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Бухара" sheetId="1" state="visible" r:id="rId1"/>
    <sheet xmlns:r="http://schemas.openxmlformats.org/officeDocument/2006/relationships" name="Бухара 1" sheetId="2" state="visible" r:id="rId2"/>
    <sheet xmlns:r="http://schemas.openxmlformats.org/officeDocument/2006/relationships" name="Бухара 2" sheetId="3" state="visible" r:id="rId3"/>
    <sheet xmlns:r="http://schemas.openxmlformats.org/officeDocument/2006/relationships" name="Бухара 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27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SUM(E5:E115)</f>
        <v/>
      </c>
      <c r="F4" s="4">
        <f>SUM(F5:F115)</f>
        <v/>
      </c>
      <c r="G4" s="4">
        <f>SUM(G5:G115)</f>
        <v/>
      </c>
      <c r="H4" s="4">
        <f>SUM(H5:H115)</f>
        <v/>
      </c>
      <c r="I4" s="4">
        <f>SUM(I5:I115)</f>
        <v/>
      </c>
      <c r="J4" s="4">
        <f>SUM(J5:J115)</f>
        <v/>
      </c>
      <c r="K4" s="4">
        <f>SUM(K5:K115)</f>
        <v/>
      </c>
      <c r="L4" s="4">
        <f>SUM(L5:L115)</f>
        <v/>
      </c>
      <c r="M4" s="4">
        <f>SUM(M5:M115)</f>
        <v/>
      </c>
      <c r="N4" s="4">
        <f>SUM(N5:N115)</f>
        <v/>
      </c>
      <c r="O4" s="4">
        <f>SUM(O5:O115)</f>
        <v/>
      </c>
      <c r="P4" s="4">
        <f>SUM(P5:P115)</f>
        <v/>
      </c>
      <c r="Q4" s="4">
        <f>SUM(Q5:Q115)</f>
        <v/>
      </c>
      <c r="R4" s="4">
        <f>SUM(R5:R115)</f>
        <v/>
      </c>
      <c r="S4" s="4">
        <f>SUM(S5:S115)</f>
        <v/>
      </c>
      <c r="T4" s="4">
        <f>SUM(T5:T115)</f>
        <v/>
      </c>
      <c r="U4" s="4">
        <f>SUM(U5:U115)</f>
        <v/>
      </c>
      <c r="V4" s="4">
        <f>SUM(V5:V115)</f>
        <v/>
      </c>
      <c r="W4" s="4">
        <f>SUM(W5:W115)</f>
        <v/>
      </c>
      <c r="X4" s="4">
        <f>SUM(X5:X115)</f>
        <v/>
      </c>
      <c r="Y4" s="4">
        <f>SUM(Y5:Y115)</f>
        <v/>
      </c>
      <c r="Z4" s="4">
        <f>SUM(Z5:Z115)</f>
        <v/>
      </c>
      <c r="AA4" s="4">
        <f>SUM(AA5:AA115)</f>
        <v/>
      </c>
      <c r="AB4" s="4">
        <f>SUM(AB5:AB115)</f>
        <v/>
      </c>
      <c r="AC4" s="4">
        <f>SUM(AC5:AC115)</f>
        <v/>
      </c>
      <c r="AD4" s="4">
        <f>SUM(AD5:AD115)</f>
        <v/>
      </c>
      <c r="AE4" s="4">
        <f>SUM(AE5:AE115)</f>
        <v/>
      </c>
      <c r="AF4" s="4">
        <f>SUM(AF5:AF115)</f>
        <v/>
      </c>
      <c r="AG4" s="4">
        <f>SUM(AG5:AG115)</f>
        <v/>
      </c>
      <c r="AH4" s="4">
        <f>SUM(AH5:AH115)</f>
        <v/>
      </c>
      <c r="AI4" s="4">
        <f>SUM(AI5:AI115)</f>
        <v/>
      </c>
      <c r="AJ4" s="4">
        <f>SUM(AJ5:AJ115)</f>
        <v/>
      </c>
      <c r="AK4" s="4">
        <f>SUM(AK5:AK115)</f>
        <v/>
      </c>
      <c r="AL4" s="4">
        <f>SUM(AL5:AL115)</f>
        <v/>
      </c>
      <c r="AM4" s="4">
        <f>SUM(AM5:AM115)</f>
        <v/>
      </c>
      <c r="AN4" s="4">
        <f>SUM(AN5:AN115)</f>
        <v/>
      </c>
      <c r="AO4" s="4">
        <f>SUM(AO5:AO115)</f>
        <v/>
      </c>
      <c r="AP4" s="4">
        <f>SUM(AP5:AP115)</f>
        <v/>
      </c>
      <c r="AQ4" s="4">
        <f>SUM(AQ5:AQ115)</f>
        <v/>
      </c>
      <c r="AR4" s="4">
        <f>SUM(AR5:AR115)</f>
        <v/>
      </c>
      <c r="AS4" s="4">
        <f>SUM(AS5:AS115)</f>
        <v/>
      </c>
      <c r="AT4" s="4">
        <f>SUM(AT5:AT115)</f>
        <v/>
      </c>
      <c r="AU4" s="4">
        <f>SUM(AU5:AU115)</f>
        <v/>
      </c>
      <c r="AV4" s="4">
        <f>SUM(AV5:AV115)</f>
        <v/>
      </c>
      <c r="AW4" s="4">
        <f>SUM(AW5:AW115)</f>
        <v/>
      </c>
      <c r="AX4" s="4">
        <f>SUM(AX5:AX115)</f>
        <v/>
      </c>
      <c r="AY4" s="4">
        <f>SUM(AY5:AY115)</f>
        <v/>
      </c>
      <c r="AZ4" s="4">
        <f>SUM(AZ5:AZ115)</f>
        <v/>
      </c>
      <c r="BA4" s="4">
        <f>SUM(BA5:BA115)</f>
        <v/>
      </c>
      <c r="BB4" s="4">
        <f>SUM(BB5:BB115)</f>
        <v/>
      </c>
      <c r="BC4" s="4">
        <f>SUM(BC5:BC115)</f>
        <v/>
      </c>
      <c r="BD4" s="4">
        <f>SUM(BD5:BD115)</f>
        <v/>
      </c>
      <c r="BE4" s="4">
        <f>SUM(BE5:BE115)</f>
        <v/>
      </c>
      <c r="BF4" s="4">
        <f>SUM(BF5:BF115)</f>
        <v/>
      </c>
      <c r="BG4" s="4">
        <f>SUM(BG5:BG115)</f>
        <v/>
      </c>
      <c r="BH4" s="4">
        <f>SUM(BH5:BH115)</f>
        <v/>
      </c>
      <c r="BI4" s="4">
        <f>SUM(BI5:BI115)</f>
        <v/>
      </c>
      <c r="BJ4" s="4">
        <f>SUM(BJ5:BJ115)</f>
        <v/>
      </c>
      <c r="BK4" s="4">
        <f>SUM(BK5:BK115)</f>
        <v/>
      </c>
      <c r="BL4" s="4">
        <f>SUM(BL5:BL115)</f>
        <v/>
      </c>
      <c r="BM4" s="4">
        <f>SUM(BM5:BM115)</f>
        <v/>
      </c>
      <c r="BN4" s="4">
        <f>SUM(BN5:BN115)</f>
        <v/>
      </c>
      <c r="BO4" s="4">
        <f>SUM(BO5:BO115)</f>
        <v/>
      </c>
      <c r="BP4" s="4">
        <f>SUM(BP5:BP115)</f>
        <v/>
      </c>
      <c r="BQ4" s="4">
        <f>SUM(BQ5:BQ115)</f>
        <v/>
      </c>
      <c r="BR4" s="4">
        <f>SUM(BR5:BR115)</f>
        <v/>
      </c>
      <c r="BS4" s="4">
        <f>SUM(BS5:BS115)</f>
        <v/>
      </c>
      <c r="BT4" s="4">
        <f>SUM(BT5:BT115)</f>
        <v/>
      </c>
      <c r="BU4" s="4">
        <f>SUM(BU5:BU115)</f>
        <v/>
      </c>
      <c r="BV4" s="4">
        <f>SUM(BV5:BV115)</f>
        <v/>
      </c>
      <c r="BW4" s="4">
        <f>SUM(BW5:BW115)</f>
        <v/>
      </c>
      <c r="BX4" s="4">
        <f>SUM(BX5:BX115)</f>
        <v/>
      </c>
      <c r="BY4" s="4">
        <f>SUM(BY5:BY115)</f>
        <v/>
      </c>
      <c r="BZ4" s="4">
        <f>SUM(BZ5:BZ115)</f>
        <v/>
      </c>
      <c r="CA4" s="4">
        <f>SUM(CA5:CA115)</f>
        <v/>
      </c>
      <c r="CB4" s="4">
        <f>SUM(CB5:CB115)</f>
        <v/>
      </c>
      <c r="CC4" s="4">
        <f>SUM(CC5:CC115)</f>
        <v/>
      </c>
      <c r="CD4" s="4">
        <f>SUM(CD5:CD115)</f>
        <v/>
      </c>
      <c r="CE4" s="4">
        <f>SUM(CE5:CE115)</f>
        <v/>
      </c>
      <c r="CF4" s="4">
        <f>SUM(CF5:CF115)</f>
        <v/>
      </c>
      <c r="CG4" s="4">
        <f>SUM(CG5:CG115)</f>
        <v/>
      </c>
      <c r="CH4" s="4">
        <f>SUM(CH5:CH115)</f>
        <v/>
      </c>
      <c r="CI4" s="4">
        <f>SUM(CI5:CI115)</f>
        <v/>
      </c>
      <c r="CJ4" s="4">
        <f>SUM(CJ5:CJ115)</f>
        <v/>
      </c>
      <c r="CK4" s="4">
        <f>SUM(CK5:CK115)</f>
        <v/>
      </c>
      <c r="CL4" s="4">
        <f>SUM(CL5:CL115)</f>
        <v/>
      </c>
      <c r="CM4" s="4">
        <f>SUM(CM5:CM115)</f>
        <v/>
      </c>
      <c r="CN4" s="4">
        <f>SUM(CN5:CN115)</f>
        <v/>
      </c>
      <c r="CO4" s="4">
        <f>SUM(CO5:CO115)</f>
        <v/>
      </c>
      <c r="CP4" s="4">
        <f>SUM(CP5:CP115)</f>
        <v/>
      </c>
      <c r="CQ4" s="4">
        <f>SUM(CQ5:CQ115)</f>
        <v/>
      </c>
      <c r="CR4" s="4">
        <f>SUM(CR5:CR115)</f>
        <v/>
      </c>
      <c r="CS4" s="4">
        <f>SUM(CS5:CS115)</f>
        <v/>
      </c>
      <c r="CT4" s="4">
        <f>SUM(CT5:CT115)</f>
        <v/>
      </c>
      <c r="CU4" s="4">
        <f>SUM(CU5:CU115)</f>
        <v/>
      </c>
      <c r="CV4" s="4">
        <f>SUM(CV5:CV115)</f>
        <v/>
      </c>
      <c r="CW4" s="4">
        <f>SUM(CW5:CW115)</f>
        <v/>
      </c>
      <c r="CX4" s="4">
        <f>SUM(CX5:CX115)</f>
        <v/>
      </c>
      <c r="CY4" s="4">
        <f>SUM(CY5:CY115)</f>
        <v/>
      </c>
      <c r="CZ4" s="4">
        <f>SUM(CZ5:CZ115)</f>
        <v/>
      </c>
      <c r="DA4" s="4">
        <f>SUM(DA5:DA115)</f>
        <v/>
      </c>
      <c r="DB4" s="4">
        <f>SUM(DB5:DB115)</f>
        <v/>
      </c>
      <c r="DC4" s="4">
        <f>SUM(DC5:DC115)</f>
        <v/>
      </c>
      <c r="DD4" s="4">
        <f>SUM(DD5:DD115)</f>
        <v/>
      </c>
      <c r="DE4" s="4">
        <f>SUM(DE5:DE115)</f>
        <v/>
      </c>
      <c r="DF4" s="4">
        <f>SUM(DF5:DF115)</f>
        <v/>
      </c>
      <c r="DG4" s="4">
        <f>SUM(DG5:DG115)</f>
        <v/>
      </c>
      <c r="DH4" s="4">
        <f>SUM(DH5:DH115)</f>
        <v/>
      </c>
      <c r="DI4" s="4">
        <f>SUM(DI5:DI115)</f>
        <v/>
      </c>
      <c r="DJ4" s="4">
        <f>SUM(DJ5:DJ115)</f>
        <v/>
      </c>
      <c r="DK4" s="4">
        <f>SUM(DK5:DK115)</f>
        <v/>
      </c>
      <c r="DL4" s="4">
        <f>SUM(DL5:DL115)</f>
        <v/>
      </c>
      <c r="DM4" s="4">
        <f>SUM(DM5:DM115)</f>
        <v/>
      </c>
      <c r="DN4" s="4">
        <f>SUM(DN5:DN115)</f>
        <v/>
      </c>
      <c r="DO4" s="4">
        <f>SUM(DO5:DO115)</f>
        <v/>
      </c>
      <c r="DP4" s="4">
        <f>SUM(DP5:DP115)</f>
        <v/>
      </c>
      <c r="DQ4" s="4">
        <f>SUM(DQ5:DQ115)</f>
        <v/>
      </c>
      <c r="DR4" s="4">
        <f>SUM(DR5:DR115)</f>
        <v/>
      </c>
      <c r="DS4" s="4">
        <f>SUM(DS5:DS115)</f>
        <v/>
      </c>
      <c r="DT4" s="4">
        <f>SUM(DT5:DT115)</f>
        <v/>
      </c>
      <c r="DU4" s="4">
        <f>SUM(DU5:DU115)</f>
        <v/>
      </c>
      <c r="DV4" s="4">
        <f>SUM(DV5:DV115)</f>
        <v/>
      </c>
      <c r="DW4" s="4">
        <f>SUM(DW5:DW115)</f>
        <v/>
      </c>
      <c r="DX4" s="4">
        <f>SUM(DX5:DX115)</f>
        <v/>
      </c>
      <c r="DY4" s="4">
        <f>SUM(DY5:DY115)</f>
        <v/>
      </c>
      <c r="DZ4" s="4">
        <f>SUM(DZ5:DZ115)</f>
        <v/>
      </c>
      <c r="EA4" s="4">
        <f>SUM(EA5:EA115)</f>
        <v/>
      </c>
      <c r="EB4" s="4">
        <f>SUM(EB5:EB115)</f>
        <v/>
      </c>
      <c r="EC4" s="4">
        <f>SUM(EC5:EC115)</f>
        <v/>
      </c>
      <c r="ED4" s="4">
        <f>SUM(ED5:ED115)</f>
        <v/>
      </c>
    </row>
    <row r="5" hidden="1" outlineLevel="1">
      <c r="A5" s="5" t="n">
        <v>1</v>
      </c>
      <c r="B5" s="6" t="inlineStr">
        <is>
          <t>"AL-MAFTUNA-FAYZ" МЧЖ</t>
        </is>
      </c>
      <c r="C5" s="6" t="inlineStr">
        <is>
          <t>Бухара</t>
        </is>
      </c>
      <c r="D5" s="6" t="inlineStr">
        <is>
          <t>Бухара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4</v>
      </c>
      <c r="R5" s="7" t="n">
        <v>1079920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"ALIBABA PHARM BUKHARA" MCHJ.</t>
        </is>
      </c>
      <c r="C6" s="6" t="inlineStr">
        <is>
          <t>Бухара</t>
        </is>
      </c>
      <c r="D6" s="6" t="inlineStr">
        <is>
          <t>Бухара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n">
        <v>5</v>
      </c>
      <c r="AD6" s="7" t="n">
        <v>780975</v>
      </c>
      <c r="AE6" s="7" t="n">
        <v>5</v>
      </c>
      <c r="AF6" s="7" t="n">
        <v>591825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n">
        <v>3</v>
      </c>
      <c r="BZ6" s="7" t="n">
        <v>591894</v>
      </c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"AMIRBEK-FERUZABONU SAVDO" MChJ</t>
        </is>
      </c>
      <c r="C7" s="6" t="inlineStr">
        <is>
          <t>Бухара</t>
        </is>
      </c>
      <c r="D7" s="6" t="inlineStr">
        <is>
          <t>Бухара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3</v>
      </c>
      <c r="H7" s="7" t="n">
        <v>564093</v>
      </c>
      <c r="I7" s="7" t="inlineStr"/>
      <c r="J7" s="7" t="inlineStr"/>
      <c r="K7" s="7" t="inlineStr"/>
      <c r="L7" s="7" t="inlineStr"/>
      <c r="M7" s="7" t="inlineStr"/>
      <c r="N7" s="7" t="inlineStr"/>
      <c r="O7" s="7" t="n">
        <v>2</v>
      </c>
      <c r="P7" s="7" t="n">
        <v>153492</v>
      </c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"APTEKA GRAND ELIT" MCHJ</t>
        </is>
      </c>
      <c r="C8" s="6" t="inlineStr">
        <is>
          <t>Бухара</t>
        </is>
      </c>
      <c r="D8" s="6" t="inlineStr">
        <is>
          <t>Бухара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10</v>
      </c>
      <c r="H8" s="7" t="n">
        <v>6462900</v>
      </c>
      <c r="I8" s="7" t="inlineStr"/>
      <c r="J8" s="7" t="inlineStr"/>
      <c r="K8" s="7" t="inlineStr"/>
      <c r="L8" s="7" t="inlineStr"/>
      <c r="M8" s="7" t="n">
        <v>30</v>
      </c>
      <c r="N8" s="7" t="n">
        <v>29727000</v>
      </c>
      <c r="O8" s="7" t="inlineStr"/>
      <c r="P8" s="7" t="inlineStr"/>
      <c r="Q8" s="7" t="n">
        <v>100</v>
      </c>
      <c r="R8" s="7" t="n">
        <v>674950000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"ASHUR AMIR OMAD" MChJ</t>
        </is>
      </c>
      <c r="C9" s="6" t="inlineStr">
        <is>
          <t>Бухара</t>
        </is>
      </c>
      <c r="D9" s="6" t="inlineStr">
        <is>
          <t>Бухара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n">
        <v>2</v>
      </c>
      <c r="P9" s="7" t="n">
        <v>158240</v>
      </c>
      <c r="Q9" s="7" t="n">
        <v>4</v>
      </c>
      <c r="R9" s="7" t="n">
        <v>539960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n">
        <v>1</v>
      </c>
      <c r="AB9" s="7" t="n">
        <v>44415</v>
      </c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"ASHUR MED" MChJ</t>
        </is>
      </c>
      <c r="C10" s="6" t="inlineStr">
        <is>
          <t>Бухара</t>
        </is>
      </c>
      <c r="D10" s="6" t="inlineStr">
        <is>
          <t>Бухара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n">
        <v>2</v>
      </c>
      <c r="L10" s="7" t="n">
        <v>147200</v>
      </c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"ASHUR-KARIM" MCHJ</t>
        </is>
      </c>
      <c r="C11" s="6" t="inlineStr">
        <is>
          <t>Бухара</t>
        </is>
      </c>
      <c r="D11" s="6" t="inlineStr">
        <is>
          <t>Бухара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n">
        <v>1</v>
      </c>
      <c r="H11" s="7" t="n">
        <v>62677</v>
      </c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3</v>
      </c>
      <c r="R11" s="7" t="n">
        <v>589230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n">
        <v>2</v>
      </c>
      <c r="AB11" s="7" t="n">
        <v>172332</v>
      </c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"ASR" MChJ</t>
        </is>
      </c>
      <c r="C12" s="6" t="inlineStr">
        <is>
          <t>Бухара</t>
        </is>
      </c>
      <c r="D12" s="6" t="inlineStr">
        <is>
          <t>Бухара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n">
        <v>5</v>
      </c>
      <c r="BH12" s="7" t="n">
        <v>1119625</v>
      </c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"AXBOROT SERVIS FARM" MChJ</t>
        </is>
      </c>
      <c r="C13" s="6" t="inlineStr">
        <is>
          <t>Бухара</t>
        </is>
      </c>
      <c r="D13" s="6" t="inlineStr">
        <is>
          <t>Бухара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n">
        <v>2</v>
      </c>
      <c r="AZ13" s="7" t="n">
        <v>1281864</v>
      </c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n">
        <v>2</v>
      </c>
      <c r="BL13" s="7" t="n">
        <v>515848</v>
      </c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n">
        <v>1</v>
      </c>
      <c r="CF13" s="7" t="n">
        <v>52826</v>
      </c>
      <c r="CG13" s="7" t="inlineStr"/>
      <c r="CH13" s="7" t="inlineStr"/>
      <c r="CI13" s="7" t="inlineStr"/>
      <c r="CJ13" s="7" t="inlineStr"/>
      <c r="CK13" s="7" t="n">
        <v>5</v>
      </c>
      <c r="CL13" s="7" t="n">
        <v>1450625</v>
      </c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n">
        <v>2</v>
      </c>
      <c r="DN13" s="7" t="n">
        <v>228096</v>
      </c>
      <c r="DO13" s="7" t="n">
        <v>2</v>
      </c>
      <c r="DP13" s="7" t="n">
        <v>184492</v>
      </c>
      <c r="DQ13" s="7" t="inlineStr"/>
      <c r="DR13" s="7" t="inlineStr"/>
      <c r="DS13" s="7" t="n">
        <v>2</v>
      </c>
      <c r="DT13" s="7" t="n">
        <v>190488</v>
      </c>
      <c r="DU13" s="7" t="n">
        <v>2</v>
      </c>
      <c r="DV13" s="7" t="n">
        <v>197532</v>
      </c>
      <c r="DW13" s="7" t="n">
        <v>5</v>
      </c>
      <c r="DX13" s="7" t="n">
        <v>629889</v>
      </c>
      <c r="DY13" s="7" t="n">
        <v>1</v>
      </c>
      <c r="DZ13" s="7" t="n">
        <v>87476</v>
      </c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"AZIZBEK FARM SERVIS" XK</t>
        </is>
      </c>
      <c r="C14" s="6" t="inlineStr">
        <is>
          <t>Бухара</t>
        </is>
      </c>
      <c r="D14" s="6" t="inlineStr">
        <is>
          <t>Бухара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4</v>
      </c>
      <c r="H14" s="7" t="n">
        <v>1034064</v>
      </c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"AZIZBEK VITO FARM" MCHJ</t>
        </is>
      </c>
      <c r="C15" s="6" t="inlineStr">
        <is>
          <t>Бухара</t>
        </is>
      </c>
      <c r="D15" s="6" t="inlineStr">
        <is>
          <t>Бухара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n">
        <v>2</v>
      </c>
      <c r="BL15" s="7" t="n">
        <v>515848</v>
      </c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"BEK PLUS SMART PHARM" MCHJ</t>
        </is>
      </c>
      <c r="C16" s="6" t="inlineStr">
        <is>
          <t>Бухара</t>
        </is>
      </c>
      <c r="D16" s="6" t="inlineStr">
        <is>
          <t>Бухара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5</v>
      </c>
      <c r="R16" s="7" t="n">
        <v>1687375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"BIO STIMUL" MChJ</t>
        </is>
      </c>
      <c r="C17" s="6" t="inlineStr">
        <is>
          <t>Бухара</t>
        </is>
      </c>
      <c r="D17" s="6" t="inlineStr">
        <is>
          <t>Бухара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n">
        <v>6</v>
      </c>
      <c r="AX17" s="7" t="n">
        <v>19145340</v>
      </c>
      <c r="AY17" s="7" t="n">
        <v>10</v>
      </c>
      <c r="AZ17" s="7" t="n">
        <v>66075500</v>
      </c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n">
        <v>5</v>
      </c>
      <c r="DH17" s="7" t="n">
        <v>2827125</v>
      </c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"BIOFARM STANDART XXI" MCHJ</t>
        </is>
      </c>
      <c r="C18" s="6" t="inlineStr">
        <is>
          <t>Бухара</t>
        </is>
      </c>
      <c r="D18" s="6" t="inlineStr">
        <is>
          <t>Бухара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6462900</v>
      </c>
      <c r="I18" s="7" t="n">
        <v>2</v>
      </c>
      <c r="J18" s="7" t="n">
        <v>141500</v>
      </c>
      <c r="K18" s="7" t="inlineStr"/>
      <c r="L18" s="7" t="inlineStr"/>
      <c r="M18" s="7" t="n">
        <v>40</v>
      </c>
      <c r="N18" s="7" t="n">
        <v>31373500</v>
      </c>
      <c r="O18" s="7" t="n">
        <v>5</v>
      </c>
      <c r="P18" s="7" t="n">
        <v>989000</v>
      </c>
      <c r="Q18" s="7" t="n">
        <v>100</v>
      </c>
      <c r="R18" s="7" t="n">
        <v>674950000</v>
      </c>
      <c r="S18" s="7" t="inlineStr"/>
      <c r="T18" s="7" t="inlineStr"/>
      <c r="U18" s="7" t="inlineStr"/>
      <c r="V18" s="7" t="inlineStr"/>
      <c r="W18" s="7" t="n">
        <v>4</v>
      </c>
      <c r="X18" s="7" t="n">
        <v>0</v>
      </c>
      <c r="Y18" s="7" t="n">
        <v>20</v>
      </c>
      <c r="Z18" s="7" t="n">
        <v>2040000</v>
      </c>
      <c r="AA18" s="7" t="inlineStr"/>
      <c r="AB18" s="7" t="inlineStr"/>
      <c r="AC18" s="7" t="n">
        <v>5</v>
      </c>
      <c r="AD18" s="7" t="n">
        <v>805125</v>
      </c>
      <c r="AE18" s="7" t="inlineStr"/>
      <c r="AF18" s="7" t="inlineStr"/>
      <c r="AG18" s="7" t="n">
        <v>5</v>
      </c>
      <c r="AH18" s="7" t="n">
        <v>773950</v>
      </c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n">
        <v>2</v>
      </c>
      <c r="AZ18" s="7" t="n">
        <v>2643020</v>
      </c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"BOBUR" XK</t>
        </is>
      </c>
      <c r="C19" s="6" t="inlineStr">
        <is>
          <t>Бухара</t>
        </is>
      </c>
      <c r="D19" s="6" t="inlineStr">
        <is>
          <t>Бухара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n">
        <v>3</v>
      </c>
      <c r="CF19" s="7" t="n">
        <v>475434</v>
      </c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"BUXMED" МЧЖ фил.</t>
        </is>
      </c>
      <c r="C20" s="6" t="inlineStr">
        <is>
          <t>Бухара</t>
        </is>
      </c>
      <c r="D20" s="6" t="inlineStr">
        <is>
          <t>Бухара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10</v>
      </c>
      <c r="H20" s="7" t="n">
        <v>6462900</v>
      </c>
      <c r="I20" s="7" t="inlineStr"/>
      <c r="J20" s="7" t="inlineStr"/>
      <c r="K20" s="7" t="inlineStr"/>
      <c r="L20" s="7" t="inlineStr"/>
      <c r="M20" s="7" t="n">
        <v>30</v>
      </c>
      <c r="N20" s="7" t="n">
        <v>29727000</v>
      </c>
      <c r="O20" s="7" t="inlineStr"/>
      <c r="P20" s="7" t="inlineStr"/>
      <c r="Q20" s="7" t="n">
        <v>100</v>
      </c>
      <c r="R20" s="7" t="n">
        <v>674950000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n">
        <v>5</v>
      </c>
      <c r="AX20" s="7" t="n">
        <v>13295500</v>
      </c>
      <c r="AY20" s="7" t="n">
        <v>5</v>
      </c>
      <c r="AZ20" s="7" t="n">
        <v>16518875</v>
      </c>
      <c r="BA20" s="7" t="inlineStr"/>
      <c r="BB20" s="7" t="inlineStr"/>
      <c r="BC20" s="7" t="inlineStr"/>
      <c r="BD20" s="7" t="inlineStr"/>
      <c r="BE20" s="7" t="inlineStr"/>
      <c r="BF20" s="7" t="inlineStr"/>
      <c r="BG20" s="7" t="n">
        <v>5</v>
      </c>
      <c r="BH20" s="7" t="n">
        <v>1119625</v>
      </c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"Binafsha"</t>
        </is>
      </c>
      <c r="C21" s="6" t="inlineStr">
        <is>
          <t>Бухара</t>
        </is>
      </c>
      <c r="D21" s="6" t="inlineStr">
        <is>
          <t>Бухара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10</v>
      </c>
      <c r="H21" s="7" t="n">
        <v>6269000</v>
      </c>
      <c r="I21" s="7" t="inlineStr"/>
      <c r="J21" s="7" t="inlineStr"/>
      <c r="K21" s="7" t="inlineStr"/>
      <c r="L21" s="7" t="inlineStr"/>
      <c r="M21" s="7" t="n">
        <v>30</v>
      </c>
      <c r="N21" s="7" t="n">
        <v>28835100</v>
      </c>
      <c r="O21" s="7" t="inlineStr"/>
      <c r="P21" s="7" t="inlineStr"/>
      <c r="Q21" s="7" t="n">
        <v>100</v>
      </c>
      <c r="R21" s="7" t="n">
        <v>654700000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42</v>
      </c>
      <c r="BH21" s="7" t="n">
        <v>76629924</v>
      </c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"Bukhara Premium Farm"</t>
        </is>
      </c>
      <c r="C22" s="6" t="inlineStr">
        <is>
          <t>Бухара</t>
        </is>
      </c>
      <c r="D22" s="6" t="inlineStr">
        <is>
          <t>Бухара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n">
        <v>2</v>
      </c>
      <c r="J22" s="7" t="n">
        <v>137256</v>
      </c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n">
        <v>7</v>
      </c>
      <c r="BH22" s="7" t="n">
        <v>1258658</v>
      </c>
      <c r="BI22" s="7">
        <f>BK22+BM22+BO22+BQ22</f>
        <v/>
      </c>
      <c r="BJ22" s="7">
        <f>BL22+BN22+BP22+BR22</f>
        <v/>
      </c>
      <c r="BK22" s="7" t="n">
        <v>1</v>
      </c>
      <c r="BL22" s="7" t="n">
        <v>121107</v>
      </c>
      <c r="BM22" s="7" t="n">
        <v>5</v>
      </c>
      <c r="BN22" s="7" t="n">
        <v>565400</v>
      </c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n">
        <v>2</v>
      </c>
      <c r="EB22" s="7" t="n">
        <v>203132</v>
      </c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"DILNOZA"  МЧЖ</t>
        </is>
      </c>
      <c r="C23" s="6" t="inlineStr">
        <is>
          <t>Бухара</t>
        </is>
      </c>
      <c r="D23" s="6" t="inlineStr">
        <is>
          <t>Бухара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1</v>
      </c>
      <c r="H23" s="7" t="n">
        <v>64629</v>
      </c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"DOK PHARM PLYUS" MCHJ</t>
        </is>
      </c>
      <c r="C24" s="6" t="inlineStr">
        <is>
          <t>Бухара</t>
        </is>
      </c>
      <c r="D24" s="6" t="inlineStr">
        <is>
          <t>Бухара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n">
        <v>5</v>
      </c>
      <c r="AZ24" s="7" t="n">
        <v>16518875</v>
      </c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n">
        <v>200</v>
      </c>
      <c r="BP24" s="7" t="n">
        <v>2456600000</v>
      </c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n">
        <v>20</v>
      </c>
      <c r="DP24" s="7" t="n">
        <v>9558000</v>
      </c>
      <c r="DQ24" s="7" t="n">
        <v>100</v>
      </c>
      <c r="DR24" s="7" t="n">
        <v>260700000</v>
      </c>
      <c r="DS24" s="7" t="inlineStr"/>
      <c r="DT24" s="7" t="inlineStr"/>
      <c r="DU24" s="7" t="n">
        <v>5</v>
      </c>
      <c r="DV24" s="7" t="n">
        <v>1272750</v>
      </c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"DORISHUNOS TOHIR FARM" MCHJ фил</t>
        </is>
      </c>
      <c r="C25" s="6" t="inlineStr">
        <is>
          <t>Бухара</t>
        </is>
      </c>
      <c r="D25" s="6" t="inlineStr">
        <is>
          <t>Бухара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10</v>
      </c>
      <c r="R25" s="7" t="n">
        <v>6749500</v>
      </c>
      <c r="S25" s="7" t="inlineStr"/>
      <c r="T25" s="7" t="inlineStr"/>
      <c r="U25" s="7" t="inlineStr"/>
      <c r="V25" s="7" t="inlineStr"/>
      <c r="W25" s="7" t="n">
        <v>5</v>
      </c>
      <c r="X25" s="7" t="n">
        <v>0</v>
      </c>
      <c r="Y25" s="7" t="inlineStr"/>
      <c r="Z25" s="7" t="inlineStr"/>
      <c r="AA25" s="7" t="inlineStr"/>
      <c r="AB25" s="7" t="inlineStr"/>
      <c r="AC25" s="7" t="n">
        <v>15</v>
      </c>
      <c r="AD25" s="7" t="n">
        <v>4025625</v>
      </c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n">
        <v>10</v>
      </c>
      <c r="BX25" s="7" t="n">
        <v>2050400</v>
      </c>
      <c r="BY25" s="7" t="inlineStr"/>
      <c r="BZ25" s="7" t="inlineStr"/>
      <c r="CA25" s="7" t="inlineStr"/>
      <c r="CB25" s="7" t="inlineStr"/>
      <c r="CC25" s="7" t="n">
        <v>1</v>
      </c>
      <c r="CD25" s="7" t="n">
        <v>374371</v>
      </c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n">
        <v>4</v>
      </c>
      <c r="DP25" s="7" t="n">
        <v>380400</v>
      </c>
      <c r="DQ25" s="7" t="n">
        <v>5</v>
      </c>
      <c r="DR25" s="7" t="n">
        <v>651750</v>
      </c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n">
        <v>2</v>
      </c>
      <c r="EB25" s="7" t="n">
        <v>209416</v>
      </c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"DR MEKHMONOV FARM" MCHJ</t>
        </is>
      </c>
      <c r="C26" s="6" t="inlineStr">
        <is>
          <t>Бухара</t>
        </is>
      </c>
      <c r="D26" s="6" t="inlineStr">
        <is>
          <t>Бухара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1</v>
      </c>
      <c r="R26" s="7" t="n">
        <v>65470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"ECO NAZARBEK PHARM" MCHJ</t>
        </is>
      </c>
      <c r="C27" s="6" t="inlineStr">
        <is>
          <t>Бухара</t>
        </is>
      </c>
      <c r="D27" s="6" t="inlineStr">
        <is>
          <t>Бухара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n">
        <v>5</v>
      </c>
      <c r="CJ27" s="7" t="n">
        <v>93900</v>
      </c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"EVRO FARM 24" MCHJ</t>
        </is>
      </c>
      <c r="C28" s="6" t="inlineStr">
        <is>
          <t>Бухара</t>
        </is>
      </c>
      <c r="D28" s="6" t="inlineStr">
        <is>
          <t>Бухара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10</v>
      </c>
      <c r="H28" s="7" t="n">
        <v>6269000</v>
      </c>
      <c r="I28" s="7" t="inlineStr"/>
      <c r="J28" s="7" t="inlineStr"/>
      <c r="K28" s="7" t="inlineStr"/>
      <c r="L28" s="7" t="inlineStr"/>
      <c r="M28" s="7" t="n">
        <v>30</v>
      </c>
      <c r="N28" s="7" t="n">
        <v>28660500</v>
      </c>
      <c r="O28" s="7" t="inlineStr"/>
      <c r="P28" s="7" t="inlineStr"/>
      <c r="Q28" s="7" t="n">
        <v>100</v>
      </c>
      <c r="R28" s="7" t="n">
        <v>654700000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n">
        <v>5</v>
      </c>
      <c r="CL28" s="7" t="n">
        <v>1495500</v>
      </c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n">
        <v>5</v>
      </c>
      <c r="DV28" s="7" t="n">
        <v>1272750</v>
      </c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"FAMILY PHARMACY"</t>
        </is>
      </c>
      <c r="C29" s="6" t="inlineStr">
        <is>
          <t>Бухара</t>
        </is>
      </c>
      <c r="D29" s="6" t="inlineStr">
        <is>
          <t>Бухара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200</v>
      </c>
      <c r="H29" s="7" t="n">
        <v>2507600000</v>
      </c>
      <c r="I29" s="7" t="n">
        <v>4</v>
      </c>
      <c r="J29" s="7" t="n">
        <v>566000</v>
      </c>
      <c r="K29" s="7" t="n">
        <v>30</v>
      </c>
      <c r="L29" s="7" t="n">
        <v>12852400</v>
      </c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n">
        <v>40</v>
      </c>
      <c r="BH29" s="7" t="n">
        <v>71656000</v>
      </c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n">
        <v>2</v>
      </c>
      <c r="CD29" s="7" t="n">
        <v>1497484</v>
      </c>
      <c r="CE29" s="7" t="n">
        <v>6</v>
      </c>
      <c r="CF29" s="7" t="n">
        <v>1056520</v>
      </c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n">
        <v>10</v>
      </c>
      <c r="DP29" s="7" t="n">
        <v>4755000</v>
      </c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n">
        <v>3</v>
      </c>
      <c r="EB29" s="7" t="n">
        <v>471186</v>
      </c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"FARM-MERCURI" МЧЖ</t>
        </is>
      </c>
      <c r="C30" s="6" t="inlineStr">
        <is>
          <t>Бухара</t>
        </is>
      </c>
      <c r="D30" s="6" t="inlineStr">
        <is>
          <t>Бухара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20</v>
      </c>
      <c r="H30" s="7" t="n">
        <v>25851600</v>
      </c>
      <c r="I30" s="7" t="inlineStr"/>
      <c r="J30" s="7" t="inlineStr"/>
      <c r="K30" s="7" t="inlineStr"/>
      <c r="L30" s="7" t="inlineStr"/>
      <c r="M30" s="7" t="n">
        <v>60</v>
      </c>
      <c r="N30" s="7" t="n">
        <v>118188000</v>
      </c>
      <c r="O30" s="7" t="inlineStr"/>
      <c r="P30" s="7" t="inlineStr"/>
      <c r="Q30" s="7" t="n">
        <v>200</v>
      </c>
      <c r="R30" s="7" t="n">
        <v>2699800000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n">
        <v>20</v>
      </c>
      <c r="AD30" s="7" t="n">
        <v>12882000</v>
      </c>
      <c r="AE30" s="7" t="inlineStr"/>
      <c r="AF30" s="7" t="inlineStr"/>
      <c r="AG30" s="7" t="inlineStr"/>
      <c r="AH30" s="7" t="inlineStr"/>
      <c r="AI30" s="7" t="n">
        <v>20</v>
      </c>
      <c r="AJ30" s="7" t="n">
        <v>8982000</v>
      </c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n">
        <v>2</v>
      </c>
      <c r="AZ30" s="7" t="n">
        <v>2643020</v>
      </c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n">
        <v>60</v>
      </c>
      <c r="BN30" s="7" t="n">
        <v>83934000</v>
      </c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n">
        <v>50</v>
      </c>
      <c r="CJ30" s="7" t="n">
        <v>9682500</v>
      </c>
      <c r="CK30" s="7" t="n">
        <v>20</v>
      </c>
      <c r="CL30" s="7" t="n">
        <v>23928000</v>
      </c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n">
        <v>60</v>
      </c>
      <c r="DL30" s="7" t="n">
        <v>202788000</v>
      </c>
      <c r="DM30" s="7" t="inlineStr"/>
      <c r="DN30" s="7" t="inlineStr"/>
      <c r="DO30" s="7" t="n">
        <v>5</v>
      </c>
      <c r="DP30" s="7" t="n">
        <v>1200750</v>
      </c>
      <c r="DQ30" s="7" t="inlineStr"/>
      <c r="DR30" s="7" t="inlineStr"/>
      <c r="DS30" s="7" t="inlineStr"/>
      <c r="DT30" s="7" t="inlineStr"/>
      <c r="DU30" s="7" t="n">
        <v>5</v>
      </c>
      <c r="DV30" s="7" t="n">
        <v>1272750</v>
      </c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"FARZONA O'LMAS" OK</t>
        </is>
      </c>
      <c r="C31" s="6" t="inlineStr">
        <is>
          <t>Бухара</t>
        </is>
      </c>
      <c r="D31" s="6" t="inlineStr">
        <is>
          <t>Бухара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3</v>
      </c>
      <c r="H31" s="7" t="n">
        <v>581661</v>
      </c>
      <c r="I31" s="7" t="inlineStr"/>
      <c r="J31" s="7" t="inlineStr"/>
      <c r="K31" s="7" t="inlineStr"/>
      <c r="L31" s="7" t="inlineStr"/>
      <c r="M31" s="7" t="n">
        <v>3</v>
      </c>
      <c r="N31" s="7" t="n">
        <v>295470</v>
      </c>
      <c r="O31" s="7" t="inlineStr"/>
      <c r="P31" s="7" t="inlineStr"/>
      <c r="Q31" s="7" t="n">
        <v>4</v>
      </c>
      <c r="R31" s="7" t="n">
        <v>1079920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"FAXRIDDIN FARM MED PLYUS" МЧЖ</t>
        </is>
      </c>
      <c r="C32" s="6" t="inlineStr">
        <is>
          <t>Бухара</t>
        </is>
      </c>
      <c r="D32" s="6" t="inlineStr">
        <is>
          <t>Бухара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2</v>
      </c>
      <c r="H32" s="7" t="n">
        <v>250708</v>
      </c>
      <c r="I32" s="7" t="inlineStr"/>
      <c r="J32" s="7" t="inlineStr"/>
      <c r="K32" s="7" t="n">
        <v>9</v>
      </c>
      <c r="L32" s="7" t="n">
        <v>1463536</v>
      </c>
      <c r="M32" s="7" t="n">
        <v>3</v>
      </c>
      <c r="N32" s="7" t="n">
        <v>297270</v>
      </c>
      <c r="O32" s="7" t="n">
        <v>2</v>
      </c>
      <c r="P32" s="7" t="n">
        <v>153492</v>
      </c>
      <c r="Q32" s="7" t="inlineStr"/>
      <c r="R32" s="7" t="inlineStr"/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n">
        <v>3</v>
      </c>
      <c r="AD32" s="7" t="n">
        <v>281151</v>
      </c>
      <c r="AE32" s="7" t="n">
        <v>3</v>
      </c>
      <c r="AF32" s="7" t="n">
        <v>213057</v>
      </c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n">
        <v>3</v>
      </c>
      <c r="BH32" s="7" t="n">
        <v>390969</v>
      </c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n">
        <v>6</v>
      </c>
      <c r="BX32" s="7" t="n">
        <v>716004</v>
      </c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n">
        <v>2</v>
      </c>
      <c r="CL32" s="7" t="n">
        <v>232100</v>
      </c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n">
        <v>4</v>
      </c>
      <c r="DJ32" s="7" t="n">
        <v>604192</v>
      </c>
      <c r="DK32" s="7" t="inlineStr"/>
      <c r="DL32" s="7" t="inlineStr"/>
      <c r="DM32" s="7" t="inlineStr"/>
      <c r="DN32" s="7" t="inlineStr"/>
      <c r="DO32" s="7" t="n">
        <v>5</v>
      </c>
      <c r="DP32" s="7" t="n">
        <v>1164725</v>
      </c>
      <c r="DQ32" s="7" t="n">
        <v>10</v>
      </c>
      <c r="DR32" s="7" t="n">
        <v>1264400</v>
      </c>
      <c r="DS32" s="7" t="inlineStr"/>
      <c r="DT32" s="7" t="inlineStr"/>
      <c r="DU32" s="7" t="n">
        <v>2</v>
      </c>
      <c r="DV32" s="7" t="n">
        <v>197532</v>
      </c>
      <c r="DW32" s="7" t="inlineStr"/>
      <c r="DX32" s="7" t="inlineStr"/>
      <c r="DY32" s="7" t="inlineStr"/>
      <c r="DZ32" s="7" t="inlineStr"/>
      <c r="EA32" s="7" t="n">
        <v>2</v>
      </c>
      <c r="EB32" s="7" t="n">
        <v>203132</v>
      </c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"G'IJDUVON BEKFARM" MChJ</t>
        </is>
      </c>
      <c r="C33" s="6" t="inlineStr">
        <is>
          <t>Бухара</t>
        </is>
      </c>
      <c r="D33" s="6" t="inlineStr">
        <is>
          <t>Бухара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n">
        <v>5</v>
      </c>
      <c r="J33" s="7" t="n">
        <v>884375</v>
      </c>
      <c r="K33" s="7" t="inlineStr"/>
      <c r="L33" s="7" t="inlineStr"/>
      <c r="M33" s="7" t="n">
        <v>30</v>
      </c>
      <c r="N33" s="7" t="n">
        <v>29200500</v>
      </c>
      <c r="O33" s="7" t="inlineStr"/>
      <c r="P33" s="7" t="inlineStr"/>
      <c r="Q33" s="7" t="n">
        <v>100</v>
      </c>
      <c r="R33" s="7" t="n">
        <v>674950000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n">
        <v>30</v>
      </c>
      <c r="BB33" s="7" t="n">
        <v>47196000</v>
      </c>
      <c r="BC33" s="7" t="inlineStr"/>
      <c r="BD33" s="7" t="inlineStr"/>
      <c r="BE33" s="7" t="inlineStr"/>
      <c r="BF33" s="7" t="inlineStr"/>
      <c r="BG33" s="7" t="n">
        <v>60</v>
      </c>
      <c r="BH33" s="7" t="n">
        <v>89570000</v>
      </c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n">
        <v>10</v>
      </c>
      <c r="DR33" s="7" t="n">
        <v>2607000</v>
      </c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"G'IJDUVON ELIT FARM" XK</t>
        </is>
      </c>
      <c r="C34" s="6" t="inlineStr">
        <is>
          <t>Бухара</t>
        </is>
      </c>
      <c r="D34" s="6" t="inlineStr">
        <is>
          <t>Бухара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30</v>
      </c>
      <c r="H34" s="7" t="n">
        <v>58166100</v>
      </c>
      <c r="I34" s="7" t="inlineStr"/>
      <c r="J34" s="7" t="inlineStr"/>
      <c r="K34" s="7" t="n">
        <v>5</v>
      </c>
      <c r="L34" s="7" t="n">
        <v>920000</v>
      </c>
      <c r="M34" s="7" t="n">
        <v>90</v>
      </c>
      <c r="N34" s="7" t="n">
        <v>262804500</v>
      </c>
      <c r="O34" s="7" t="inlineStr"/>
      <c r="P34" s="7" t="inlineStr"/>
      <c r="Q34" s="7" t="n">
        <v>300</v>
      </c>
      <c r="R34" s="7" t="n">
        <v>6074550000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"GARDEN PHARMA" MCHJ</t>
        </is>
      </c>
      <c r="C35" s="6" t="inlineStr">
        <is>
          <t>Бухара</t>
        </is>
      </c>
      <c r="D35" s="6" t="inlineStr">
        <is>
          <t>Бухара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n">
        <v>2</v>
      </c>
      <c r="J35" s="7" t="n">
        <v>137256</v>
      </c>
      <c r="K35" s="7" t="inlineStr"/>
      <c r="L35" s="7" t="inlineStr"/>
      <c r="M35" s="7" t="inlineStr"/>
      <c r="N35" s="7" t="inlineStr"/>
      <c r="O35" s="7" t="n">
        <v>1</v>
      </c>
      <c r="P35" s="7" t="n">
        <v>38373</v>
      </c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n">
        <v>12</v>
      </c>
      <c r="BH35" s="7" t="n">
        <v>4513964</v>
      </c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"GIJDUVON ABDULLA FARM" MChJ</t>
        </is>
      </c>
      <c r="C36" s="6" t="inlineStr">
        <is>
          <t>Бухара</t>
        </is>
      </c>
      <c r="D36" s="6" t="inlineStr">
        <is>
          <t>Бухара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10</v>
      </c>
      <c r="H36" s="7" t="n">
        <v>6462900</v>
      </c>
      <c r="I36" s="7" t="n">
        <v>2</v>
      </c>
      <c r="J36" s="7" t="n">
        <v>141500</v>
      </c>
      <c r="K36" s="7" t="n">
        <v>2</v>
      </c>
      <c r="L36" s="7" t="n">
        <v>142784</v>
      </c>
      <c r="M36" s="7" t="n">
        <v>30</v>
      </c>
      <c r="N36" s="7" t="n">
        <v>29727000</v>
      </c>
      <c r="O36" s="7" t="inlineStr"/>
      <c r="P36" s="7" t="inlineStr"/>
      <c r="Q36" s="7" t="n">
        <v>100</v>
      </c>
      <c r="R36" s="7" t="n">
        <v>674950000</v>
      </c>
      <c r="S36" s="7" t="inlineStr"/>
      <c r="T36" s="7" t="inlineStr"/>
      <c r="U36" s="7" t="inlineStr"/>
      <c r="V36" s="7" t="inlineStr"/>
      <c r="W36" s="7" t="n">
        <v>2</v>
      </c>
      <c r="X36" s="7" t="n">
        <v>0</v>
      </c>
      <c r="Y36" s="7" t="inlineStr"/>
      <c r="Z36" s="7" t="inlineStr"/>
      <c r="AA36" s="7" t="inlineStr"/>
      <c r="AB36" s="7" t="inlineStr"/>
      <c r="AC36" s="7" t="n">
        <v>15</v>
      </c>
      <c r="AD36" s="7" t="n">
        <v>3630471</v>
      </c>
      <c r="AE36" s="7" t="inlineStr"/>
      <c r="AF36" s="7" t="inlineStr"/>
      <c r="AG36" s="7" t="n">
        <v>3</v>
      </c>
      <c r="AH36" s="7" t="n">
        <v>278622</v>
      </c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n">
        <v>3</v>
      </c>
      <c r="DV36" s="7" t="n">
        <v>458190</v>
      </c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"GIJDUVON FARM INVEST" XK</t>
        </is>
      </c>
      <c r="C37" s="6" t="inlineStr">
        <is>
          <t>Бухара</t>
        </is>
      </c>
      <c r="D37" s="6" t="inlineStr">
        <is>
          <t>Бухара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10</v>
      </c>
      <c r="H37" s="7" t="n">
        <v>6462900</v>
      </c>
      <c r="I37" s="7" t="inlineStr"/>
      <c r="J37" s="7" t="inlineStr"/>
      <c r="K37" s="7" t="inlineStr"/>
      <c r="L37" s="7" t="inlineStr"/>
      <c r="M37" s="7" t="n">
        <v>30</v>
      </c>
      <c r="N37" s="7" t="n">
        <v>29727000</v>
      </c>
      <c r="O37" s="7" t="n">
        <v>5</v>
      </c>
      <c r="P37" s="7" t="n">
        <v>959325</v>
      </c>
      <c r="Q37" s="7" t="n">
        <v>100</v>
      </c>
      <c r="R37" s="7" t="n">
        <v>674950000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n">
        <v>2</v>
      </c>
      <c r="CL37" s="7" t="n">
        <v>239280</v>
      </c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"GULZODA DARMON PHARM" MCHJ</t>
        </is>
      </c>
      <c r="C38" s="6" t="inlineStr">
        <is>
          <t>Бухара</t>
        </is>
      </c>
      <c r="D38" s="6" t="inlineStr">
        <is>
          <t>Бухара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n">
        <v>5</v>
      </c>
      <c r="DR38" s="7" t="n">
        <v>632200</v>
      </c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"HOSHIM TOSH FAYZ SERVIS" OK</t>
        </is>
      </c>
      <c r="C39" s="6" t="inlineStr">
        <is>
          <t>Бухара</t>
        </is>
      </c>
      <c r="D39" s="6" t="inlineStr">
        <is>
          <t>Бухара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20</v>
      </c>
      <c r="H39" s="7" t="n">
        <v>25851600</v>
      </c>
      <c r="I39" s="7" t="inlineStr"/>
      <c r="J39" s="7" t="inlineStr"/>
      <c r="K39" s="7" t="inlineStr"/>
      <c r="L39" s="7" t="inlineStr"/>
      <c r="M39" s="7" t="n">
        <v>60</v>
      </c>
      <c r="N39" s="7" t="n">
        <v>118908000</v>
      </c>
      <c r="O39" s="7" t="inlineStr"/>
      <c r="P39" s="7" t="inlineStr"/>
      <c r="Q39" s="7" t="n">
        <v>200</v>
      </c>
      <c r="R39" s="7" t="n">
        <v>2699800000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n">
        <v>4</v>
      </c>
      <c r="DR39" s="7" t="n">
        <v>417120</v>
      </c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"HUSNIDDINOV MUHSINBEK 2015" MCHJ</t>
        </is>
      </c>
      <c r="C40" s="6" t="inlineStr">
        <is>
          <t>Бухара</t>
        </is>
      </c>
      <c r="D40" s="6" t="inlineStr">
        <is>
          <t>Бухара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10</v>
      </c>
      <c r="R40" s="7" t="n">
        <v>6749500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"IBN SINO" XK.</t>
        </is>
      </c>
      <c r="C41" s="6" t="inlineStr">
        <is>
          <t>Бухара</t>
        </is>
      </c>
      <c r="D41" s="6" t="inlineStr">
        <is>
          <t>Бухара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n">
        <v>5</v>
      </c>
      <c r="AD41" s="7" t="n">
        <v>780975</v>
      </c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n">
        <v>3</v>
      </c>
      <c r="AZ41" s="7" t="n">
        <v>3204660</v>
      </c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n">
        <v>20</v>
      </c>
      <c r="BN41" s="7" t="n">
        <v>9046400</v>
      </c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n">
        <v>6</v>
      </c>
      <c r="BZ41" s="7" t="n">
        <v>1275860</v>
      </c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n">
        <v>10</v>
      </c>
      <c r="CL41" s="7" t="n">
        <v>5802500</v>
      </c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n">
        <v>10</v>
      </c>
      <c r="DR41" s="7" t="n">
        <v>2528800</v>
      </c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"IDRISPHARM" MCHJ</t>
        </is>
      </c>
      <c r="C42" s="6" t="inlineStr">
        <is>
          <t>Бухара</t>
        </is>
      </c>
      <c r="D42" s="6" t="inlineStr">
        <is>
          <t>Бухара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n">
        <v>6</v>
      </c>
      <c r="N42" s="7" t="n">
        <v>1189080</v>
      </c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"IJTIMOIY DORIXONA" MCHJ</t>
        </is>
      </c>
      <c r="C43" s="6" t="inlineStr">
        <is>
          <t>Бухара</t>
        </is>
      </c>
      <c r="D43" s="6" t="inlineStr">
        <is>
          <t>Бухара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2</v>
      </c>
      <c r="R43" s="7" t="n">
        <v>261880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n">
        <v>3</v>
      </c>
      <c r="AZ43" s="7" t="n">
        <v>5768388</v>
      </c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"IMRAN 2022" MCHJ</t>
        </is>
      </c>
      <c r="C44" s="6" t="inlineStr">
        <is>
          <t>Бухара</t>
        </is>
      </c>
      <c r="D44" s="6" t="inlineStr">
        <is>
          <t>Бухара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10</v>
      </c>
      <c r="H44" s="7" t="n">
        <v>6462900</v>
      </c>
      <c r="I44" s="7" t="inlineStr"/>
      <c r="J44" s="7" t="inlineStr"/>
      <c r="K44" s="7" t="inlineStr"/>
      <c r="L44" s="7" t="inlineStr"/>
      <c r="M44" s="7" t="n">
        <v>30</v>
      </c>
      <c r="N44" s="7" t="n">
        <v>29727000</v>
      </c>
      <c r="O44" s="7" t="inlineStr"/>
      <c r="P44" s="7" t="inlineStr"/>
      <c r="Q44" s="7" t="n">
        <v>100</v>
      </c>
      <c r="R44" s="7" t="n">
        <v>674950000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n">
        <v>5</v>
      </c>
      <c r="DP44" s="7" t="n">
        <v>1188750</v>
      </c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"IMRON FAMILY BUSINESS FARM " MCHJ</t>
        </is>
      </c>
      <c r="C45" s="6" t="inlineStr">
        <is>
          <t>Бухара</t>
        </is>
      </c>
      <c r="D45" s="6" t="inlineStr">
        <is>
          <t>Бухара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n">
        <v>20</v>
      </c>
      <c r="N45" s="7" t="n">
        <v>12738000</v>
      </c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n">
        <v>2</v>
      </c>
      <c r="AZ45" s="7" t="n">
        <v>2563728</v>
      </c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"ISHONCH MADAD INVEST" MCHJ карашли 4 сон шахобча</t>
        </is>
      </c>
      <c r="C46" s="6" t="inlineStr">
        <is>
          <t>Бухара</t>
        </is>
      </c>
      <c r="D46" s="6" t="inlineStr">
        <is>
          <t>Бухара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n">
        <v>3</v>
      </c>
      <c r="BH46" s="7" t="n">
        <v>403065</v>
      </c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"ISLOM- FARM- PLYUS" МЧЖ</t>
        </is>
      </c>
      <c r="C47" s="6" t="inlineStr">
        <is>
          <t>Бухара</t>
        </is>
      </c>
      <c r="D47" s="6" t="inlineStr">
        <is>
          <t>Бухара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n">
        <v>5</v>
      </c>
      <c r="X47" s="7" t="n">
        <v>0</v>
      </c>
      <c r="Y47" s="7" t="inlineStr"/>
      <c r="Z47" s="7" t="inlineStr"/>
      <c r="AA47" s="7" t="inlineStr"/>
      <c r="AB47" s="7" t="inlineStr"/>
      <c r="AC47" s="7" t="n">
        <v>10</v>
      </c>
      <c r="AD47" s="7" t="n">
        <v>3220500</v>
      </c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"JO'RA-MUQIM" MChJ</t>
        </is>
      </c>
      <c r="C48" s="6" t="inlineStr">
        <is>
          <t>Бухара</t>
        </is>
      </c>
      <c r="D48" s="6" t="inlineStr">
        <is>
          <t>Бухара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30</v>
      </c>
      <c r="H48" s="7" t="n">
        <v>58166100</v>
      </c>
      <c r="I48" s="7" t="inlineStr"/>
      <c r="J48" s="7" t="inlineStr"/>
      <c r="K48" s="7" t="inlineStr"/>
      <c r="L48" s="7" t="inlineStr"/>
      <c r="M48" s="7" t="n">
        <v>90</v>
      </c>
      <c r="N48" s="7" t="n">
        <v>267543000</v>
      </c>
      <c r="O48" s="7" t="inlineStr"/>
      <c r="P48" s="7" t="inlineStr"/>
      <c r="Q48" s="7" t="n">
        <v>300</v>
      </c>
      <c r="R48" s="7" t="n">
        <v>6074550000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n">
        <v>50</v>
      </c>
      <c r="DR48" s="7" t="n">
        <v>65175000</v>
      </c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"KARDIO DIABET" MCHJ</t>
        </is>
      </c>
      <c r="C49" s="6" t="inlineStr">
        <is>
          <t>Бухара</t>
        </is>
      </c>
      <c r="D49" s="6" t="inlineStr">
        <is>
          <t>Бухара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10</v>
      </c>
      <c r="H49" s="7" t="n">
        <v>6462900</v>
      </c>
      <c r="I49" s="7" t="inlineStr"/>
      <c r="J49" s="7" t="inlineStr"/>
      <c r="K49" s="7" t="inlineStr"/>
      <c r="L49" s="7" t="inlineStr"/>
      <c r="M49" s="7" t="n">
        <v>30</v>
      </c>
      <c r="N49" s="7" t="n">
        <v>29727000</v>
      </c>
      <c r="O49" s="7" t="inlineStr"/>
      <c r="P49" s="7" t="inlineStr"/>
      <c r="Q49" s="7" t="n">
        <v>100</v>
      </c>
      <c r="R49" s="7" t="n">
        <v>674950000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"KUMUSHKENT FARM SAVDO" MCHJ</t>
        </is>
      </c>
      <c r="C50" s="6" t="inlineStr">
        <is>
          <t>Бухара</t>
        </is>
      </c>
      <c r="D50" s="6" t="inlineStr">
        <is>
          <t>Бухара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n">
        <v>4</v>
      </c>
      <c r="N50" s="7" t="n">
        <v>512624</v>
      </c>
      <c r="O50" s="7" t="inlineStr"/>
      <c r="P50" s="7" t="inlineStr"/>
      <c r="Q50" s="7" t="n">
        <v>3</v>
      </c>
      <c r="R50" s="7" t="n">
        <v>589230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n">
        <v>2</v>
      </c>
      <c r="DP50" s="7" t="n">
        <v>186356</v>
      </c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"LUQMONI-XAKIM" XK</t>
        </is>
      </c>
      <c r="C51" s="6" t="inlineStr">
        <is>
          <t>Бухара</t>
        </is>
      </c>
      <c r="D51" s="6" t="inlineStr">
        <is>
          <t>Бухара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n">
        <v>24</v>
      </c>
      <c r="X51" s="7" t="n">
        <v>0</v>
      </c>
      <c r="Y51" s="7" t="inlineStr"/>
      <c r="Z51" s="7" t="inlineStr"/>
      <c r="AA51" s="7" t="inlineStr"/>
      <c r="AB51" s="7" t="inlineStr"/>
      <c r="AC51" s="7" t="n">
        <v>25</v>
      </c>
      <c r="AD51" s="7" t="n">
        <v>20128125</v>
      </c>
      <c r="AE51" s="7" t="n">
        <v>25</v>
      </c>
      <c r="AF51" s="7" t="n">
        <v>15255625</v>
      </c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n">
        <v>40</v>
      </c>
      <c r="BH51" s="7" t="n">
        <v>71656000</v>
      </c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"LUXORY PHARM" MCHJ</t>
        </is>
      </c>
      <c r="C52" s="6" t="inlineStr">
        <is>
          <t>Бухара</t>
        </is>
      </c>
      <c r="D52" s="6" t="inlineStr">
        <is>
          <t>Бухара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1</v>
      </c>
      <c r="H52" s="7" t="n">
        <v>64629</v>
      </c>
      <c r="I52" s="7" t="inlineStr"/>
      <c r="J52" s="7" t="inlineStr"/>
      <c r="K52" s="7" t="n">
        <v>1</v>
      </c>
      <c r="L52" s="7" t="n">
        <v>36800</v>
      </c>
      <c r="M52" s="7" t="inlineStr"/>
      <c r="N52" s="7" t="inlineStr"/>
      <c r="O52" s="7" t="inlineStr"/>
      <c r="P52" s="7" t="inlineStr"/>
      <c r="Q52" s="7" t="n">
        <v>5</v>
      </c>
      <c r="R52" s="7" t="n">
        <v>1687375</v>
      </c>
      <c r="S52" s="7" t="inlineStr"/>
      <c r="T52" s="7" t="inlineStr"/>
      <c r="U52" s="7" t="inlineStr"/>
      <c r="V52" s="7" t="inlineStr"/>
      <c r="W52" s="7" t="n">
        <v>1</v>
      </c>
      <c r="X52" s="7" t="n">
        <v>0</v>
      </c>
      <c r="Y52" s="7" t="inlineStr"/>
      <c r="Z52" s="7" t="inlineStr"/>
      <c r="AA52" s="7" t="inlineStr"/>
      <c r="AB52" s="7" t="inlineStr"/>
      <c r="AC52" s="7" t="n">
        <v>2</v>
      </c>
      <c r="AD52" s="7" t="n">
        <v>128820</v>
      </c>
      <c r="AE52" s="7" t="n">
        <v>1</v>
      </c>
      <c r="AF52" s="7" t="n">
        <v>24409</v>
      </c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"M-Alisher"</t>
        </is>
      </c>
      <c r="C53" s="6" t="inlineStr">
        <is>
          <t>Бухара</t>
        </is>
      </c>
      <c r="D53" s="6" t="inlineStr">
        <is>
          <t>Бухара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n">
        <v>10</v>
      </c>
      <c r="X53" s="7" t="n">
        <v>762000</v>
      </c>
      <c r="Y53" s="7" t="inlineStr"/>
      <c r="Z53" s="7" t="inlineStr"/>
      <c r="AA53" s="7" t="inlineStr"/>
      <c r="AB53" s="7" t="inlineStr"/>
      <c r="AC53" s="7" t="n">
        <v>20</v>
      </c>
      <c r="AD53" s="7" t="n">
        <v>12882000</v>
      </c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"MADADKOR FARM" MChJ</t>
        </is>
      </c>
      <c r="C54" s="6" t="inlineStr">
        <is>
          <t>Бухара</t>
        </is>
      </c>
      <c r="D54" s="6" t="inlineStr">
        <is>
          <t>Бухара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n">
        <v>200</v>
      </c>
      <c r="BH54" s="7" t="n">
        <v>1791400000</v>
      </c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"MADADKOR FARM" MChJ  фил</t>
        </is>
      </c>
      <c r="C55" s="6" t="inlineStr">
        <is>
          <t>Бухара</t>
        </is>
      </c>
      <c r="D55" s="6" t="inlineStr">
        <is>
          <t>Бухара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n">
        <v>5</v>
      </c>
      <c r="J55" s="7" t="n">
        <v>884375</v>
      </c>
      <c r="K55" s="7" t="n">
        <v>20</v>
      </c>
      <c r="L55" s="7" t="n">
        <v>14720000</v>
      </c>
      <c r="M55" s="7" t="n">
        <v>3</v>
      </c>
      <c r="N55" s="7" t="n">
        <v>297270</v>
      </c>
      <c r="O55" s="7" t="inlineStr"/>
      <c r="P55" s="7" t="inlineStr"/>
      <c r="Q55" s="7" t="inlineStr"/>
      <c r="R55" s="7" t="inlineStr"/>
      <c r="S55" s="7" t="n">
        <v>20</v>
      </c>
      <c r="T55" s="7" t="n">
        <v>2040000</v>
      </c>
      <c r="U55" s="7" t="inlineStr"/>
      <c r="V55" s="7" t="inlineStr"/>
      <c r="W55" s="7" t="inlineStr"/>
      <c r="X55" s="7" t="inlineStr"/>
      <c r="Y55" s="7" t="n">
        <v>20</v>
      </c>
      <c r="Z55" s="7" t="n">
        <v>2040000</v>
      </c>
      <c r="AA55" s="7" t="inlineStr"/>
      <c r="AB55" s="7" t="inlineStr"/>
      <c r="AC55" s="7" t="n">
        <v>2</v>
      </c>
      <c r="AD55" s="7" t="n">
        <v>128820</v>
      </c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n">
        <v>100</v>
      </c>
      <c r="CJ55" s="7" t="n">
        <v>38730000</v>
      </c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n">
        <v>5</v>
      </c>
      <c r="DR55" s="7" t="n">
        <v>651750</v>
      </c>
      <c r="DS55" s="7" t="inlineStr"/>
      <c r="DT55" s="7" t="inlineStr"/>
      <c r="DU55" s="7" t="inlineStr"/>
      <c r="DV55" s="7" t="inlineStr"/>
      <c r="DW55" s="7" t="n">
        <v>2</v>
      </c>
      <c r="DX55" s="7" t="n">
        <v>199808</v>
      </c>
      <c r="DY55" s="7" t="n">
        <v>2</v>
      </c>
      <c r="DZ55" s="7" t="n">
        <v>360728</v>
      </c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"MADINA-FARM SINTEZ" MChJ</t>
        </is>
      </c>
      <c r="C56" s="6" t="inlineStr">
        <is>
          <t>Бухара</t>
        </is>
      </c>
      <c r="D56" s="6" t="inlineStr">
        <is>
          <t>Бухара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500</v>
      </c>
      <c r="H56" s="7" t="n">
        <v>16157250000</v>
      </c>
      <c r="I56" s="7" t="n">
        <v>40</v>
      </c>
      <c r="J56" s="7" t="n">
        <v>56600000</v>
      </c>
      <c r="K56" s="7" t="n">
        <v>200</v>
      </c>
      <c r="L56" s="7" t="n">
        <v>736000000</v>
      </c>
      <c r="M56" s="7" t="n">
        <v>1500</v>
      </c>
      <c r="N56" s="7" t="n">
        <v>74317500000</v>
      </c>
      <c r="O56" s="7" t="inlineStr"/>
      <c r="P56" s="7" t="inlineStr"/>
      <c r="Q56" s="7" t="n">
        <v>5000</v>
      </c>
      <c r="R56" s="7" t="n">
        <v>1687375000000</v>
      </c>
      <c r="S56" s="7" t="inlineStr"/>
      <c r="T56" s="7" t="inlineStr"/>
      <c r="U56" s="7" t="inlineStr"/>
      <c r="V56" s="7" t="inlineStr"/>
      <c r="W56" s="7" t="n">
        <v>50</v>
      </c>
      <c r="X56" s="7" t="n">
        <v>0</v>
      </c>
      <c r="Y56" s="7" t="inlineStr"/>
      <c r="Z56" s="7" t="inlineStr"/>
      <c r="AA56" s="7" t="n">
        <v>10</v>
      </c>
      <c r="AB56" s="7" t="n">
        <v>4441500</v>
      </c>
      <c r="AC56" s="7" t="n">
        <v>200</v>
      </c>
      <c r="AD56" s="7" t="n">
        <v>1288200000</v>
      </c>
      <c r="AE56" s="7" t="inlineStr"/>
      <c r="AF56" s="7" t="inlineStr"/>
      <c r="AG56" s="7" t="inlineStr"/>
      <c r="AH56" s="7" t="inlineStr"/>
      <c r="AI56" s="7" t="n">
        <v>100</v>
      </c>
      <c r="AJ56" s="7" t="n">
        <v>224570000</v>
      </c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n">
        <v>1000</v>
      </c>
      <c r="BH56" s="7" t="n">
        <v>44785000000</v>
      </c>
      <c r="BI56" s="7">
        <f>BK56+BM56+BO56+BQ56</f>
        <v/>
      </c>
      <c r="BJ56" s="7">
        <f>BL56+BN56+BP56+BR56</f>
        <v/>
      </c>
      <c r="BK56" s="7" t="inlineStr"/>
      <c r="BL56" s="7" t="inlineStr"/>
      <c r="BM56" s="7" t="n">
        <v>300</v>
      </c>
      <c r="BN56" s="7" t="n">
        <v>2098350000</v>
      </c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n">
        <v>1000</v>
      </c>
      <c r="BX56" s="7" t="n">
        <v>20504000000</v>
      </c>
      <c r="BY56" s="7" t="n">
        <v>52</v>
      </c>
      <c r="BZ56" s="7" t="n">
        <v>164678064</v>
      </c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n">
        <v>2000</v>
      </c>
      <c r="DR56" s="7" t="n">
        <v>104280000000</v>
      </c>
      <c r="DS56" s="7" t="inlineStr"/>
      <c r="DT56" s="7" t="inlineStr"/>
      <c r="DU56" s="7" t="inlineStr"/>
      <c r="DV56" s="7" t="inlineStr"/>
      <c r="DW56" s="7" t="n">
        <v>17</v>
      </c>
      <c r="DX56" s="7" t="n">
        <v>6443808</v>
      </c>
      <c r="DY56" s="7" t="n">
        <v>10</v>
      </c>
      <c r="DZ56" s="7" t="n">
        <v>9018200</v>
      </c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"MAQSAD" XK</t>
        </is>
      </c>
      <c r="C57" s="6" t="inlineStr">
        <is>
          <t>Бухара</t>
        </is>
      </c>
      <c r="D57" s="6" t="inlineStr">
        <is>
          <t>Бухара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n">
        <v>4</v>
      </c>
      <c r="J57" s="7" t="n">
        <v>549024</v>
      </c>
      <c r="K57" s="7" t="n">
        <v>5</v>
      </c>
      <c r="L57" s="7" t="n">
        <v>892400</v>
      </c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n">
        <v>5</v>
      </c>
      <c r="X57" s="7" t="n">
        <v>0</v>
      </c>
      <c r="Y57" s="7" t="inlineStr"/>
      <c r="Z57" s="7" t="inlineStr"/>
      <c r="AA57" s="7" t="inlineStr"/>
      <c r="AB57" s="7" t="inlineStr"/>
      <c r="AC57" s="7" t="n">
        <v>20</v>
      </c>
      <c r="AD57" s="7" t="n">
        <v>4685850</v>
      </c>
      <c r="AE57" s="7" t="n">
        <v>10</v>
      </c>
      <c r="AF57" s="7" t="n">
        <v>1180125</v>
      </c>
      <c r="AG57" s="7" t="n">
        <v>10</v>
      </c>
      <c r="AH57" s="7" t="n">
        <v>1501075</v>
      </c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n">
        <v>1</v>
      </c>
      <c r="AZ57" s="7" t="n">
        <v>640932</v>
      </c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n">
        <v>6</v>
      </c>
      <c r="DP57" s="7" t="n">
        <v>931780</v>
      </c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"MASCAN PHARM" MCHJ</t>
        </is>
      </c>
      <c r="C58" s="6" t="inlineStr">
        <is>
          <t>Бухара</t>
        </is>
      </c>
      <c r="D58" s="6" t="inlineStr">
        <is>
          <t>Бухара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n">
        <v>2</v>
      </c>
      <c r="X58" s="7" t="n">
        <v>0</v>
      </c>
      <c r="Y58" s="7" t="inlineStr"/>
      <c r="Z58" s="7" t="inlineStr"/>
      <c r="AA58" s="7" t="inlineStr"/>
      <c r="AB58" s="7" t="inlineStr"/>
      <c r="AC58" s="7" t="n">
        <v>4</v>
      </c>
      <c r="AD58" s="7" t="n">
        <v>515280</v>
      </c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n">
        <v>2</v>
      </c>
      <c r="DX58" s="7" t="n">
        <v>199808</v>
      </c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"MAXFIRAT-ANVAR" XK</t>
        </is>
      </c>
      <c r="C59" s="6" t="inlineStr">
        <is>
          <t>Бухара</t>
        </is>
      </c>
      <c r="D59" s="6" t="inlineStr">
        <is>
          <t>Бухара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10</v>
      </c>
      <c r="H59" s="7" t="n">
        <v>6269000</v>
      </c>
      <c r="I59" s="7" t="inlineStr"/>
      <c r="J59" s="7" t="inlineStr"/>
      <c r="K59" s="7" t="inlineStr"/>
      <c r="L59" s="7" t="inlineStr"/>
      <c r="M59" s="7" t="inlineStr"/>
      <c r="N59" s="7" t="inlineStr"/>
      <c r="O59" s="7" t="n">
        <v>30</v>
      </c>
      <c r="P59" s="7" t="n">
        <v>34535700</v>
      </c>
      <c r="Q59" s="7" t="n">
        <v>100</v>
      </c>
      <c r="R59" s="7" t="n">
        <v>654700000</v>
      </c>
      <c r="S59" s="7" t="inlineStr"/>
      <c r="T59" s="7" t="inlineStr"/>
      <c r="U59" s="7" t="inlineStr"/>
      <c r="V59" s="7" t="inlineStr"/>
      <c r="W59" s="7" t="n">
        <v>2</v>
      </c>
      <c r="X59" s="7" t="n">
        <v>0</v>
      </c>
      <c r="Y59" s="7" t="inlineStr"/>
      <c r="Z59" s="7" t="inlineStr"/>
      <c r="AA59" s="7" t="inlineStr"/>
      <c r="AB59" s="7" t="inlineStr"/>
      <c r="AC59" s="7" t="n">
        <v>2</v>
      </c>
      <c r="AD59" s="7" t="n">
        <v>124956</v>
      </c>
      <c r="AE59" s="7" t="n">
        <v>2</v>
      </c>
      <c r="AF59" s="7" t="n">
        <v>94692</v>
      </c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n">
        <v>2</v>
      </c>
      <c r="AX59" s="7" t="n">
        <v>1031722</v>
      </c>
      <c r="AY59" s="7" t="n">
        <v>1</v>
      </c>
      <c r="AZ59" s="7" t="n">
        <v>640932</v>
      </c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n">
        <v>5</v>
      </c>
      <c r="DP59" s="7" t="n">
        <v>1153075</v>
      </c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"MEDISENNA FARM" MCHJ</t>
        </is>
      </c>
      <c r="C60" s="6" t="inlineStr">
        <is>
          <t>Бухара</t>
        </is>
      </c>
      <c r="D60" s="6" t="inlineStr">
        <is>
          <t>Бухара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n">
        <v>5</v>
      </c>
      <c r="L60" s="7" t="n">
        <v>920000</v>
      </c>
      <c r="M60" s="7" t="inlineStr"/>
      <c r="N60" s="7" t="inlineStr"/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"MERIDIAN PHARMA" MCHJ</t>
        </is>
      </c>
      <c r="C61" s="6" t="inlineStr">
        <is>
          <t>Бухара</t>
        </is>
      </c>
      <c r="D61" s="6" t="inlineStr">
        <is>
          <t>Бухара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2</v>
      </c>
      <c r="H61" s="7" t="n">
        <v>258516</v>
      </c>
      <c r="I61" s="7" t="inlineStr"/>
      <c r="J61" s="7" t="inlineStr"/>
      <c r="K61" s="7" t="inlineStr"/>
      <c r="L61" s="7" t="inlineStr"/>
      <c r="M61" s="7" t="n">
        <v>4</v>
      </c>
      <c r="N61" s="7" t="n">
        <v>519120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5</v>
      </c>
      <c r="X61" s="7" t="n">
        <v>0</v>
      </c>
      <c r="Y61" s="7" t="inlineStr"/>
      <c r="Z61" s="7" t="inlineStr"/>
      <c r="AA61" s="7" t="inlineStr"/>
      <c r="AB61" s="7" t="inlineStr"/>
      <c r="AC61" s="7" t="n">
        <v>10</v>
      </c>
      <c r="AD61" s="7" t="n">
        <v>3220500</v>
      </c>
      <c r="AE61" s="7" t="inlineStr"/>
      <c r="AF61" s="7" t="inlineStr"/>
      <c r="AG61" s="7" t="n">
        <v>10</v>
      </c>
      <c r="AH61" s="7" t="n">
        <v>3095800</v>
      </c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n">
        <v>3</v>
      </c>
      <c r="BB61" s="7" t="n">
        <v>471960</v>
      </c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n">
        <v>1</v>
      </c>
      <c r="CD61" s="7" t="n">
        <v>374371</v>
      </c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n">
        <v>1</v>
      </c>
      <c r="DP61" s="7" t="n">
        <v>47550</v>
      </c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"MEXRIGIYO-SUXROB" ХСИЧ</t>
        </is>
      </c>
      <c r="C62" s="6" t="inlineStr">
        <is>
          <t>Бухара</t>
        </is>
      </c>
      <c r="D62" s="6" t="inlineStr">
        <is>
          <t>Бухара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n">
        <v>5</v>
      </c>
      <c r="J62" s="7" t="n">
        <v>857850</v>
      </c>
      <c r="K62" s="7" t="inlineStr"/>
      <c r="L62" s="7" t="inlineStr"/>
      <c r="M62" s="7" t="inlineStr"/>
      <c r="N62" s="7" t="inlineStr"/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"MILLIY FARM SINTEZ" MCHJ</t>
        </is>
      </c>
      <c r="C63" s="6" t="inlineStr">
        <is>
          <t>Бухара</t>
        </is>
      </c>
      <c r="D63" s="6" t="inlineStr">
        <is>
          <t>Бухара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n">
        <v>13</v>
      </c>
      <c r="H63" s="7" t="n">
        <v>7044435</v>
      </c>
      <c r="I63" s="7" t="inlineStr"/>
      <c r="J63" s="7" t="inlineStr"/>
      <c r="K63" s="7" t="inlineStr"/>
      <c r="L63" s="7" t="inlineStr"/>
      <c r="M63" s="7" t="n">
        <v>35</v>
      </c>
      <c r="N63" s="7" t="n">
        <v>30547750</v>
      </c>
      <c r="O63" s="7" t="inlineStr"/>
      <c r="P63" s="7" t="inlineStr"/>
      <c r="Q63" s="7" t="n">
        <v>100</v>
      </c>
      <c r="R63" s="7" t="n">
        <v>674950000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n">
        <v>1</v>
      </c>
      <c r="AX63" s="7" t="n">
        <v>531815</v>
      </c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"MIRAN UNIVERSAL" MCHJ</t>
        </is>
      </c>
      <c r="C64" s="6" t="inlineStr">
        <is>
          <t>Бухара</t>
        </is>
      </c>
      <c r="D64" s="6" t="inlineStr">
        <is>
          <t>Бухара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n">
        <v>20</v>
      </c>
      <c r="BN64" s="7" t="n">
        <v>9046800</v>
      </c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n">
        <v>10</v>
      </c>
      <c r="DR64" s="7" t="n">
        <v>2528800</v>
      </c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"MUHAMMADALI MUSHTARIYBONU FARM" MCHJ</t>
        </is>
      </c>
      <c r="C65" s="6" t="inlineStr">
        <is>
          <t>Бухара</t>
        </is>
      </c>
      <c r="D65" s="6" t="inlineStr">
        <is>
          <t>Бухара 2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n">
        <v>3</v>
      </c>
      <c r="N65" s="7" t="n">
        <v>163765</v>
      </c>
      <c r="O65" s="7" t="n">
        <v>1</v>
      </c>
      <c r="P65" s="7" t="n">
        <v>39560</v>
      </c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"MUXARRAM FARM" MChJ</t>
        </is>
      </c>
      <c r="C66" s="6" t="inlineStr">
        <is>
          <t>Бухара</t>
        </is>
      </c>
      <c r="D66" s="6" t="inlineStr">
        <is>
          <t>Бухара 2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n">
        <v>2</v>
      </c>
      <c r="DV66" s="7" t="n">
        <v>203640</v>
      </c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"NAZAR JAMOL FARM" МЧЖ</t>
        </is>
      </c>
      <c r="C67" s="6" t="inlineStr">
        <is>
          <t>Бухара</t>
        </is>
      </c>
      <c r="D67" s="6" t="inlineStr">
        <is>
          <t>Бухара 2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n">
        <v>5</v>
      </c>
      <c r="J67" s="7" t="n">
        <v>857850</v>
      </c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"NAZOKAT" MChJ</t>
        </is>
      </c>
      <c r="C68" s="6" t="inlineStr">
        <is>
          <t>Бухара</t>
        </is>
      </c>
      <c r="D68" s="6" t="inlineStr">
        <is>
          <t>Бухара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n">
        <v>2</v>
      </c>
      <c r="CD68" s="7" t="n">
        <v>1452560</v>
      </c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65</v>
      </c>
      <c r="B69" s="6" t="inlineStr">
        <is>
          <t>"NIGINA FARM SANOAT" XK</t>
        </is>
      </c>
      <c r="C69" s="6" t="inlineStr">
        <is>
          <t>Бухара</t>
        </is>
      </c>
      <c r="D69" s="6" t="inlineStr">
        <is>
          <t>Бухара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n">
        <v>20</v>
      </c>
      <c r="H69" s="7" t="n">
        <v>12925800</v>
      </c>
      <c r="I69" s="7" t="inlineStr"/>
      <c r="J69" s="7" t="inlineStr"/>
      <c r="K69" s="7" t="inlineStr"/>
      <c r="L69" s="7" t="inlineStr"/>
      <c r="M69" s="7" t="n">
        <v>60</v>
      </c>
      <c r="N69" s="7" t="n">
        <v>58927500</v>
      </c>
      <c r="O69" s="7" t="inlineStr"/>
      <c r="P69" s="7" t="inlineStr"/>
      <c r="Q69" s="7" t="n">
        <v>200</v>
      </c>
      <c r="R69" s="7" t="n">
        <v>1349900000</v>
      </c>
      <c r="S69" s="7" t="inlineStr"/>
      <c r="T69" s="7" t="inlineStr"/>
      <c r="U69" s="7" t="inlineStr"/>
      <c r="V69" s="7" t="inlineStr"/>
      <c r="W69" s="7" t="n">
        <v>2</v>
      </c>
      <c r="X69" s="7" t="n">
        <v>0</v>
      </c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n">
        <v>5</v>
      </c>
      <c r="AJ69" s="7" t="n">
        <v>561375</v>
      </c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n">
        <v>5</v>
      </c>
      <c r="AZ69" s="7" t="n">
        <v>16518875</v>
      </c>
      <c r="BA69" s="7" t="inlineStr"/>
      <c r="BB69" s="7" t="inlineStr"/>
      <c r="BC69" s="7" t="inlineStr"/>
      <c r="BD69" s="7" t="inlineStr"/>
      <c r="BE69" s="7" t="inlineStr"/>
      <c r="BF69" s="7" t="inlineStr"/>
      <c r="BG69" s="7" t="n">
        <v>40</v>
      </c>
      <c r="BH69" s="7" t="n">
        <v>71656000</v>
      </c>
      <c r="BI69" s="7">
        <f>BK69+BM69+BO69+BQ69</f>
        <v/>
      </c>
      <c r="BJ69" s="7">
        <f>BL69+BN69+BP69+BR69</f>
        <v/>
      </c>
      <c r="BK69" s="7" t="inlineStr"/>
      <c r="BL69" s="7" t="inlineStr"/>
      <c r="BM69" s="7" t="n">
        <v>30</v>
      </c>
      <c r="BN69" s="7" t="n">
        <v>20985300</v>
      </c>
      <c r="BO69" s="7" t="inlineStr"/>
      <c r="BP69" s="7" t="inlineStr"/>
      <c r="BQ69" s="7" t="n">
        <v>25</v>
      </c>
      <c r="BR69" s="7" t="n">
        <v>10552425</v>
      </c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n">
        <v>2</v>
      </c>
      <c r="DF69" s="7" t="n">
        <v>116404</v>
      </c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n">
        <v>5</v>
      </c>
      <c r="DP69" s="7" t="n">
        <v>1188750</v>
      </c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66</v>
      </c>
      <c r="B70" s="6" t="inlineStr">
        <is>
          <t>"NIGINA-DILNOZA-JOMARD" ХК</t>
        </is>
      </c>
      <c r="C70" s="6" t="inlineStr">
        <is>
          <t>Бухара</t>
        </is>
      </c>
      <c r="D70" s="6" t="inlineStr">
        <is>
          <t>Бухара 2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10</v>
      </c>
      <c r="H70" s="7" t="n">
        <v>6462900</v>
      </c>
      <c r="I70" s="7" t="inlineStr"/>
      <c r="J70" s="7" t="inlineStr"/>
      <c r="K70" s="7" t="inlineStr"/>
      <c r="L70" s="7" t="inlineStr"/>
      <c r="M70" s="7" t="n">
        <v>30</v>
      </c>
      <c r="N70" s="7" t="n">
        <v>29200500</v>
      </c>
      <c r="O70" s="7" t="inlineStr"/>
      <c r="P70" s="7" t="inlineStr"/>
      <c r="Q70" s="7" t="n">
        <v>100</v>
      </c>
      <c r="R70" s="7" t="n">
        <v>674950000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67</v>
      </c>
      <c r="B71" s="6" t="inlineStr">
        <is>
          <t>"NOVOFARMA N1" MCHJ</t>
        </is>
      </c>
      <c r="C71" s="6" t="inlineStr">
        <is>
          <t>Бухара</t>
        </is>
      </c>
      <c r="D71" s="6" t="inlineStr">
        <is>
          <t>Бухара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n">
        <v>10</v>
      </c>
      <c r="P71" s="7" t="n">
        <v>3956000</v>
      </c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68</v>
      </c>
      <c r="B72" s="6" t="inlineStr">
        <is>
          <t>"ODILBEK SHAMS FARM" ООО</t>
        </is>
      </c>
      <c r="C72" s="6" t="inlineStr">
        <is>
          <t>Бухара</t>
        </is>
      </c>
      <c r="D72" s="6" t="inlineStr">
        <is>
          <t>Бухара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1</v>
      </c>
      <c r="R72" s="7" t="n">
        <v>67495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69</v>
      </c>
      <c r="B73" s="6" t="inlineStr">
        <is>
          <t>"OMAD FARM PLYUS" МЧЖ</t>
        </is>
      </c>
      <c r="C73" s="6" t="inlineStr">
        <is>
          <t>Бухара</t>
        </is>
      </c>
      <c r="D73" s="6" t="inlineStr">
        <is>
          <t>Бухара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2</v>
      </c>
      <c r="H73" s="7" t="n">
        <v>258516</v>
      </c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n">
        <v>40</v>
      </c>
      <c r="T73" s="7" t="n">
        <v>8160000</v>
      </c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n">
        <v>3</v>
      </c>
      <c r="AD73" s="7" t="n">
        <v>289845</v>
      </c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70</v>
      </c>
      <c r="B74" s="6" t="inlineStr">
        <is>
          <t>"OYBEK DIYOR MALIK FARM" MChJ</t>
        </is>
      </c>
      <c r="C74" s="6" t="inlineStr">
        <is>
          <t>Бухара</t>
        </is>
      </c>
      <c r="D74" s="6" t="inlineStr">
        <is>
          <t>Бухара 2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n">
        <v>2</v>
      </c>
      <c r="N74" s="7" t="n">
        <v>128156</v>
      </c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71</v>
      </c>
      <c r="B75" s="6" t="inlineStr">
        <is>
          <t>"Olot Abdunazar Fayz Med" XK</t>
        </is>
      </c>
      <c r="C75" s="6" t="inlineStr">
        <is>
          <t>Бухара</t>
        </is>
      </c>
      <c r="D75" s="6" t="inlineStr">
        <is>
          <t>Бухара 3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n">
        <v>2</v>
      </c>
      <c r="DV75" s="7" t="n">
        <v>203640</v>
      </c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72</v>
      </c>
      <c r="B76" s="6" t="inlineStr">
        <is>
          <t>"PHARMA MAX BUKHARA"  МЧЖ</t>
        </is>
      </c>
      <c r="C76" s="6" t="inlineStr">
        <is>
          <t>Бухара</t>
        </is>
      </c>
      <c r="D76" s="6" t="inlineStr">
        <is>
          <t>Бухара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n">
        <v>1</v>
      </c>
      <c r="L76" s="7" t="n">
        <v>35696</v>
      </c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n">
        <v>20</v>
      </c>
      <c r="AH76" s="7" t="n">
        <v>6004300</v>
      </c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n">
        <v>2</v>
      </c>
      <c r="DP76" s="7" t="n">
        <v>186356</v>
      </c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73</v>
      </c>
      <c r="B77" s="6" t="inlineStr">
        <is>
          <t>"QORYOG‘DIBOBO DORI DARMON SERVIS" MCHJ</t>
        </is>
      </c>
      <c r="C77" s="6" t="inlineStr">
        <is>
          <t>Бухара</t>
        </is>
      </c>
      <c r="D77" s="6" t="inlineStr">
        <is>
          <t>Бухара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n">
        <v>10</v>
      </c>
      <c r="H77" s="7" t="n">
        <v>6269000</v>
      </c>
      <c r="I77" s="7" t="inlineStr"/>
      <c r="J77" s="7" t="inlineStr"/>
      <c r="K77" s="7" t="inlineStr"/>
      <c r="L77" s="7" t="inlineStr"/>
      <c r="M77" s="7" t="n">
        <v>90</v>
      </c>
      <c r="N77" s="7" t="n">
        <v>143477100</v>
      </c>
      <c r="O77" s="7" t="inlineStr"/>
      <c r="P77" s="7" t="inlineStr"/>
      <c r="Q77" s="7" t="n">
        <v>100</v>
      </c>
      <c r="R77" s="7" t="n">
        <v>654700000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n">
        <v>10</v>
      </c>
      <c r="DR77" s="7" t="n">
        <v>2528800</v>
      </c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74</v>
      </c>
      <c r="B78" s="6" t="inlineStr">
        <is>
          <t>"RASULALI" MCHJ</t>
        </is>
      </c>
      <c r="C78" s="6" t="inlineStr">
        <is>
          <t>Бухара</t>
        </is>
      </c>
      <c r="D78" s="6" t="inlineStr">
        <is>
          <t>Бухара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n">
        <v>6</v>
      </c>
      <c r="R78" s="7" t="n">
        <v>2429820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75</v>
      </c>
      <c r="B79" s="6" t="inlineStr">
        <is>
          <t>"SALOHIDDINJON FARM" ХК</t>
        </is>
      </c>
      <c r="C79" s="6" t="inlineStr">
        <is>
          <t>Бухара</t>
        </is>
      </c>
      <c r="D79" s="6" t="inlineStr">
        <is>
          <t>Бухара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n">
        <v>1</v>
      </c>
      <c r="AZ79" s="7" t="n">
        <v>660755</v>
      </c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76</v>
      </c>
      <c r="B80" s="6" t="inlineStr">
        <is>
          <t>"SAMAD" ХК</t>
        </is>
      </c>
      <c r="C80" s="6" t="inlineStr">
        <is>
          <t>Бухара</t>
        </is>
      </c>
      <c r="D80" s="6" t="inlineStr">
        <is>
          <t>Бухара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5</v>
      </c>
      <c r="R80" s="7" t="n">
        <v>1687375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77</v>
      </c>
      <c r="B81" s="6" t="inlineStr">
        <is>
          <t>"SHAXRAMBEK GOLD" MCHJ</t>
        </is>
      </c>
      <c r="C81" s="6" t="inlineStr">
        <is>
          <t>Бухара</t>
        </is>
      </c>
      <c r="D81" s="6" t="inlineStr">
        <is>
          <t>Бухара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n">
        <v>10</v>
      </c>
      <c r="R81" s="7" t="n">
        <v>6749500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78</v>
      </c>
      <c r="B82" s="6" t="inlineStr">
        <is>
          <t>"SHAXRIBONU-FARM" МЧЖ</t>
        </is>
      </c>
      <c r="C82" s="6" t="inlineStr">
        <is>
          <t>Бухара</t>
        </is>
      </c>
      <c r="D82" s="6" t="inlineStr">
        <is>
          <t>Бухара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n">
        <v>7</v>
      </c>
      <c r="H82" s="7" t="n">
        <v>1817958</v>
      </c>
      <c r="I82" s="7" t="inlineStr"/>
      <c r="J82" s="7" t="inlineStr"/>
      <c r="K82" s="7" t="inlineStr"/>
      <c r="L82" s="7" t="inlineStr"/>
      <c r="M82" s="7" t="n">
        <v>16</v>
      </c>
      <c r="N82" s="7" t="n">
        <v>4492080</v>
      </c>
      <c r="O82" s="7" t="inlineStr"/>
      <c r="P82" s="7" t="inlineStr"/>
      <c r="Q82" s="7" t="inlineStr"/>
      <c r="R82" s="7" t="inlineStr"/>
      <c r="S82" s="7" t="n">
        <v>25</v>
      </c>
      <c r="T82" s="7" t="n">
        <v>3187500</v>
      </c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n">
        <v>5</v>
      </c>
      <c r="AH82" s="7" t="n">
        <v>773875</v>
      </c>
      <c r="AI82" s="7" t="n">
        <v>5</v>
      </c>
      <c r="AJ82" s="7" t="n">
        <v>561375</v>
      </c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n">
        <v>3</v>
      </c>
      <c r="AX82" s="7" t="n">
        <v>2579325</v>
      </c>
      <c r="AY82" s="7" t="n">
        <v>1</v>
      </c>
      <c r="AZ82" s="7" t="n">
        <v>660755</v>
      </c>
      <c r="BA82" s="7" t="n">
        <v>39</v>
      </c>
      <c r="BB82" s="7" t="n">
        <v>16671772</v>
      </c>
      <c r="BC82" s="7" t="inlineStr"/>
      <c r="BD82" s="7" t="inlineStr"/>
      <c r="BE82" s="7" t="inlineStr"/>
      <c r="BF82" s="7" t="inlineStr"/>
      <c r="BG82" s="7" t="n">
        <v>5</v>
      </c>
      <c r="BH82" s="7" t="n">
        <v>1118600</v>
      </c>
      <c r="BI82" s="7">
        <f>BK82+BM82+BO82+BQ82</f>
        <v/>
      </c>
      <c r="BJ82" s="7">
        <f>BL82+BN82+BP82+BR82</f>
        <v/>
      </c>
      <c r="BK82" s="7" t="inlineStr"/>
      <c r="BL82" s="7" t="inlineStr"/>
      <c r="BM82" s="7" t="n">
        <v>20</v>
      </c>
      <c r="BN82" s="7" t="n">
        <v>4523200</v>
      </c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n">
        <v>6</v>
      </c>
      <c r="BZ82" s="7" t="n">
        <v>2367576</v>
      </c>
      <c r="CA82" s="7" t="inlineStr"/>
      <c r="CB82" s="7" t="inlineStr"/>
      <c r="CC82" s="7" t="n">
        <v>5</v>
      </c>
      <c r="CD82" s="7" t="n">
        <v>9534625</v>
      </c>
      <c r="CE82" s="7" t="inlineStr"/>
      <c r="CF82" s="7" t="inlineStr"/>
      <c r="CG82" s="7" t="inlineStr"/>
      <c r="CH82" s="7" t="inlineStr"/>
      <c r="CI82" s="7" t="n">
        <v>130</v>
      </c>
      <c r="CJ82" s="7" t="n">
        <v>34177200</v>
      </c>
      <c r="CK82" s="7" t="n">
        <v>2</v>
      </c>
      <c r="CL82" s="7" t="n">
        <v>232100</v>
      </c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n">
        <v>6</v>
      </c>
      <c r="DP82" s="7" t="n">
        <v>838602</v>
      </c>
      <c r="DQ82" s="7" t="inlineStr"/>
      <c r="DR82" s="7" t="inlineStr"/>
      <c r="DS82" s="7" t="n">
        <v>7</v>
      </c>
      <c r="DT82" s="7" t="n">
        <v>2354100</v>
      </c>
      <c r="DU82" s="7" t="n">
        <v>4</v>
      </c>
      <c r="DV82" s="7" t="n">
        <v>814560</v>
      </c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79</v>
      </c>
      <c r="B83" s="6" t="inlineStr">
        <is>
          <t>"SHIFO AVITSENNA" OK</t>
        </is>
      </c>
      <c r="C83" s="6" t="inlineStr">
        <is>
          <t>Бухара</t>
        </is>
      </c>
      <c r="D83" s="6" t="inlineStr">
        <is>
          <t>Бухара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n">
        <v>2</v>
      </c>
      <c r="N83" s="7" t="n">
        <v>132120</v>
      </c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80</v>
      </c>
      <c r="B84" s="6" t="inlineStr">
        <is>
          <t>"SHIFO" XD.</t>
        </is>
      </c>
      <c r="C84" s="6" t="inlineStr">
        <is>
          <t>Бухара</t>
        </is>
      </c>
      <c r="D84" s="6" t="inlineStr">
        <is>
          <t>Бухара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n">
        <v>10</v>
      </c>
      <c r="H84" s="7" t="n">
        <v>6269000</v>
      </c>
      <c r="I84" s="7" t="inlineStr"/>
      <c r="J84" s="7" t="inlineStr"/>
      <c r="K84" s="7" t="inlineStr"/>
      <c r="L84" s="7" t="inlineStr"/>
      <c r="M84" s="7" t="n">
        <v>30</v>
      </c>
      <c r="N84" s="7" t="n">
        <v>28835100</v>
      </c>
      <c r="O84" s="7" t="inlineStr"/>
      <c r="P84" s="7" t="inlineStr"/>
      <c r="Q84" s="7" t="n">
        <v>100</v>
      </c>
      <c r="R84" s="7" t="n">
        <v>654700000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81</v>
      </c>
      <c r="B85" s="6" t="inlineStr">
        <is>
          <t>"SHIFO" ХД</t>
        </is>
      </c>
      <c r="C85" s="6" t="inlineStr">
        <is>
          <t>Бухара</t>
        </is>
      </c>
      <c r="D85" s="6" t="inlineStr">
        <is>
          <t>Бухара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50</v>
      </c>
      <c r="H85" s="7" t="n">
        <v>161572500</v>
      </c>
      <c r="I85" s="7" t="inlineStr"/>
      <c r="J85" s="7" t="inlineStr"/>
      <c r="K85" s="7" t="inlineStr"/>
      <c r="L85" s="7" t="inlineStr"/>
      <c r="M85" s="7" t="n">
        <v>150</v>
      </c>
      <c r="N85" s="7" t="n">
        <v>743175000</v>
      </c>
      <c r="O85" s="7" t="inlineStr"/>
      <c r="P85" s="7" t="inlineStr"/>
      <c r="Q85" s="7" t="n">
        <v>500</v>
      </c>
      <c r="R85" s="7" t="n">
        <v>16873750000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82</v>
      </c>
      <c r="B86" s="6" t="inlineStr">
        <is>
          <t>"SHOXRUXMIRZO-МОXINUR" ХК</t>
        </is>
      </c>
      <c r="C86" s="6" t="inlineStr">
        <is>
          <t>Бухара</t>
        </is>
      </c>
      <c r="D86" s="6" t="inlineStr">
        <is>
          <t>Бухара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n">
        <v>5</v>
      </c>
      <c r="CL86" s="7" t="n">
        <v>1450625</v>
      </c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n">
        <v>2</v>
      </c>
      <c r="EB86" s="7" t="n">
        <v>203132</v>
      </c>
      <c r="EC86" s="7">
        <f>E86+AU86+BI86+BS86+DA86</f>
        <v/>
      </c>
      <c r="ED86" s="7">
        <f>F86+AV86+BJ86+BT86+DB86</f>
        <v/>
      </c>
    </row>
    <row r="87" hidden="1" outlineLevel="1">
      <c r="A87" s="5" t="n">
        <v>83</v>
      </c>
      <c r="B87" s="6" t="inlineStr">
        <is>
          <t>"SHOXRUZJON" MChJ</t>
        </is>
      </c>
      <c r="C87" s="6" t="inlineStr">
        <is>
          <t>Бухара</t>
        </is>
      </c>
      <c r="D87" s="6" t="inlineStr">
        <is>
          <t>Бухара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10</v>
      </c>
      <c r="H87" s="7" t="n">
        <v>6462900</v>
      </c>
      <c r="I87" s="7" t="inlineStr"/>
      <c r="J87" s="7" t="inlineStr"/>
      <c r="K87" s="7" t="inlineStr"/>
      <c r="L87" s="7" t="inlineStr"/>
      <c r="M87" s="7" t="n">
        <v>30</v>
      </c>
      <c r="N87" s="7" t="n">
        <v>29200500</v>
      </c>
      <c r="O87" s="7" t="inlineStr"/>
      <c r="P87" s="7" t="inlineStr"/>
      <c r="Q87" s="7" t="n">
        <v>100</v>
      </c>
      <c r="R87" s="7" t="n">
        <v>391471000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n">
        <v>3</v>
      </c>
      <c r="DP87" s="7" t="n">
        <v>432270</v>
      </c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84</v>
      </c>
      <c r="B88" s="6" t="inlineStr">
        <is>
          <t>"SHUHRAT FARM SMART" МЧЖ</t>
        </is>
      </c>
      <c r="C88" s="6" t="inlineStr">
        <is>
          <t>Бухара</t>
        </is>
      </c>
      <c r="D88" s="6" t="inlineStr">
        <is>
          <t>Бухара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n">
        <v>3</v>
      </c>
      <c r="H88" s="7" t="n">
        <v>581535</v>
      </c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4</v>
      </c>
      <c r="R88" s="7" t="n">
        <v>1079920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n">
        <v>3</v>
      </c>
      <c r="DP88" s="7" t="n">
        <v>427950</v>
      </c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85</v>
      </c>
      <c r="B89" s="6" t="inlineStr">
        <is>
          <t>"SHUKRONA FAMILY FARM" MCHJ</t>
        </is>
      </c>
      <c r="C89" s="6" t="inlineStr">
        <is>
          <t>Бухара</t>
        </is>
      </c>
      <c r="D89" s="6" t="inlineStr">
        <is>
          <t>Бухара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n">
        <v>2</v>
      </c>
      <c r="N89" s="7" t="n">
        <v>132120</v>
      </c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86</v>
      </c>
      <c r="B90" s="6" t="inlineStr">
        <is>
          <t>"SIRIUS STAR" МЧЖ</t>
        </is>
      </c>
      <c r="C90" s="6" t="inlineStr">
        <is>
          <t>Бухара</t>
        </is>
      </c>
      <c r="D90" s="6" t="inlineStr">
        <is>
          <t>Бухара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inlineStr"/>
      <c r="N90" s="7" t="inlineStr"/>
      <c r="O90" s="7" t="n">
        <v>7</v>
      </c>
      <c r="P90" s="7" t="n">
        <v>1938440</v>
      </c>
      <c r="Q90" s="7" t="inlineStr"/>
      <c r="R90" s="7" t="inlineStr"/>
      <c r="S90" s="7" t="inlineStr"/>
      <c r="T90" s="7" t="inlineStr"/>
      <c r="U90" s="7" t="inlineStr"/>
      <c r="V90" s="7" t="inlineStr"/>
      <c r="W90" s="7" t="n">
        <v>5</v>
      </c>
      <c r="X90" s="7" t="n">
        <v>0</v>
      </c>
      <c r="Y90" s="7" t="inlineStr"/>
      <c r="Z90" s="7" t="inlineStr"/>
      <c r="AA90" s="7" t="inlineStr"/>
      <c r="AB90" s="7" t="inlineStr"/>
      <c r="AC90" s="7" t="n">
        <v>14</v>
      </c>
      <c r="AD90" s="7" t="n">
        <v>2254350</v>
      </c>
      <c r="AE90" s="7" t="n">
        <v>7</v>
      </c>
      <c r="AF90" s="7" t="n">
        <v>608884</v>
      </c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n">
        <v>1</v>
      </c>
      <c r="AX90" s="7" t="n">
        <v>531820</v>
      </c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n">
        <v>2</v>
      </c>
      <c r="CL90" s="7" t="n">
        <v>239280</v>
      </c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n">
        <v>2</v>
      </c>
      <c r="DP90" s="7" t="n">
        <v>192120</v>
      </c>
      <c r="DQ90" s="7" t="inlineStr"/>
      <c r="DR90" s="7" t="inlineStr"/>
      <c r="DS90" s="7" t="inlineStr"/>
      <c r="DT90" s="7" t="inlineStr"/>
      <c r="DU90" s="7" t="inlineStr"/>
      <c r="DV90" s="7" t="inlineStr"/>
      <c r="DW90" s="7" t="n">
        <v>2</v>
      </c>
      <c r="DX90" s="7" t="n">
        <v>199808</v>
      </c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87</v>
      </c>
      <c r="B91" s="6" t="inlineStr">
        <is>
          <t>"SMART PHARM-BUKHARA" МЧЖ</t>
        </is>
      </c>
      <c r="C91" s="6" t="inlineStr">
        <is>
          <t>Бухара</t>
        </is>
      </c>
      <c r="D91" s="6" t="inlineStr">
        <is>
          <t>Бухара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30</v>
      </c>
      <c r="H91" s="7" t="n">
        <v>58166100</v>
      </c>
      <c r="I91" s="7" t="inlineStr"/>
      <c r="J91" s="7" t="inlineStr"/>
      <c r="K91" s="7" t="inlineStr"/>
      <c r="L91" s="7" t="inlineStr"/>
      <c r="M91" s="7" t="inlineStr"/>
      <c r="N91" s="7" t="inlineStr"/>
      <c r="O91" s="7" t="n">
        <v>90</v>
      </c>
      <c r="P91" s="7" t="n">
        <v>320436000</v>
      </c>
      <c r="Q91" s="7" t="n">
        <v>306</v>
      </c>
      <c r="R91" s="7" t="n">
        <v>6076979820</v>
      </c>
      <c r="S91" s="7" t="inlineStr"/>
      <c r="T91" s="7" t="inlineStr"/>
      <c r="U91" s="7" t="inlineStr"/>
      <c r="V91" s="7" t="inlineStr"/>
      <c r="W91" s="7" t="n">
        <v>10</v>
      </c>
      <c r="X91" s="7" t="n">
        <v>0</v>
      </c>
      <c r="Y91" s="7" t="inlineStr"/>
      <c r="Z91" s="7" t="inlineStr"/>
      <c r="AA91" s="7" t="inlineStr"/>
      <c r="AB91" s="7" t="inlineStr"/>
      <c r="AC91" s="7" t="n">
        <v>5</v>
      </c>
      <c r="AD91" s="7" t="n">
        <v>805125</v>
      </c>
      <c r="AE91" s="7" t="inlineStr"/>
      <c r="AF91" s="7" t="inlineStr"/>
      <c r="AG91" s="7" t="n">
        <v>15</v>
      </c>
      <c r="AH91" s="7" t="n">
        <v>3869675</v>
      </c>
      <c r="AI91" s="7" t="n">
        <v>10</v>
      </c>
      <c r="AJ91" s="7" t="n">
        <v>2245700</v>
      </c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n">
        <v>1</v>
      </c>
      <c r="AZ91" s="7" t="n">
        <v>660755</v>
      </c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88</v>
      </c>
      <c r="B92" s="6" t="inlineStr">
        <is>
          <t>"SMILE PHARM" MCHJ</t>
        </is>
      </c>
      <c r="C92" s="6" t="inlineStr">
        <is>
          <t>Бухара</t>
        </is>
      </c>
      <c r="D92" s="6" t="inlineStr">
        <is>
          <t>Бухара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n">
        <v>3</v>
      </c>
      <c r="AD92" s="7" t="n">
        <v>289845</v>
      </c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89</v>
      </c>
      <c r="B93" s="6" t="inlineStr">
        <is>
          <t>"SOHIB HOSHIM FARRUXBEK" XK фил</t>
        </is>
      </c>
      <c r="C93" s="6" t="inlineStr">
        <is>
          <t>Бухара</t>
        </is>
      </c>
      <c r="D93" s="6" t="inlineStr">
        <is>
          <t>Бухара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2</v>
      </c>
      <c r="H93" s="7" t="n">
        <v>258460</v>
      </c>
      <c r="I93" s="7" t="inlineStr"/>
      <c r="J93" s="7" t="inlineStr"/>
      <c r="K93" s="7" t="n">
        <v>10</v>
      </c>
      <c r="L93" s="7" t="n">
        <v>3680000</v>
      </c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n">
        <v>10</v>
      </c>
      <c r="BH93" s="7" t="n">
        <v>4478500</v>
      </c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n">
        <v>2</v>
      </c>
      <c r="DH93" s="7" t="n">
        <v>452340</v>
      </c>
      <c r="DI93" s="7" t="inlineStr"/>
      <c r="DJ93" s="7" t="inlineStr"/>
      <c r="DK93" s="7" t="n">
        <v>10</v>
      </c>
      <c r="DL93" s="7" t="n">
        <v>5633200</v>
      </c>
      <c r="DM93" s="7" t="inlineStr"/>
      <c r="DN93" s="7" t="inlineStr"/>
      <c r="DO93" s="7" t="inlineStr"/>
      <c r="DP93" s="7" t="inlineStr"/>
      <c r="DQ93" s="7" t="inlineStr"/>
      <c r="DR93" s="7" t="inlineStr"/>
      <c r="DS93" s="7" t="n">
        <v>1</v>
      </c>
      <c r="DT93" s="7" t="n">
        <v>49095</v>
      </c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90</v>
      </c>
      <c r="B94" s="6" t="inlineStr">
        <is>
          <t>"SONO-REN" MCHJ</t>
        </is>
      </c>
      <c r="C94" s="6" t="inlineStr">
        <is>
          <t>Бухара</t>
        </is>
      </c>
      <c r="D94" s="6" t="inlineStr">
        <is>
          <t>Бухара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1</v>
      </c>
      <c r="H94" s="7" t="n">
        <v>64615</v>
      </c>
      <c r="I94" s="7" t="inlineStr"/>
      <c r="J94" s="7" t="inlineStr"/>
      <c r="K94" s="7" t="inlineStr"/>
      <c r="L94" s="7" t="inlineStr"/>
      <c r="M94" s="7" t="n">
        <v>6</v>
      </c>
      <c r="N94" s="7" t="n">
        <v>1181880</v>
      </c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n">
        <v>2</v>
      </c>
      <c r="AD94" s="7" t="n">
        <v>128820</v>
      </c>
      <c r="AE94" s="7" t="n">
        <v>2</v>
      </c>
      <c r="AF94" s="7" t="n">
        <v>97040</v>
      </c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91</v>
      </c>
      <c r="B95" s="6" t="inlineStr">
        <is>
          <t>"UMAR DARMON MED" MCHJ</t>
        </is>
      </c>
      <c r="C95" s="6" t="inlineStr">
        <is>
          <t>Бухара</t>
        </is>
      </c>
      <c r="D95" s="6" t="inlineStr">
        <is>
          <t>Бухара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n">
        <v>10</v>
      </c>
      <c r="L95" s="7" t="n">
        <v>3680000</v>
      </c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n">
        <v>10</v>
      </c>
      <c r="BB95" s="7" t="n">
        <v>5244000</v>
      </c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inlineStr"/>
      <c r="DR95" s="7" t="inlineStr"/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92</v>
      </c>
      <c r="B96" s="6" t="inlineStr">
        <is>
          <t>"UMAR FARM-CITY" MCHJ</t>
        </is>
      </c>
      <c r="C96" s="6" t="inlineStr">
        <is>
          <t>Бухара</t>
        </is>
      </c>
      <c r="D96" s="6" t="inlineStr">
        <is>
          <t>Бухара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n">
        <v>10</v>
      </c>
      <c r="BL96" s="7" t="n">
        <v>12896200</v>
      </c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93</v>
      </c>
      <c r="B97" s="6" t="inlineStr">
        <is>
          <t>"WORLD PHARMA" МЧЖ</t>
        </is>
      </c>
      <c r="C97" s="6" t="inlineStr">
        <is>
          <t>Бухара</t>
        </is>
      </c>
      <c r="D97" s="6" t="inlineStr">
        <is>
          <t>Бухара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n">
        <v>100</v>
      </c>
      <c r="H97" s="7" t="n">
        <v>646290000</v>
      </c>
      <c r="I97" s="7" t="inlineStr"/>
      <c r="J97" s="7" t="inlineStr"/>
      <c r="K97" s="7" t="inlineStr"/>
      <c r="L97" s="7" t="inlineStr"/>
      <c r="M97" s="7" t="n">
        <v>300</v>
      </c>
      <c r="N97" s="7" t="n">
        <v>2972700000</v>
      </c>
      <c r="O97" s="7" t="inlineStr"/>
      <c r="P97" s="7" t="inlineStr"/>
      <c r="Q97" s="7" t="n">
        <v>1000</v>
      </c>
      <c r="R97" s="7" t="n">
        <v>67495000000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94</v>
      </c>
      <c r="B98" s="6" t="inlineStr">
        <is>
          <t>"XUMOYUN SHOX GOLD FARM" XK</t>
        </is>
      </c>
      <c r="C98" s="6" t="inlineStr">
        <is>
          <t>Бухара</t>
        </is>
      </c>
      <c r="D98" s="6" t="inlineStr">
        <is>
          <t>Бухара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n">
        <v>4</v>
      </c>
      <c r="N98" s="7" t="n">
        <v>525280</v>
      </c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n">
        <v>2</v>
      </c>
      <c r="AD98" s="7" t="n">
        <v>128820</v>
      </c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n">
        <v>1</v>
      </c>
      <c r="CL98" s="7" t="n">
        <v>59820</v>
      </c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95</v>
      </c>
      <c r="B99" s="6" t="inlineStr">
        <is>
          <t>"ДИЕРА-АНВАР ФАРМ"</t>
        </is>
      </c>
      <c r="C99" s="6" t="inlineStr">
        <is>
          <t>Бухара</t>
        </is>
      </c>
      <c r="D99" s="6" t="inlineStr">
        <is>
          <t>Бухара 2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n">
        <v>15</v>
      </c>
      <c r="J99" s="7" t="n">
        <v>7959375</v>
      </c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96</v>
      </c>
      <c r="B100" s="6" t="inlineStr">
        <is>
          <t>"ДОКТОР ШОХРУХБЕК" ХФ</t>
        </is>
      </c>
      <c r="C100" s="6" t="inlineStr">
        <is>
          <t>Бухара</t>
        </is>
      </c>
      <c r="D100" s="6" t="inlineStr">
        <is>
          <t>Бухара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n">
        <v>4</v>
      </c>
      <c r="R100" s="7" t="n">
        <v>1047520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97</v>
      </c>
      <c r="B101" s="6" t="inlineStr">
        <is>
          <t>"ЗЕБУ ЖАХОH" ЧФ</t>
        </is>
      </c>
      <c r="C101" s="6" t="inlineStr">
        <is>
          <t>Бухара</t>
        </is>
      </c>
      <c r="D101" s="6" t="inlineStr">
        <is>
          <t>Бухара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n">
        <v>2</v>
      </c>
      <c r="CF101" s="7" t="n">
        <v>211304</v>
      </c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98</v>
      </c>
      <c r="B102" s="6" t="inlineStr">
        <is>
          <t>"ТИМУР-ОРЗУ" ХФ</t>
        </is>
      </c>
      <c r="C102" s="6" t="inlineStr">
        <is>
          <t>Бухара</t>
        </is>
      </c>
      <c r="D102" s="6" t="inlineStr">
        <is>
          <t>Бухара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n">
        <v>50</v>
      </c>
      <c r="R102" s="7" t="n">
        <v>168737500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n">
        <v>5</v>
      </c>
      <c r="DX102" s="7" t="n">
        <v>1248800</v>
      </c>
      <c r="DY102" s="7" t="inlineStr"/>
      <c r="DZ102" s="7" t="inlineStr"/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99</v>
      </c>
      <c r="B103" s="6" t="inlineStr">
        <is>
          <t>APTEKA MAKSIMUM XK</t>
        </is>
      </c>
      <c r="C103" s="6" t="inlineStr">
        <is>
          <t>Бухара</t>
        </is>
      </c>
      <c r="D103" s="6" t="inlineStr">
        <is>
          <t>Бухара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n">
        <v>5</v>
      </c>
      <c r="N103" s="7" t="n">
        <v>796125</v>
      </c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n">
        <v>2</v>
      </c>
      <c r="AX103" s="7" t="n">
        <v>2063444</v>
      </c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100</v>
      </c>
      <c r="B104" s="6" t="inlineStr">
        <is>
          <t>OOO "DAVRON ODIL MED FARM"</t>
        </is>
      </c>
      <c r="C104" s="6" t="inlineStr">
        <is>
          <t>Бухара</t>
        </is>
      </c>
      <c r="D104" s="6" t="inlineStr">
        <is>
          <t>Бухара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30</v>
      </c>
      <c r="H104" s="7" t="n">
        <v>58166100</v>
      </c>
      <c r="I104" s="7" t="inlineStr"/>
      <c r="J104" s="7" t="inlineStr"/>
      <c r="K104" s="7" t="inlineStr"/>
      <c r="L104" s="7" t="inlineStr"/>
      <c r="M104" s="7" t="n">
        <v>90</v>
      </c>
      <c r="N104" s="7" t="n">
        <v>267543000</v>
      </c>
      <c r="O104" s="7" t="inlineStr"/>
      <c r="P104" s="7" t="inlineStr"/>
      <c r="Q104" s="7" t="n">
        <v>300</v>
      </c>
      <c r="R104" s="7" t="n">
        <v>6074550000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n">
        <v>115</v>
      </c>
      <c r="BB104" s="7" t="n">
        <v>536199000</v>
      </c>
      <c r="BC104" s="7" t="inlineStr"/>
      <c r="BD104" s="7" t="inlineStr"/>
      <c r="BE104" s="7" t="inlineStr"/>
      <c r="BF104" s="7" t="inlineStr"/>
      <c r="BG104" s="7" t="n">
        <v>100</v>
      </c>
      <c r="BH104" s="7" t="n">
        <v>447850000</v>
      </c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n">
        <v>10</v>
      </c>
      <c r="DP104" s="7" t="n">
        <v>4755000</v>
      </c>
      <c r="DQ104" s="7" t="n">
        <v>10</v>
      </c>
      <c r="DR104" s="7" t="n">
        <v>2607000</v>
      </c>
      <c r="DS104" s="7" t="inlineStr"/>
      <c r="DT104" s="7" t="inlineStr"/>
      <c r="DU104" s="7" t="n">
        <v>3</v>
      </c>
      <c r="DV104" s="7" t="n">
        <v>458190</v>
      </c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101</v>
      </c>
      <c r="B105" s="6" t="inlineStr">
        <is>
          <t>OOO "ELEMENT PHARM"</t>
        </is>
      </c>
      <c r="C105" s="6" t="inlineStr">
        <is>
          <t>Бухара</t>
        </is>
      </c>
      <c r="D105" s="6" t="inlineStr">
        <is>
          <t>Бухара 3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n">
        <v>10</v>
      </c>
      <c r="P105" s="7" t="n">
        <v>1918650</v>
      </c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102</v>
      </c>
      <c r="B106" s="6" t="inlineStr">
        <is>
          <t>OOO "SHIRINA MIR FAYZ FARM"</t>
        </is>
      </c>
      <c r="C106" s="6" t="inlineStr">
        <is>
          <t>Бухара</t>
        </is>
      </c>
      <c r="D106" s="6" t="inlineStr">
        <is>
          <t>Бухара 2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n">
        <v>5</v>
      </c>
      <c r="N106" s="7" t="n">
        <v>811125</v>
      </c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n">
        <v>5</v>
      </c>
      <c r="DR106" s="7" t="n">
        <v>651750</v>
      </c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103</v>
      </c>
      <c r="B107" s="6" t="inlineStr">
        <is>
          <t>OOO "SHOH FARMED"</t>
        </is>
      </c>
      <c r="C107" s="6" t="inlineStr">
        <is>
          <t>Бухара</t>
        </is>
      </c>
      <c r="D107" s="6" t="inlineStr">
        <is>
          <t>Бухара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n">
        <v>3</v>
      </c>
      <c r="J107" s="7" t="n">
        <v>308826</v>
      </c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n">
        <v>3</v>
      </c>
      <c r="BZ107" s="7" t="n">
        <v>574137</v>
      </c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n">
        <v>10</v>
      </c>
      <c r="DP107" s="7" t="n">
        <v>4612300</v>
      </c>
      <c r="DQ107" s="7" t="inlineStr"/>
      <c r="DR107" s="7" t="inlineStr"/>
      <c r="DS107" s="7" t="inlineStr"/>
      <c r="DT107" s="7" t="inlineStr"/>
      <c r="DU107" s="7" t="n">
        <v>3</v>
      </c>
      <c r="DV107" s="7" t="n">
        <v>444447</v>
      </c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104</v>
      </c>
      <c r="B108" s="6" t="inlineStr">
        <is>
          <t>OOO "UMID SADAF FARM"</t>
        </is>
      </c>
      <c r="C108" s="6" t="inlineStr">
        <is>
          <t>Бухара</t>
        </is>
      </c>
      <c r="D108" s="6" t="inlineStr">
        <is>
          <t>Бухара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6</v>
      </c>
      <c r="R108" s="7" t="n">
        <v>2429820</v>
      </c>
      <c r="S108" s="7" t="inlineStr"/>
      <c r="T108" s="7" t="inlineStr"/>
      <c r="U108" s="7" t="inlineStr"/>
      <c r="V108" s="7" t="inlineStr"/>
      <c r="W108" s="7" t="n">
        <v>3</v>
      </c>
      <c r="X108" s="7" t="n">
        <v>0</v>
      </c>
      <c r="Y108" s="7" t="inlineStr"/>
      <c r="Z108" s="7" t="inlineStr"/>
      <c r="AA108" s="7" t="inlineStr"/>
      <c r="AB108" s="7" t="inlineStr"/>
      <c r="AC108" s="7" t="n">
        <v>2</v>
      </c>
      <c r="AD108" s="7" t="n">
        <v>128820</v>
      </c>
      <c r="AE108" s="7" t="inlineStr"/>
      <c r="AF108" s="7" t="inlineStr"/>
      <c r="AG108" s="7" t="n">
        <v>2</v>
      </c>
      <c r="AH108" s="7" t="n">
        <v>123832</v>
      </c>
      <c r="AI108" s="7" t="n">
        <v>2</v>
      </c>
      <c r="AJ108" s="7" t="n">
        <v>89828</v>
      </c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n">
        <v>6</v>
      </c>
      <c r="DR108" s="7" t="n">
        <v>938520</v>
      </c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105</v>
      </c>
      <c r="B109" s="6" t="inlineStr">
        <is>
          <t>OOO "YASHIN SHIFO MED FARM"</t>
        </is>
      </c>
      <c r="C109" s="6" t="inlineStr">
        <is>
          <t>Бухара</t>
        </is>
      </c>
      <c r="D109" s="6" t="inlineStr">
        <is>
          <t>Бухара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n">
        <v>1</v>
      </c>
      <c r="P109" s="7" t="n">
        <v>39560</v>
      </c>
      <c r="Q109" s="7" t="n">
        <v>1</v>
      </c>
      <c r="R109" s="7" t="n">
        <v>67495</v>
      </c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106</v>
      </c>
      <c r="B110" s="6" t="inlineStr">
        <is>
          <t>OOO “AS IN FARMA”</t>
        </is>
      </c>
      <c r="C110" s="6" t="inlineStr">
        <is>
          <t>Бухара</t>
        </is>
      </c>
      <c r="D110" s="6" t="inlineStr">
        <is>
          <t>Бухара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20</v>
      </c>
      <c r="H110" s="7" t="n">
        <v>25851600</v>
      </c>
      <c r="I110" s="7" t="inlineStr"/>
      <c r="J110" s="7" t="inlineStr"/>
      <c r="K110" s="7" t="inlineStr"/>
      <c r="L110" s="7" t="inlineStr"/>
      <c r="M110" s="7" t="n">
        <v>60</v>
      </c>
      <c r="N110" s="7" t="n">
        <v>116802000</v>
      </c>
      <c r="O110" s="7" t="inlineStr"/>
      <c r="P110" s="7" t="inlineStr"/>
      <c r="Q110" s="7" t="n">
        <v>200</v>
      </c>
      <c r="R110" s="7" t="n">
        <v>2699800000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107</v>
      </c>
      <c r="B111" s="6" t="inlineStr">
        <is>
          <t>ООО "AVITSENNA FARM SINTES"</t>
        </is>
      </c>
      <c r="C111" s="6" t="inlineStr">
        <is>
          <t>Бухара</t>
        </is>
      </c>
      <c r="D111" s="6" t="inlineStr">
        <is>
          <t>Бухара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n">
        <v>300</v>
      </c>
      <c r="H111" s="7" t="n">
        <v>5816610000</v>
      </c>
      <c r="I111" s="7" t="n">
        <v>75</v>
      </c>
      <c r="J111" s="7" t="n">
        <v>110546875</v>
      </c>
      <c r="K111" s="7" t="inlineStr"/>
      <c r="L111" s="7" t="inlineStr"/>
      <c r="M111" s="7" t="inlineStr"/>
      <c r="N111" s="7" t="inlineStr"/>
      <c r="O111" s="7" t="n">
        <v>900</v>
      </c>
      <c r="P111" s="7" t="n">
        <v>32043600000</v>
      </c>
      <c r="Q111" s="7" t="n">
        <v>6500</v>
      </c>
      <c r="R111" s="7" t="n">
        <v>708697500000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n">
        <v>70</v>
      </c>
      <c r="AD111" s="7" t="n">
        <v>80512500</v>
      </c>
      <c r="AE111" s="7" t="n">
        <v>30</v>
      </c>
      <c r="AF111" s="7" t="n">
        <v>21968100</v>
      </c>
      <c r="AG111" s="7" t="n">
        <v>25</v>
      </c>
      <c r="AH111" s="7" t="n">
        <v>19346875</v>
      </c>
      <c r="AI111" s="7" t="n">
        <v>40</v>
      </c>
      <c r="AJ111" s="7" t="n">
        <v>22444800</v>
      </c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n">
        <v>50</v>
      </c>
      <c r="BB111" s="7" t="n">
        <v>131100000</v>
      </c>
      <c r="BC111" s="7" t="inlineStr"/>
      <c r="BD111" s="7" t="inlineStr"/>
      <c r="BE111" s="7" t="inlineStr"/>
      <c r="BF111" s="7" t="inlineStr"/>
      <c r="BG111" s="7" t="n">
        <v>40</v>
      </c>
      <c r="BH111" s="7" t="n">
        <v>71656000</v>
      </c>
      <c r="BI111" s="7">
        <f>BK111+BM111+BO111+BQ111</f>
        <v/>
      </c>
      <c r="BJ111" s="7">
        <f>BL111+BN111+BP111+BR111</f>
        <v/>
      </c>
      <c r="BK111" s="7" t="n">
        <v>70</v>
      </c>
      <c r="BL111" s="7" t="n">
        <v>651455000</v>
      </c>
      <c r="BM111" s="7" t="n">
        <v>80</v>
      </c>
      <c r="BN111" s="7" t="n">
        <v>149120000</v>
      </c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n">
        <v>15</v>
      </c>
      <c r="BZ111" s="7" t="n">
        <v>14797350</v>
      </c>
      <c r="CA111" s="7" t="inlineStr"/>
      <c r="CB111" s="7" t="inlineStr"/>
      <c r="CC111" s="7" t="inlineStr"/>
      <c r="CD111" s="7" t="inlineStr"/>
      <c r="CE111" s="7" t="n">
        <v>2</v>
      </c>
      <c r="CF111" s="7" t="n">
        <v>217840</v>
      </c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n">
        <v>17</v>
      </c>
      <c r="DN111" s="7" t="n">
        <v>16989732</v>
      </c>
      <c r="DO111" s="7" t="n">
        <v>120</v>
      </c>
      <c r="DP111" s="7" t="n">
        <v>494712000</v>
      </c>
      <c r="DQ111" s="7" t="n">
        <v>600</v>
      </c>
      <c r="DR111" s="7" t="n">
        <v>9385200000</v>
      </c>
      <c r="DS111" s="7" t="inlineStr"/>
      <c r="DT111" s="7" t="inlineStr"/>
      <c r="DU111" s="7" t="n">
        <v>110</v>
      </c>
      <c r="DV111" s="7" t="n">
        <v>310551000</v>
      </c>
      <c r="DW111" s="7" t="n">
        <v>12</v>
      </c>
      <c r="DX111" s="7" t="n">
        <v>5195008</v>
      </c>
      <c r="DY111" s="7" t="n">
        <v>4</v>
      </c>
      <c r="DZ111" s="7" t="n">
        <v>1442912</v>
      </c>
      <c r="EA111" s="7" t="n">
        <v>78</v>
      </c>
      <c r="EB111" s="7" t="n">
        <v>171930536</v>
      </c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108</v>
      </c>
      <c r="B112" s="6" t="inlineStr">
        <is>
          <t>ООО "DIABETES PHARMA"</t>
        </is>
      </c>
      <c r="C112" s="6" t="inlineStr">
        <is>
          <t>Бухара</t>
        </is>
      </c>
      <c r="D112" s="6" t="inlineStr">
        <is>
          <t>Бухара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n">
        <v>20</v>
      </c>
      <c r="AX112" s="7" t="n">
        <v>206344400</v>
      </c>
      <c r="AY112" s="7" t="n">
        <v>20</v>
      </c>
      <c r="AZ112" s="7" t="n">
        <v>256372800</v>
      </c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n">
        <v>50</v>
      </c>
      <c r="DH112" s="7" t="n">
        <v>274230000</v>
      </c>
      <c r="DI112" s="7" t="inlineStr"/>
      <c r="DJ112" s="7" t="inlineStr"/>
      <c r="DK112" s="7" t="inlineStr"/>
      <c r="DL112" s="7" t="inlineStr"/>
      <c r="DM112" s="7" t="n">
        <v>20</v>
      </c>
      <c r="DN112" s="7" t="n">
        <v>22809600</v>
      </c>
      <c r="DO112" s="7" t="n">
        <v>20</v>
      </c>
      <c r="DP112" s="7" t="n">
        <v>18449200</v>
      </c>
      <c r="DQ112" s="7" t="inlineStr"/>
      <c r="DR112" s="7" t="inlineStr"/>
      <c r="DS112" s="7" t="inlineStr"/>
      <c r="DT112" s="7" t="inlineStr"/>
      <c r="DU112" s="7" t="inlineStr"/>
      <c r="DV112" s="7" t="inlineStr"/>
      <c r="DW112" s="7" t="n">
        <v>10</v>
      </c>
      <c r="DX112" s="7" t="n">
        <v>4845300</v>
      </c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109</v>
      </c>
      <c r="B113" s="6" t="inlineStr">
        <is>
          <t>ООО "DOKTOR SAFAROV"</t>
        </is>
      </c>
      <c r="C113" s="6" t="inlineStr">
        <is>
          <t>Бухара</t>
        </is>
      </c>
      <c r="D113" s="6" t="inlineStr">
        <is>
          <t>Бухара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n">
        <v>10</v>
      </c>
      <c r="H113" s="7" t="n">
        <v>6462900</v>
      </c>
      <c r="I113" s="7" t="inlineStr"/>
      <c r="J113" s="7" t="inlineStr"/>
      <c r="K113" s="7" t="inlineStr"/>
      <c r="L113" s="7" t="inlineStr"/>
      <c r="M113" s="7" t="n">
        <v>30</v>
      </c>
      <c r="N113" s="7" t="n">
        <v>29727000</v>
      </c>
      <c r="O113" s="7" t="inlineStr"/>
      <c r="P113" s="7" t="inlineStr"/>
      <c r="Q113" s="7" t="n">
        <v>100</v>
      </c>
      <c r="R113" s="7" t="n">
        <v>674950000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n">
        <v>50</v>
      </c>
      <c r="BL113" s="7" t="n">
        <v>332375000</v>
      </c>
      <c r="BM113" s="7" t="inlineStr"/>
      <c r="BN113" s="7" t="inlineStr"/>
      <c r="BO113" s="7" t="n">
        <v>150</v>
      </c>
      <c r="BP113" s="7" t="n">
        <v>1381837500</v>
      </c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110</v>
      </c>
      <c r="B114" s="6" t="inlineStr">
        <is>
          <t>ООО "SUXROB SULTON FARM"</t>
        </is>
      </c>
      <c r="C114" s="6" t="inlineStr">
        <is>
          <t>Бухара</t>
        </is>
      </c>
      <c r="D114" s="6" t="inlineStr">
        <is>
          <t>Бухара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n">
        <v>20</v>
      </c>
      <c r="BH114" s="7" t="n">
        <v>17360800</v>
      </c>
      <c r="BI114" s="7">
        <f>BK114+BM114+BO114+BQ114</f>
        <v/>
      </c>
      <c r="BJ114" s="7">
        <f>BL114+BN114+BP114+BR114</f>
        <v/>
      </c>
      <c r="BK114" s="7" t="n">
        <v>10</v>
      </c>
      <c r="BL114" s="7" t="n">
        <v>12896200</v>
      </c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n">
        <v>20</v>
      </c>
      <c r="CB114" s="7" t="n">
        <v>28052400</v>
      </c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n">
        <v>15</v>
      </c>
      <c r="CL114" s="7" t="n">
        <v>13055625</v>
      </c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n">
        <v>15</v>
      </c>
      <c r="DP114" s="7" t="n">
        <v>10377675</v>
      </c>
      <c r="DQ114" s="7" t="n">
        <v>30</v>
      </c>
      <c r="DR114" s="7" t="n">
        <v>22759200</v>
      </c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111</v>
      </c>
      <c r="B115" s="6" t="inlineStr">
        <is>
          <t>ЧП "FERUZ FARRUX PLYUS FARM"</t>
        </is>
      </c>
      <c r="C115" s="6" t="inlineStr">
        <is>
          <t>Бухара</t>
        </is>
      </c>
      <c r="D115" s="6" t="inlineStr">
        <is>
          <t>Бухара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n">
        <v>1</v>
      </c>
      <c r="CD115" s="7" t="n">
        <v>363140</v>
      </c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inlineStr"/>
      <c r="DR115" s="7" t="inlineStr"/>
      <c r="DS115" s="7" t="inlineStr"/>
      <c r="DT115" s="7" t="inlineStr"/>
      <c r="DU115" s="7" t="n">
        <v>10</v>
      </c>
      <c r="DV115" s="7" t="n">
        <v>2469150</v>
      </c>
      <c r="DW115" s="7" t="inlineStr"/>
      <c r="DX115" s="7" t="inlineStr"/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>
      <c r="A116" s="2" t="n">
        <v>0</v>
      </c>
      <c r="B116" s="3" t="inlineStr">
        <is>
          <t>Grand</t>
        </is>
      </c>
      <c r="C116" s="3" t="inlineStr"/>
      <c r="D116" s="3" t="inlineStr"/>
      <c r="E116" s="4">
        <f>SUM(E117:E260)</f>
        <v/>
      </c>
      <c r="F116" s="4">
        <f>SUM(F117:F260)</f>
        <v/>
      </c>
      <c r="G116" s="4">
        <f>SUM(G117:G260)</f>
        <v/>
      </c>
      <c r="H116" s="4">
        <f>SUM(H117:H260)</f>
        <v/>
      </c>
      <c r="I116" s="4">
        <f>SUM(I117:I260)</f>
        <v/>
      </c>
      <c r="J116" s="4">
        <f>SUM(J117:J260)</f>
        <v/>
      </c>
      <c r="K116" s="4">
        <f>SUM(K117:K260)</f>
        <v/>
      </c>
      <c r="L116" s="4">
        <f>SUM(L117:L260)</f>
        <v/>
      </c>
      <c r="M116" s="4">
        <f>SUM(M117:M260)</f>
        <v/>
      </c>
      <c r="N116" s="4">
        <f>SUM(N117:N260)</f>
        <v/>
      </c>
      <c r="O116" s="4">
        <f>SUM(O117:O260)</f>
        <v/>
      </c>
      <c r="P116" s="4">
        <f>SUM(P117:P260)</f>
        <v/>
      </c>
      <c r="Q116" s="4">
        <f>SUM(Q117:Q260)</f>
        <v/>
      </c>
      <c r="R116" s="4">
        <f>SUM(R117:R260)</f>
        <v/>
      </c>
      <c r="S116" s="4">
        <f>SUM(S117:S260)</f>
        <v/>
      </c>
      <c r="T116" s="4">
        <f>SUM(T117:T260)</f>
        <v/>
      </c>
      <c r="U116" s="4">
        <f>SUM(U117:U260)</f>
        <v/>
      </c>
      <c r="V116" s="4">
        <f>SUM(V117:V260)</f>
        <v/>
      </c>
      <c r="W116" s="4">
        <f>SUM(W117:W260)</f>
        <v/>
      </c>
      <c r="X116" s="4">
        <f>SUM(X117:X260)</f>
        <v/>
      </c>
      <c r="Y116" s="4">
        <f>SUM(Y117:Y260)</f>
        <v/>
      </c>
      <c r="Z116" s="4">
        <f>SUM(Z117:Z260)</f>
        <v/>
      </c>
      <c r="AA116" s="4">
        <f>SUM(AA117:AA260)</f>
        <v/>
      </c>
      <c r="AB116" s="4">
        <f>SUM(AB117:AB260)</f>
        <v/>
      </c>
      <c r="AC116" s="4">
        <f>SUM(AC117:AC260)</f>
        <v/>
      </c>
      <c r="AD116" s="4">
        <f>SUM(AD117:AD260)</f>
        <v/>
      </c>
      <c r="AE116" s="4">
        <f>SUM(AE117:AE260)</f>
        <v/>
      </c>
      <c r="AF116" s="4">
        <f>SUM(AF117:AF260)</f>
        <v/>
      </c>
      <c r="AG116" s="4">
        <f>SUM(AG117:AG260)</f>
        <v/>
      </c>
      <c r="AH116" s="4">
        <f>SUM(AH117:AH260)</f>
        <v/>
      </c>
      <c r="AI116" s="4">
        <f>SUM(AI117:AI260)</f>
        <v/>
      </c>
      <c r="AJ116" s="4">
        <f>SUM(AJ117:AJ260)</f>
        <v/>
      </c>
      <c r="AK116" s="4">
        <f>SUM(AK117:AK260)</f>
        <v/>
      </c>
      <c r="AL116" s="4">
        <f>SUM(AL117:AL260)</f>
        <v/>
      </c>
      <c r="AM116" s="4">
        <f>SUM(AM117:AM260)</f>
        <v/>
      </c>
      <c r="AN116" s="4">
        <f>SUM(AN117:AN260)</f>
        <v/>
      </c>
      <c r="AO116" s="4">
        <f>SUM(AO117:AO260)</f>
        <v/>
      </c>
      <c r="AP116" s="4">
        <f>SUM(AP117:AP260)</f>
        <v/>
      </c>
      <c r="AQ116" s="4">
        <f>SUM(AQ117:AQ260)</f>
        <v/>
      </c>
      <c r="AR116" s="4">
        <f>SUM(AR117:AR260)</f>
        <v/>
      </c>
      <c r="AS116" s="4">
        <f>SUM(AS117:AS260)</f>
        <v/>
      </c>
      <c r="AT116" s="4">
        <f>SUM(AT117:AT260)</f>
        <v/>
      </c>
      <c r="AU116" s="4">
        <f>SUM(AU117:AU260)</f>
        <v/>
      </c>
      <c r="AV116" s="4">
        <f>SUM(AV117:AV260)</f>
        <v/>
      </c>
      <c r="AW116" s="4">
        <f>SUM(AW117:AW260)</f>
        <v/>
      </c>
      <c r="AX116" s="4">
        <f>SUM(AX117:AX260)</f>
        <v/>
      </c>
      <c r="AY116" s="4">
        <f>SUM(AY117:AY260)</f>
        <v/>
      </c>
      <c r="AZ116" s="4">
        <f>SUM(AZ117:AZ260)</f>
        <v/>
      </c>
      <c r="BA116" s="4">
        <f>SUM(BA117:BA260)</f>
        <v/>
      </c>
      <c r="BB116" s="4">
        <f>SUM(BB117:BB260)</f>
        <v/>
      </c>
      <c r="BC116" s="4">
        <f>SUM(BC117:BC260)</f>
        <v/>
      </c>
      <c r="BD116" s="4">
        <f>SUM(BD117:BD260)</f>
        <v/>
      </c>
      <c r="BE116" s="4">
        <f>SUM(BE117:BE260)</f>
        <v/>
      </c>
      <c r="BF116" s="4">
        <f>SUM(BF117:BF260)</f>
        <v/>
      </c>
      <c r="BG116" s="4">
        <f>SUM(BG117:BG260)</f>
        <v/>
      </c>
      <c r="BH116" s="4">
        <f>SUM(BH117:BH260)</f>
        <v/>
      </c>
      <c r="BI116" s="4">
        <f>SUM(BI117:BI260)</f>
        <v/>
      </c>
      <c r="BJ116" s="4">
        <f>SUM(BJ117:BJ260)</f>
        <v/>
      </c>
      <c r="BK116" s="4">
        <f>SUM(BK117:BK260)</f>
        <v/>
      </c>
      <c r="BL116" s="4">
        <f>SUM(BL117:BL260)</f>
        <v/>
      </c>
      <c r="BM116" s="4">
        <f>SUM(BM117:BM260)</f>
        <v/>
      </c>
      <c r="BN116" s="4">
        <f>SUM(BN117:BN260)</f>
        <v/>
      </c>
      <c r="BO116" s="4">
        <f>SUM(BO117:BO260)</f>
        <v/>
      </c>
      <c r="BP116" s="4">
        <f>SUM(BP117:BP260)</f>
        <v/>
      </c>
      <c r="BQ116" s="4">
        <f>SUM(BQ117:BQ260)</f>
        <v/>
      </c>
      <c r="BR116" s="4">
        <f>SUM(BR117:BR260)</f>
        <v/>
      </c>
      <c r="BS116" s="4">
        <f>SUM(BS117:BS260)</f>
        <v/>
      </c>
      <c r="BT116" s="4">
        <f>SUM(BT117:BT260)</f>
        <v/>
      </c>
      <c r="BU116" s="4">
        <f>SUM(BU117:BU260)</f>
        <v/>
      </c>
      <c r="BV116" s="4">
        <f>SUM(BV117:BV260)</f>
        <v/>
      </c>
      <c r="BW116" s="4">
        <f>SUM(BW117:BW260)</f>
        <v/>
      </c>
      <c r="BX116" s="4">
        <f>SUM(BX117:BX260)</f>
        <v/>
      </c>
      <c r="BY116" s="4">
        <f>SUM(BY117:BY260)</f>
        <v/>
      </c>
      <c r="BZ116" s="4">
        <f>SUM(BZ117:BZ260)</f>
        <v/>
      </c>
      <c r="CA116" s="4">
        <f>SUM(CA117:CA260)</f>
        <v/>
      </c>
      <c r="CB116" s="4">
        <f>SUM(CB117:CB260)</f>
        <v/>
      </c>
      <c r="CC116" s="4">
        <f>SUM(CC117:CC260)</f>
        <v/>
      </c>
      <c r="CD116" s="4">
        <f>SUM(CD117:CD260)</f>
        <v/>
      </c>
      <c r="CE116" s="4">
        <f>SUM(CE117:CE260)</f>
        <v/>
      </c>
      <c r="CF116" s="4">
        <f>SUM(CF117:CF260)</f>
        <v/>
      </c>
      <c r="CG116" s="4">
        <f>SUM(CG117:CG260)</f>
        <v/>
      </c>
      <c r="CH116" s="4">
        <f>SUM(CH117:CH260)</f>
        <v/>
      </c>
      <c r="CI116" s="4">
        <f>SUM(CI117:CI260)</f>
        <v/>
      </c>
      <c r="CJ116" s="4">
        <f>SUM(CJ117:CJ260)</f>
        <v/>
      </c>
      <c r="CK116" s="4">
        <f>SUM(CK117:CK260)</f>
        <v/>
      </c>
      <c r="CL116" s="4">
        <f>SUM(CL117:CL260)</f>
        <v/>
      </c>
      <c r="CM116" s="4">
        <f>SUM(CM117:CM260)</f>
        <v/>
      </c>
      <c r="CN116" s="4">
        <f>SUM(CN117:CN260)</f>
        <v/>
      </c>
      <c r="CO116" s="4">
        <f>SUM(CO117:CO260)</f>
        <v/>
      </c>
      <c r="CP116" s="4">
        <f>SUM(CP117:CP260)</f>
        <v/>
      </c>
      <c r="CQ116" s="4">
        <f>SUM(CQ117:CQ260)</f>
        <v/>
      </c>
      <c r="CR116" s="4">
        <f>SUM(CR117:CR260)</f>
        <v/>
      </c>
      <c r="CS116" s="4">
        <f>SUM(CS117:CS260)</f>
        <v/>
      </c>
      <c r="CT116" s="4">
        <f>SUM(CT117:CT260)</f>
        <v/>
      </c>
      <c r="CU116" s="4">
        <f>SUM(CU117:CU260)</f>
        <v/>
      </c>
      <c r="CV116" s="4">
        <f>SUM(CV117:CV260)</f>
        <v/>
      </c>
      <c r="CW116" s="4">
        <f>SUM(CW117:CW260)</f>
        <v/>
      </c>
      <c r="CX116" s="4">
        <f>SUM(CX117:CX260)</f>
        <v/>
      </c>
      <c r="CY116" s="4">
        <f>SUM(CY117:CY260)</f>
        <v/>
      </c>
      <c r="CZ116" s="4">
        <f>SUM(CZ117:CZ260)</f>
        <v/>
      </c>
      <c r="DA116" s="4">
        <f>SUM(DA117:DA260)</f>
        <v/>
      </c>
      <c r="DB116" s="4">
        <f>SUM(DB117:DB260)</f>
        <v/>
      </c>
      <c r="DC116" s="4">
        <f>SUM(DC117:DC260)</f>
        <v/>
      </c>
      <c r="DD116" s="4">
        <f>SUM(DD117:DD260)</f>
        <v/>
      </c>
      <c r="DE116" s="4">
        <f>SUM(DE117:DE260)</f>
        <v/>
      </c>
      <c r="DF116" s="4">
        <f>SUM(DF117:DF260)</f>
        <v/>
      </c>
      <c r="DG116" s="4">
        <f>SUM(DG117:DG260)</f>
        <v/>
      </c>
      <c r="DH116" s="4">
        <f>SUM(DH117:DH260)</f>
        <v/>
      </c>
      <c r="DI116" s="4">
        <f>SUM(DI117:DI260)</f>
        <v/>
      </c>
      <c r="DJ116" s="4">
        <f>SUM(DJ117:DJ260)</f>
        <v/>
      </c>
      <c r="DK116" s="4">
        <f>SUM(DK117:DK260)</f>
        <v/>
      </c>
      <c r="DL116" s="4">
        <f>SUM(DL117:DL260)</f>
        <v/>
      </c>
      <c r="DM116" s="4">
        <f>SUM(DM117:DM260)</f>
        <v/>
      </c>
      <c r="DN116" s="4">
        <f>SUM(DN117:DN260)</f>
        <v/>
      </c>
      <c r="DO116" s="4">
        <f>SUM(DO117:DO260)</f>
        <v/>
      </c>
      <c r="DP116" s="4">
        <f>SUM(DP117:DP260)</f>
        <v/>
      </c>
      <c r="DQ116" s="4">
        <f>SUM(DQ117:DQ260)</f>
        <v/>
      </c>
      <c r="DR116" s="4">
        <f>SUM(DR117:DR260)</f>
        <v/>
      </c>
      <c r="DS116" s="4">
        <f>SUM(DS117:DS260)</f>
        <v/>
      </c>
      <c r="DT116" s="4">
        <f>SUM(DT117:DT260)</f>
        <v/>
      </c>
      <c r="DU116" s="4">
        <f>SUM(DU117:DU260)</f>
        <v/>
      </c>
      <c r="DV116" s="4">
        <f>SUM(DV117:DV260)</f>
        <v/>
      </c>
      <c r="DW116" s="4">
        <f>SUM(DW117:DW260)</f>
        <v/>
      </c>
      <c r="DX116" s="4">
        <f>SUM(DX117:DX260)</f>
        <v/>
      </c>
      <c r="DY116" s="4">
        <f>SUM(DY117:DY260)</f>
        <v/>
      </c>
      <c r="DZ116" s="4">
        <f>SUM(DZ117:DZ260)</f>
        <v/>
      </c>
      <c r="EA116" s="4">
        <f>SUM(EA117:EA260)</f>
        <v/>
      </c>
      <c r="EB116" s="4">
        <f>SUM(EB117:EB260)</f>
        <v/>
      </c>
      <c r="EC116" s="4">
        <f>SUM(EC117:EC260)</f>
        <v/>
      </c>
      <c r="ED116" s="4">
        <f>SUM(ED117:ED260)</f>
        <v/>
      </c>
    </row>
    <row r="117" hidden="1" outlineLevel="1">
      <c r="A117" s="5" t="n">
        <v>1</v>
      </c>
      <c r="B117" s="6" t="inlineStr">
        <is>
          <t>AD-FARM MChJ</t>
        </is>
      </c>
      <c r="C117" s="6" t="inlineStr">
        <is>
          <t>Бухара</t>
        </is>
      </c>
      <c r="D117" s="6" t="inlineStr">
        <is>
          <t>Бухара 2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4</v>
      </c>
      <c r="R117" s="7" t="n">
        <v>424448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n">
        <v>1</v>
      </c>
      <c r="CD117" s="7" t="n">
        <v>278534</v>
      </c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2</v>
      </c>
      <c r="B118" s="6" t="inlineStr">
        <is>
          <t>AL-AZIZ AYUBHON MChJ</t>
        </is>
      </c>
      <c r="C118" s="6" t="inlineStr">
        <is>
          <t>Бухара</t>
        </is>
      </c>
      <c r="D118" s="6" t="inlineStr">
        <is>
          <t>Бухара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n">
        <v>10</v>
      </c>
      <c r="H118" s="7" t="n">
        <v>3046010</v>
      </c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n">
        <v>6</v>
      </c>
      <c r="X118" s="7" t="n">
        <v>332268</v>
      </c>
      <c r="Y118" s="7" t="inlineStr"/>
      <c r="Z118" s="7" t="inlineStr"/>
      <c r="AA118" s="7" t="inlineStr"/>
      <c r="AB118" s="7" t="inlineStr"/>
      <c r="AC118" s="7" t="n">
        <v>6</v>
      </c>
      <c r="AD118" s="7" t="n">
        <v>1177236</v>
      </c>
      <c r="AE118" s="7" t="n">
        <v>6</v>
      </c>
      <c r="AF118" s="7" t="n">
        <v>2743254</v>
      </c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n">
        <v>4</v>
      </c>
      <c r="BZ118" s="7" t="n">
        <v>1198452</v>
      </c>
      <c r="CA118" s="7" t="n">
        <v>30</v>
      </c>
      <c r="CB118" s="7" t="n">
        <v>11205760</v>
      </c>
      <c r="CC118" s="7" t="n">
        <v>7</v>
      </c>
      <c r="CD118" s="7" t="n">
        <v>2011470</v>
      </c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n">
        <v>3</v>
      </c>
      <c r="DH118" s="7" t="n">
        <v>832731</v>
      </c>
      <c r="DI118" s="7" t="inlineStr"/>
      <c r="DJ118" s="7" t="inlineStr"/>
      <c r="DK118" s="7" t="inlineStr"/>
      <c r="DL118" s="7" t="inlineStr"/>
      <c r="DM118" s="7" t="inlineStr"/>
      <c r="DN118" s="7" t="inlineStr"/>
      <c r="DO118" s="7" t="n">
        <v>10</v>
      </c>
      <c r="DP118" s="7" t="n">
        <v>4959600</v>
      </c>
      <c r="DQ118" s="7" t="n">
        <v>5</v>
      </c>
      <c r="DR118" s="7" t="n">
        <v>905505</v>
      </c>
      <c r="DS118" s="7" t="inlineStr"/>
      <c r="DT118" s="7" t="inlineStr"/>
      <c r="DU118" s="7" t="inlineStr"/>
      <c r="DV118" s="7" t="inlineStr"/>
      <c r="DW118" s="7" t="n">
        <v>1</v>
      </c>
      <c r="DX118" s="7" t="n">
        <v>361708</v>
      </c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3</v>
      </c>
      <c r="B119" s="6" t="inlineStr">
        <is>
          <t>ANVAR MEDICAL FARM 777 MCHJ</t>
        </is>
      </c>
      <c r="C119" s="6" t="inlineStr">
        <is>
          <t>Бухара</t>
        </is>
      </c>
      <c r="D119" s="6" t="inlineStr">
        <is>
          <t>Бухара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n">
        <v>10</v>
      </c>
      <c r="BZ119" s="7" t="n">
        <v>3181910</v>
      </c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4</v>
      </c>
      <c r="B120" s="6" t="inlineStr">
        <is>
          <t>APOLLO INVEST MChJ</t>
        </is>
      </c>
      <c r="C120" s="6" t="inlineStr">
        <is>
          <t>Бухара</t>
        </is>
      </c>
      <c r="D120" s="6" t="inlineStr">
        <is>
          <t>Бухара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n">
        <v>55</v>
      </c>
      <c r="H120" s="7" t="n">
        <v>11476450</v>
      </c>
      <c r="I120" s="7" t="n">
        <v>17</v>
      </c>
      <c r="J120" s="7" t="n">
        <v>3855289</v>
      </c>
      <c r="K120" s="7" t="n">
        <v>42</v>
      </c>
      <c r="L120" s="7" t="n">
        <v>6912914</v>
      </c>
      <c r="M120" s="7" t="n">
        <v>140</v>
      </c>
      <c r="N120" s="7" t="n">
        <v>13246390</v>
      </c>
      <c r="O120" s="7" t="n">
        <v>10</v>
      </c>
      <c r="P120" s="7" t="n">
        <v>4665770</v>
      </c>
      <c r="Q120" s="7" t="n">
        <v>300</v>
      </c>
      <c r="R120" s="7" t="n">
        <v>116283000</v>
      </c>
      <c r="S120" s="7" t="inlineStr"/>
      <c r="T120" s="7" t="inlineStr"/>
      <c r="U120" s="7" t="inlineStr"/>
      <c r="V120" s="7" t="inlineStr"/>
      <c r="W120" s="7" t="n">
        <v>12</v>
      </c>
      <c r="X120" s="7" t="n">
        <v>5931864</v>
      </c>
      <c r="Y120" s="7" t="inlineStr"/>
      <c r="Z120" s="7" t="inlineStr"/>
      <c r="AA120" s="7" t="inlineStr"/>
      <c r="AB120" s="7" t="inlineStr"/>
      <c r="AC120" s="7" t="n">
        <v>50</v>
      </c>
      <c r="AD120" s="7" t="n">
        <v>15235975</v>
      </c>
      <c r="AE120" s="7" t="n">
        <v>35</v>
      </c>
      <c r="AF120" s="7" t="n">
        <v>9815470</v>
      </c>
      <c r="AG120" s="7" t="n">
        <v>35</v>
      </c>
      <c r="AH120" s="7" t="n">
        <v>960690</v>
      </c>
      <c r="AI120" s="7" t="n">
        <v>24</v>
      </c>
      <c r="AJ120" s="7" t="n">
        <v>9935385</v>
      </c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n">
        <v>2</v>
      </c>
      <c r="AZ120" s="7" t="n">
        <v>477824</v>
      </c>
      <c r="BA120" s="7" t="inlineStr"/>
      <c r="BB120" s="7" t="inlineStr"/>
      <c r="BC120" s="7" t="inlineStr"/>
      <c r="BD120" s="7" t="inlineStr"/>
      <c r="BE120" s="7" t="inlineStr"/>
      <c r="BF120" s="7" t="inlineStr"/>
      <c r="BG120" s="7" t="n">
        <v>20</v>
      </c>
      <c r="BH120" s="7" t="n">
        <v>4628800</v>
      </c>
      <c r="BI120" s="7">
        <f>BK120+BM120+BO120+BQ120</f>
        <v/>
      </c>
      <c r="BJ120" s="7">
        <f>BL120+BN120+BP120+BR120</f>
        <v/>
      </c>
      <c r="BK120" s="7" t="n">
        <v>2</v>
      </c>
      <c r="BL120" s="7" t="n">
        <v>725532</v>
      </c>
      <c r="BM120" s="7" t="n">
        <v>10</v>
      </c>
      <c r="BN120" s="7" t="n">
        <v>519735</v>
      </c>
      <c r="BO120" s="7" t="n">
        <v>40</v>
      </c>
      <c r="BP120" s="7" t="n">
        <v>9007320</v>
      </c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n">
        <v>5</v>
      </c>
      <c r="BZ120" s="7" t="n">
        <v>1936585</v>
      </c>
      <c r="CA120" s="7" t="n">
        <v>2</v>
      </c>
      <c r="CB120" s="7" t="n">
        <v>464998</v>
      </c>
      <c r="CC120" s="7" t="n">
        <v>3</v>
      </c>
      <c r="CD120" s="7" t="n">
        <v>246306</v>
      </c>
      <c r="CE120" s="7" t="inlineStr"/>
      <c r="CF120" s="7" t="inlineStr"/>
      <c r="CG120" s="7" t="inlineStr"/>
      <c r="CH120" s="7" t="inlineStr"/>
      <c r="CI120" s="7" t="inlineStr"/>
      <c r="CJ120" s="7" t="inlineStr"/>
      <c r="CK120" s="7" t="n">
        <v>24</v>
      </c>
      <c r="CL120" s="7" t="n">
        <v>4102807</v>
      </c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n">
        <v>30</v>
      </c>
      <c r="DP120" s="7" t="n">
        <v>10225610</v>
      </c>
      <c r="DQ120" s="7" t="n">
        <v>460</v>
      </c>
      <c r="DR120" s="7" t="n">
        <v>49287280</v>
      </c>
      <c r="DS120" s="7" t="inlineStr"/>
      <c r="DT120" s="7" t="inlineStr"/>
      <c r="DU120" s="7" t="n">
        <v>25</v>
      </c>
      <c r="DV120" s="7" t="n">
        <v>8987480</v>
      </c>
      <c r="DW120" s="7" t="n">
        <v>25</v>
      </c>
      <c r="DX120" s="7" t="n">
        <v>5647862</v>
      </c>
      <c r="DY120" s="7" t="n">
        <v>8</v>
      </c>
      <c r="DZ120" s="7" t="n">
        <v>3029588</v>
      </c>
      <c r="EA120" s="7" t="n">
        <v>5</v>
      </c>
      <c r="EB120" s="7" t="n">
        <v>1132850</v>
      </c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5</v>
      </c>
      <c r="B121" s="6" t="inlineStr">
        <is>
          <t>AS IN FARMA MChJ</t>
        </is>
      </c>
      <c r="C121" s="6" t="inlineStr">
        <is>
          <t>Бухара</t>
        </is>
      </c>
      <c r="D121" s="6" t="inlineStr">
        <is>
          <t>Бухара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4</v>
      </c>
      <c r="H121" s="7" t="n">
        <v>180642</v>
      </c>
      <c r="I121" s="7" t="inlineStr"/>
      <c r="J121" s="7" t="inlineStr"/>
      <c r="K121" s="7" t="n">
        <v>4</v>
      </c>
      <c r="L121" s="7" t="n">
        <v>1164026</v>
      </c>
      <c r="M121" s="7" t="n">
        <v>6</v>
      </c>
      <c r="N121" s="7" t="n">
        <v>1718096</v>
      </c>
      <c r="O121" s="7" t="inlineStr"/>
      <c r="P121" s="7" t="inlineStr"/>
      <c r="Q121" s="7" t="inlineStr"/>
      <c r="R121" s="7" t="inlineStr"/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n">
        <v>1</v>
      </c>
      <c r="AZ121" s="7" t="n">
        <v>351167</v>
      </c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n">
        <v>3</v>
      </c>
      <c r="BL121" s="7" t="n">
        <v>416252</v>
      </c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n">
        <v>2</v>
      </c>
      <c r="CL121" s="7" t="n">
        <v>510020</v>
      </c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n">
        <v>3</v>
      </c>
      <c r="DR121" s="7" t="n">
        <v>1095919</v>
      </c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6</v>
      </c>
      <c r="B122" s="6" t="inlineStr">
        <is>
          <t>ASHUR MED MChJ</t>
        </is>
      </c>
      <c r="C122" s="6" t="inlineStr">
        <is>
          <t>Бухара</t>
        </is>
      </c>
      <c r="D122" s="6" t="inlineStr">
        <is>
          <t>Бухара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n">
        <v>20</v>
      </c>
      <c r="BN122" s="7" t="n">
        <v>7493500</v>
      </c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n">
        <v>20</v>
      </c>
      <c r="DR122" s="7" t="n">
        <v>5314550</v>
      </c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7</v>
      </c>
      <c r="B123" s="6" t="inlineStr">
        <is>
          <t>ASHUR-KARIM MCHJ</t>
        </is>
      </c>
      <c r="C123" s="6" t="inlineStr">
        <is>
          <t>Бухара</t>
        </is>
      </c>
      <c r="D123" s="6" t="inlineStr">
        <is>
          <t>Бухара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n">
        <v>2</v>
      </c>
      <c r="N123" s="7" t="n">
        <v>382822</v>
      </c>
      <c r="O123" s="7" t="inlineStr"/>
      <c r="P123" s="7" t="inlineStr"/>
      <c r="Q123" s="7" t="n">
        <v>7</v>
      </c>
      <c r="R123" s="7" t="n">
        <v>535500</v>
      </c>
      <c r="S123" s="7" t="inlineStr"/>
      <c r="T123" s="7" t="inlineStr"/>
      <c r="U123" s="7" t="inlineStr"/>
      <c r="V123" s="7" t="inlineStr"/>
      <c r="W123" s="7" t="n">
        <v>2</v>
      </c>
      <c r="X123" s="7" t="n">
        <v>324790</v>
      </c>
      <c r="Y123" s="7" t="inlineStr"/>
      <c r="Z123" s="7" t="inlineStr"/>
      <c r="AA123" s="7" t="inlineStr"/>
      <c r="AB123" s="7" t="inlineStr"/>
      <c r="AC123" s="7" t="n">
        <v>3</v>
      </c>
      <c r="AD123" s="7" t="n">
        <v>364890</v>
      </c>
      <c r="AE123" s="7" t="n">
        <v>3</v>
      </c>
      <c r="AF123" s="7" t="n">
        <v>381579</v>
      </c>
      <c r="AG123" s="7" t="n">
        <v>3</v>
      </c>
      <c r="AH123" s="7" t="n">
        <v>28887</v>
      </c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n">
        <v>5</v>
      </c>
      <c r="DR123" s="7" t="n">
        <v>1126265</v>
      </c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8</v>
      </c>
      <c r="B124" s="6" t="inlineStr">
        <is>
          <t>ASILBEK AZIZA FARM MCHJ</t>
        </is>
      </c>
      <c r="C124" s="6" t="inlineStr">
        <is>
          <t>Бухара</t>
        </is>
      </c>
      <c r="D124" s="6" t="inlineStr">
        <is>
          <t>Бухара 2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n">
        <v>3</v>
      </c>
      <c r="N124" s="7" t="n">
        <v>29316</v>
      </c>
      <c r="O124" s="7" t="inlineStr"/>
      <c r="P124" s="7" t="inlineStr"/>
      <c r="Q124" s="7" t="n">
        <v>5</v>
      </c>
      <c r="R124" s="7" t="n">
        <v>248990</v>
      </c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n">
        <v>1</v>
      </c>
      <c r="CD124" s="7" t="n">
        <v>352868</v>
      </c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9</v>
      </c>
      <c r="B125" s="6" t="inlineStr">
        <is>
          <t>ASMIRA ASLBEK FARM MCHJ</t>
        </is>
      </c>
      <c r="C125" s="6" t="inlineStr">
        <is>
          <t>Бухара</t>
        </is>
      </c>
      <c r="D125" s="6" t="inlineStr">
        <is>
          <t>Бухара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n">
        <v>2</v>
      </c>
      <c r="N125" s="7" t="n">
        <v>484728</v>
      </c>
      <c r="O125" s="7" t="inlineStr"/>
      <c r="P125" s="7" t="inlineStr"/>
      <c r="Q125" s="7" t="n">
        <v>8</v>
      </c>
      <c r="R125" s="7" t="n">
        <v>2431464</v>
      </c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n">
        <v>2</v>
      </c>
      <c r="DP125" s="7" t="n">
        <v>656819</v>
      </c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10</v>
      </c>
      <c r="B126" s="6" t="inlineStr">
        <is>
          <t>AVITSENNA FARM SINTES MCHJ</t>
        </is>
      </c>
      <c r="C126" s="6" t="inlineStr">
        <is>
          <t>Бухара</t>
        </is>
      </c>
      <c r="D126" s="6" t="inlineStr">
        <is>
          <t>Бухара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n">
        <v>102</v>
      </c>
      <c r="J126" s="7" t="n">
        <v>25360218</v>
      </c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n">
        <v>20</v>
      </c>
      <c r="X126" s="7" t="n">
        <v>3787540</v>
      </c>
      <c r="Y126" s="7" t="inlineStr"/>
      <c r="Z126" s="7" t="inlineStr"/>
      <c r="AA126" s="7" t="inlineStr"/>
      <c r="AB126" s="7" t="inlineStr"/>
      <c r="AC126" s="7" t="n">
        <v>2</v>
      </c>
      <c r="AD126" s="7" t="n">
        <v>860136</v>
      </c>
      <c r="AE126" s="7" t="n">
        <v>2</v>
      </c>
      <c r="AF126" s="7" t="n">
        <v>95644</v>
      </c>
      <c r="AG126" s="7" t="n">
        <v>42</v>
      </c>
      <c r="AH126" s="7" t="n">
        <v>13955834</v>
      </c>
      <c r="AI126" s="7" t="n">
        <v>2</v>
      </c>
      <c r="AJ126" s="7" t="n">
        <v>550554</v>
      </c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n">
        <v>39</v>
      </c>
      <c r="AZ126" s="7" t="n">
        <v>8361366</v>
      </c>
      <c r="BA126" s="7" t="n">
        <v>52</v>
      </c>
      <c r="BB126" s="7" t="n">
        <v>2454018</v>
      </c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n">
        <v>34</v>
      </c>
      <c r="BL126" s="7" t="n">
        <v>225862</v>
      </c>
      <c r="BM126" s="7" t="inlineStr"/>
      <c r="BN126" s="7" t="inlineStr"/>
      <c r="BO126" s="7" t="inlineStr"/>
      <c r="BP126" s="7" t="inlineStr"/>
      <c r="BQ126" s="7" t="n">
        <v>12</v>
      </c>
      <c r="BR126" s="7" t="n">
        <v>3023080</v>
      </c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n">
        <v>200</v>
      </c>
      <c r="BX126" s="7" t="n">
        <v>70810000</v>
      </c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n">
        <v>200</v>
      </c>
      <c r="DR126" s="7" t="n">
        <v>37854400</v>
      </c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11</v>
      </c>
      <c r="B127" s="6" t="inlineStr">
        <is>
          <t>AZIZMED SHIFO XK</t>
        </is>
      </c>
      <c r="C127" s="6" t="inlineStr">
        <is>
          <t>Бухара</t>
        </is>
      </c>
      <c r="D127" s="6" t="inlineStr">
        <is>
          <t>Бухара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n">
        <v>28</v>
      </c>
      <c r="AZ127" s="7" t="n">
        <v>7044296</v>
      </c>
      <c r="BA127" s="7" t="inlineStr"/>
      <c r="BB127" s="7" t="inlineStr"/>
      <c r="BC127" s="7" t="inlineStr"/>
      <c r="BD127" s="7" t="inlineStr"/>
      <c r="BE127" s="7" t="inlineStr"/>
      <c r="BF127" s="7" t="inlineStr"/>
      <c r="BG127" s="7" t="n">
        <v>120</v>
      </c>
      <c r="BH127" s="7" t="n">
        <v>57873960</v>
      </c>
      <c r="BI127" s="7">
        <f>BK127+BM127+BO127+BQ127</f>
        <v/>
      </c>
      <c r="BJ127" s="7">
        <f>BL127+BN127+BP127+BR127</f>
        <v/>
      </c>
      <c r="BK127" s="7" t="n">
        <v>50</v>
      </c>
      <c r="BL127" s="7" t="n">
        <v>3017850</v>
      </c>
      <c r="BM127" s="7" t="inlineStr"/>
      <c r="BN127" s="7" t="inlineStr"/>
      <c r="BO127" s="7" t="n">
        <v>160</v>
      </c>
      <c r="BP127" s="7" t="n">
        <v>6207840</v>
      </c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12</v>
      </c>
      <c r="B128" s="6" t="inlineStr">
        <is>
          <t>Abdulaziz Xalimabonu MCHJ</t>
        </is>
      </c>
      <c r="C128" s="6" t="inlineStr">
        <is>
          <t>Бухара</t>
        </is>
      </c>
      <c r="D128" s="6" t="inlineStr">
        <is>
          <t>Бухара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n">
        <v>2</v>
      </c>
      <c r="R128" s="7" t="n">
        <v>158210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13</v>
      </c>
      <c r="B129" s="6" t="inlineStr">
        <is>
          <t>Absolyut Farm MCHJ</t>
        </is>
      </c>
      <c r="C129" s="6" t="inlineStr">
        <is>
          <t>Бухара</t>
        </is>
      </c>
      <c r="D129" s="6" t="inlineStr">
        <is>
          <t>Бухара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n">
        <v>2</v>
      </c>
      <c r="X129" s="7" t="n">
        <v>395884</v>
      </c>
      <c r="Y129" s="7" t="inlineStr"/>
      <c r="Z129" s="7" t="inlineStr"/>
      <c r="AA129" s="7" t="inlineStr"/>
      <c r="AB129" s="7" t="inlineStr"/>
      <c r="AC129" s="7" t="n">
        <v>4</v>
      </c>
      <c r="AD129" s="7" t="n">
        <v>1384884</v>
      </c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14</v>
      </c>
      <c r="B130" s="6" t="inlineStr">
        <is>
          <t>Aka Uka Yusupovlar MCHJ</t>
        </is>
      </c>
      <c r="C130" s="6" t="inlineStr">
        <is>
          <t>Бухара</t>
        </is>
      </c>
      <c r="D130" s="6" t="inlineStr">
        <is>
          <t>Бухара 2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n">
        <v>2</v>
      </c>
      <c r="N130" s="7" t="n">
        <v>153992</v>
      </c>
      <c r="O130" s="7" t="inlineStr"/>
      <c r="P130" s="7" t="inlineStr"/>
      <c r="Q130" s="7" t="n">
        <v>5</v>
      </c>
      <c r="R130" s="7" t="n">
        <v>1932520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n">
        <v>2</v>
      </c>
      <c r="DR130" s="7" t="n">
        <v>478996</v>
      </c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15</v>
      </c>
      <c r="B131" s="6" t="inlineStr">
        <is>
          <t>Ali Akbar Plyus Farm MCHJ</t>
        </is>
      </c>
      <c r="C131" s="6" t="inlineStr">
        <is>
          <t>Бухара</t>
        </is>
      </c>
      <c r="D131" s="6" t="inlineStr">
        <is>
          <t>Бухара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n">
        <v>5</v>
      </c>
      <c r="AX131" s="7" t="n">
        <v>1589670</v>
      </c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n">
        <v>80</v>
      </c>
      <c r="BP131" s="7" t="n">
        <v>16240400</v>
      </c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n">
        <v>50</v>
      </c>
      <c r="DL131" s="7" t="n">
        <v>23258950</v>
      </c>
      <c r="DM131" s="7" t="n">
        <v>4</v>
      </c>
      <c r="DN131" s="7" t="n">
        <v>1553784</v>
      </c>
      <c r="DO131" s="7" t="inlineStr"/>
      <c r="DP131" s="7" t="inlineStr"/>
      <c r="DQ131" s="7" t="inlineStr"/>
      <c r="DR131" s="7" t="inlineStr"/>
      <c r="DS131" s="7" t="inlineStr"/>
      <c r="DT131" s="7" t="inlineStr"/>
      <c r="DU131" s="7" t="n">
        <v>3</v>
      </c>
      <c r="DV131" s="7" t="n">
        <v>942099</v>
      </c>
      <c r="DW131" s="7" t="inlineStr"/>
      <c r="DX131" s="7" t="inlineStr"/>
      <c r="DY131" s="7" t="n">
        <v>2</v>
      </c>
      <c r="DZ131" s="7" t="n">
        <v>716024</v>
      </c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16</v>
      </c>
      <c r="B132" s="6" t="inlineStr">
        <is>
          <t>Alisher Axadov Farm MCHJ</t>
        </is>
      </c>
      <c r="C132" s="6" t="inlineStr">
        <is>
          <t>Бухара</t>
        </is>
      </c>
      <c r="D132" s="6" t="inlineStr">
        <is>
          <t>Бухара 2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n">
        <v>1</v>
      </c>
      <c r="J132" s="7" t="n">
        <v>219745</v>
      </c>
      <c r="K132" s="7" t="inlineStr"/>
      <c r="L132" s="7" t="inlineStr"/>
      <c r="M132" s="7" t="inlineStr"/>
      <c r="N132" s="7" t="inlineStr"/>
      <c r="O132" s="7" t="inlineStr"/>
      <c r="P132" s="7" t="inlineStr"/>
      <c r="Q132" s="7" t="n">
        <v>3</v>
      </c>
      <c r="R132" s="7" t="n">
        <v>1071303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17</v>
      </c>
      <c r="B133" s="6" t="inlineStr">
        <is>
          <t>Amirbek Feruzabonu Savdo MCHJ</t>
        </is>
      </c>
      <c r="C133" s="6" t="inlineStr">
        <is>
          <t>Бухара</t>
        </is>
      </c>
      <c r="D133" s="6" t="inlineStr">
        <is>
          <t>Бухара 2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4</v>
      </c>
      <c r="DR133" s="7" t="n">
        <v>1432736</v>
      </c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18</v>
      </c>
      <c r="B134" s="6" t="inlineStr">
        <is>
          <t>Asad Med MCHJ</t>
        </is>
      </c>
      <c r="C134" s="6" t="inlineStr">
        <is>
          <t>Бухара</t>
        </is>
      </c>
      <c r="D134" s="6" t="inlineStr">
        <is>
          <t>Бухара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5</v>
      </c>
      <c r="H134" s="7" t="n">
        <v>2425755</v>
      </c>
      <c r="I134" s="7" t="inlineStr"/>
      <c r="J134" s="7" t="inlineStr"/>
      <c r="K134" s="7" t="inlineStr"/>
      <c r="L134" s="7" t="inlineStr"/>
      <c r="M134" s="7" t="n">
        <v>10</v>
      </c>
      <c r="N134" s="7" t="n">
        <v>2771100</v>
      </c>
      <c r="O134" s="7" t="inlineStr"/>
      <c r="P134" s="7" t="inlineStr"/>
      <c r="Q134" s="7" t="n">
        <v>3</v>
      </c>
      <c r="R134" s="7" t="n">
        <v>1492164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n">
        <v>3</v>
      </c>
      <c r="BL134" s="7" t="n">
        <v>366180</v>
      </c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n">
        <v>5</v>
      </c>
      <c r="DP134" s="7" t="n">
        <v>435930</v>
      </c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19</v>
      </c>
      <c r="B135" s="6" t="inlineStr">
        <is>
          <t>Asl Fito Farm MCHJ</t>
        </is>
      </c>
      <c r="C135" s="6" t="inlineStr">
        <is>
          <t>Бухара</t>
        </is>
      </c>
      <c r="D135" s="6" t="inlineStr">
        <is>
          <t>Бухара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n">
        <v>5</v>
      </c>
      <c r="H135" s="7" t="n">
        <v>1741512</v>
      </c>
      <c r="I135" s="7" t="inlineStr"/>
      <c r="J135" s="7" t="inlineStr"/>
      <c r="K135" s="7" t="n">
        <v>2</v>
      </c>
      <c r="L135" s="7" t="n">
        <v>715572</v>
      </c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n">
        <v>2</v>
      </c>
      <c r="BZ135" s="7" t="n">
        <v>603383</v>
      </c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20</v>
      </c>
      <c r="B136" s="6" t="inlineStr">
        <is>
          <t>Axborot Servis Farm MCHJ</t>
        </is>
      </c>
      <c r="C136" s="6" t="inlineStr">
        <is>
          <t>Бухара</t>
        </is>
      </c>
      <c r="D136" s="6" t="inlineStr">
        <is>
          <t>Бухара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10</v>
      </c>
      <c r="H136" s="7" t="n">
        <v>4175400</v>
      </c>
      <c r="I136" s="7" t="inlineStr"/>
      <c r="J136" s="7" t="inlineStr"/>
      <c r="K136" s="7" t="n">
        <v>5</v>
      </c>
      <c r="L136" s="7" t="n">
        <v>1160755</v>
      </c>
      <c r="M136" s="7" t="inlineStr"/>
      <c r="N136" s="7" t="inlineStr"/>
      <c r="O136" s="7" t="n">
        <v>30</v>
      </c>
      <c r="P136" s="7" t="n">
        <v>11073690</v>
      </c>
      <c r="Q136" s="7" t="n">
        <v>100</v>
      </c>
      <c r="R136" s="7" t="n">
        <v>39947000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n">
        <v>4</v>
      </c>
      <c r="BR136" s="7" t="n">
        <v>1417244</v>
      </c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n">
        <v>2</v>
      </c>
      <c r="DZ136" s="7" t="n">
        <v>749770</v>
      </c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21</v>
      </c>
      <c r="B137" s="6" t="inlineStr">
        <is>
          <t>Azim Farm Med MCHJ</t>
        </is>
      </c>
      <c r="C137" s="6" t="inlineStr">
        <is>
          <t>Бухара</t>
        </is>
      </c>
      <c r="D137" s="6" t="inlineStr">
        <is>
          <t>Бухара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n">
        <v>10</v>
      </c>
      <c r="BP137" s="7" t="n">
        <v>1299910</v>
      </c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22</v>
      </c>
      <c r="B138" s="6" t="inlineStr">
        <is>
          <t>Azizbek Feruz Farm MCHJ</t>
        </is>
      </c>
      <c r="C138" s="6" t="inlineStr">
        <is>
          <t>Бухара</t>
        </is>
      </c>
      <c r="D138" s="6" t="inlineStr">
        <is>
          <t>Бухара 2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n">
        <v>10</v>
      </c>
      <c r="J138" s="7" t="n">
        <v>595970</v>
      </c>
      <c r="K138" s="7" t="inlineStr"/>
      <c r="L138" s="7" t="inlineStr"/>
      <c r="M138" s="7" t="n">
        <v>10</v>
      </c>
      <c r="N138" s="7" t="n">
        <v>438030</v>
      </c>
      <c r="O138" s="7" t="inlineStr"/>
      <c r="P138" s="7" t="inlineStr"/>
      <c r="Q138" s="7" t="n">
        <v>10</v>
      </c>
      <c r="R138" s="7" t="n">
        <v>4488220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n">
        <v>10</v>
      </c>
      <c r="DR138" s="7" t="n">
        <v>3941150</v>
      </c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23</v>
      </c>
      <c r="B139" s="6" t="inlineStr">
        <is>
          <t>Azizbek Orzugul XK</t>
        </is>
      </c>
      <c r="C139" s="6" t="inlineStr">
        <is>
          <t>Бухара</t>
        </is>
      </c>
      <c r="D139" s="6" t="inlineStr">
        <is>
          <t>Бухара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n">
        <v>2</v>
      </c>
      <c r="H139" s="7" t="n">
        <v>481900</v>
      </c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n">
        <v>1</v>
      </c>
      <c r="AZ139" s="7" t="n">
        <v>204485</v>
      </c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n">
        <v>2</v>
      </c>
      <c r="BZ139" s="7" t="n">
        <v>673876</v>
      </c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24</v>
      </c>
      <c r="B140" s="6" t="inlineStr">
        <is>
          <t>BEK-PHARM-GOLD MCHJ</t>
        </is>
      </c>
      <c r="C140" s="6" t="inlineStr">
        <is>
          <t>Бухара</t>
        </is>
      </c>
      <c r="D140" s="6" t="inlineStr">
        <is>
          <t>Бухара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n">
        <v>1</v>
      </c>
      <c r="AZ140" s="7" t="n">
        <v>437792</v>
      </c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25</v>
      </c>
      <c r="B141" s="6" t="inlineStr">
        <is>
          <t>BIO STIMUL MChJ</t>
        </is>
      </c>
      <c r="C141" s="6" t="inlineStr">
        <is>
          <t>Бухара</t>
        </is>
      </c>
      <c r="D141" s="6" t="inlineStr">
        <is>
          <t>Бухара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n">
        <v>40</v>
      </c>
      <c r="BH141" s="7" t="n">
        <v>19007280</v>
      </c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n">
        <v>20</v>
      </c>
      <c r="CB141" s="7" t="n">
        <v>858660</v>
      </c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26</v>
      </c>
      <c r="B142" s="6" t="inlineStr">
        <is>
          <t>BIOFARM STANDART XXI MCHJ</t>
        </is>
      </c>
      <c r="C142" s="6" t="inlineStr">
        <is>
          <t>Бухара</t>
        </is>
      </c>
      <c r="D142" s="6" t="inlineStr">
        <is>
          <t>Бухара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n">
        <v>2</v>
      </c>
      <c r="H142" s="7" t="n">
        <v>605886</v>
      </c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n">
        <v>5</v>
      </c>
      <c r="R142" s="7" t="n">
        <v>2030275</v>
      </c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27</v>
      </c>
      <c r="B143" s="6" t="inlineStr">
        <is>
          <t>BLESS YOU PHARM MCHJ</t>
        </is>
      </c>
      <c r="C143" s="6" t="inlineStr">
        <is>
          <t>Бухара</t>
        </is>
      </c>
      <c r="D143" s="6" t="inlineStr">
        <is>
          <t>Бухара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7" t="n">
        <v>20</v>
      </c>
      <c r="T143" s="7" t="n">
        <v>6241140</v>
      </c>
      <c r="U143" s="7" t="inlineStr"/>
      <c r="V143" s="7" t="inlineStr"/>
      <c r="W143" s="7" t="inlineStr"/>
      <c r="X143" s="7" t="inlineStr"/>
      <c r="Y143" s="7" t="n">
        <v>20</v>
      </c>
      <c r="Z143" s="7" t="n">
        <v>7997500</v>
      </c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n">
        <v>10</v>
      </c>
      <c r="AL143" s="7" t="n">
        <v>2243880</v>
      </c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28</v>
      </c>
      <c r="B144" s="6" t="inlineStr">
        <is>
          <t>BSB INVEST MCHJ</t>
        </is>
      </c>
      <c r="C144" s="6" t="inlineStr">
        <is>
          <t>Бухара</t>
        </is>
      </c>
      <c r="D144" s="6" t="inlineStr">
        <is>
          <t>Бухара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n">
        <v>2</v>
      </c>
      <c r="J144" s="7" t="n">
        <v>255666</v>
      </c>
      <c r="K144" s="7" t="n">
        <v>3</v>
      </c>
      <c r="L144" s="7" t="n">
        <v>1485573</v>
      </c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29</v>
      </c>
      <c r="B145" s="6" t="inlineStr">
        <is>
          <t>BUKHARA DIYOR FARM MCHJ</t>
        </is>
      </c>
      <c r="C145" s="6" t="inlineStr">
        <is>
          <t>Бухара</t>
        </is>
      </c>
      <c r="D145" s="6" t="inlineStr">
        <is>
          <t>Бухара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n">
        <v>3</v>
      </c>
      <c r="P145" s="7" t="n">
        <v>296055</v>
      </c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30</v>
      </c>
      <c r="B146" s="6" t="inlineStr">
        <is>
          <t>BUXMED MCHJ</t>
        </is>
      </c>
      <c r="C146" s="6" t="inlineStr">
        <is>
          <t>Бухара</t>
        </is>
      </c>
      <c r="D146" s="6" t="inlineStr">
        <is>
          <t>Бухара 2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inlineStr"/>
      <c r="DR146" s="7" t="inlineStr"/>
      <c r="DS146" s="7" t="inlineStr"/>
      <c r="DT146" s="7" t="inlineStr"/>
      <c r="DU146" s="7" t="inlineStr"/>
      <c r="DV146" s="7" t="inlineStr"/>
      <c r="DW146" s="7" t="n">
        <v>1</v>
      </c>
      <c r="DX146" s="7" t="n">
        <v>66363</v>
      </c>
      <c r="DY146" s="7" t="n">
        <v>1</v>
      </c>
      <c r="DZ146" s="7" t="n">
        <v>434024</v>
      </c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31</v>
      </c>
      <c r="B147" s="6" t="inlineStr">
        <is>
          <t>BUXORO DORI DARMON MChJ</t>
        </is>
      </c>
      <c r="C147" s="6" t="inlineStr">
        <is>
          <t>Бухара</t>
        </is>
      </c>
      <c r="D147" s="6" t="inlineStr">
        <is>
          <t>Бухара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n">
        <v>10</v>
      </c>
      <c r="AX147" s="7" t="n">
        <v>2792160</v>
      </c>
      <c r="AY147" s="7" t="n">
        <v>10</v>
      </c>
      <c r="AZ147" s="7" t="n">
        <v>19360</v>
      </c>
      <c r="BA147" s="7" t="inlineStr"/>
      <c r="BB147" s="7" t="inlineStr"/>
      <c r="BC147" s="7" t="inlineStr"/>
      <c r="BD147" s="7" t="inlineStr"/>
      <c r="BE147" s="7" t="n">
        <v>30</v>
      </c>
      <c r="BF147" s="7" t="n">
        <v>4792440</v>
      </c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32</v>
      </c>
      <c r="B148" s="6" t="inlineStr">
        <is>
          <t>Bexruz-Farmon MCHJ</t>
        </is>
      </c>
      <c r="C148" s="6" t="inlineStr">
        <is>
          <t>Бухара</t>
        </is>
      </c>
      <c r="D148" s="6" t="inlineStr">
        <is>
          <t>Бухара 3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n">
        <v>2</v>
      </c>
      <c r="H148" s="7" t="n">
        <v>271344</v>
      </c>
      <c r="I148" s="7" t="n">
        <v>2</v>
      </c>
      <c r="J148" s="7" t="n">
        <v>493988</v>
      </c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n">
        <v>2</v>
      </c>
      <c r="X148" s="7" t="n">
        <v>364074</v>
      </c>
      <c r="Y148" s="7" t="inlineStr"/>
      <c r="Z148" s="7" t="inlineStr"/>
      <c r="AA148" s="7" t="inlineStr"/>
      <c r="AB148" s="7" t="inlineStr"/>
      <c r="AC148" s="7" t="inlineStr"/>
      <c r="AD148" s="7" t="inlineStr"/>
      <c r="AE148" s="7" t="n">
        <v>5</v>
      </c>
      <c r="AF148" s="7" t="n">
        <v>1333885</v>
      </c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n">
        <v>4</v>
      </c>
      <c r="DR148" s="7" t="n">
        <v>1994768</v>
      </c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33</v>
      </c>
      <c r="B149" s="6" t="inlineStr">
        <is>
          <t>Boboniyoz XK</t>
        </is>
      </c>
      <c r="C149" s="6" t="inlineStr">
        <is>
          <t>Бухара</t>
        </is>
      </c>
      <c r="D149" s="6" t="inlineStr">
        <is>
          <t>Бухара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n">
        <v>6</v>
      </c>
      <c r="N149" s="7" t="n">
        <v>2612622</v>
      </c>
      <c r="O149" s="7" t="inlineStr"/>
      <c r="P149" s="7" t="inlineStr"/>
      <c r="Q149" s="7" t="n">
        <v>16</v>
      </c>
      <c r="R149" s="7" t="n">
        <v>5686314</v>
      </c>
      <c r="S149" s="7" t="inlineStr"/>
      <c r="T149" s="7" t="inlineStr"/>
      <c r="U149" s="7" t="inlineStr"/>
      <c r="V149" s="7" t="inlineStr"/>
      <c r="W149" s="7" t="n">
        <v>10</v>
      </c>
      <c r="X149" s="7" t="n">
        <v>4272880</v>
      </c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n">
        <v>10</v>
      </c>
      <c r="AH149" s="7" t="n">
        <v>3385840</v>
      </c>
      <c r="AI149" s="7" t="n">
        <v>10</v>
      </c>
      <c r="AJ149" s="7" t="n">
        <v>865940</v>
      </c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n">
        <v>3</v>
      </c>
      <c r="CL149" s="7" t="n">
        <v>723663</v>
      </c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n">
        <v>2</v>
      </c>
      <c r="DP149" s="7" t="n">
        <v>998452</v>
      </c>
      <c r="DQ149" s="7" t="n">
        <v>4</v>
      </c>
      <c r="DR149" s="7" t="n">
        <v>1737456</v>
      </c>
      <c r="DS149" s="7" t="inlineStr"/>
      <c r="DT149" s="7" t="inlineStr"/>
      <c r="DU149" s="7" t="inlineStr"/>
      <c r="DV149" s="7" t="inlineStr"/>
      <c r="DW149" s="7" t="n">
        <v>2</v>
      </c>
      <c r="DX149" s="7" t="n">
        <v>158116</v>
      </c>
      <c r="DY149" s="7" t="inlineStr"/>
      <c r="DZ149" s="7" t="inlineStr"/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34</v>
      </c>
      <c r="B150" s="6" t="inlineStr">
        <is>
          <t>Bobur XK</t>
        </is>
      </c>
      <c r="C150" s="6" t="inlineStr">
        <is>
          <t>Бухара</t>
        </is>
      </c>
      <c r="D150" s="6" t="inlineStr">
        <is>
          <t>Бухара 2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n">
        <v>2</v>
      </c>
      <c r="H150" s="7" t="n">
        <v>419856</v>
      </c>
      <c r="I150" s="7" t="inlineStr"/>
      <c r="J150" s="7" t="inlineStr"/>
      <c r="K150" s="7" t="n">
        <v>5</v>
      </c>
      <c r="L150" s="7" t="n">
        <v>2050105</v>
      </c>
      <c r="M150" s="7" t="n">
        <v>3</v>
      </c>
      <c r="N150" s="7" t="n">
        <v>1265148</v>
      </c>
      <c r="O150" s="7" t="n">
        <v>8</v>
      </c>
      <c r="P150" s="7" t="n">
        <v>1141579</v>
      </c>
      <c r="Q150" s="7" t="n">
        <v>2</v>
      </c>
      <c r="R150" s="7" t="n">
        <v>607704</v>
      </c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n">
        <v>1</v>
      </c>
      <c r="AZ150" s="7" t="n">
        <v>298421</v>
      </c>
      <c r="BA150" s="7" t="inlineStr"/>
      <c r="BB150" s="7" t="inlineStr"/>
      <c r="BC150" s="7" t="inlineStr"/>
      <c r="BD150" s="7" t="inlineStr"/>
      <c r="BE150" s="7" t="inlineStr"/>
      <c r="BF150" s="7" t="inlineStr"/>
      <c r="BG150" s="7" t="n">
        <v>5</v>
      </c>
      <c r="BH150" s="7" t="n">
        <v>976200</v>
      </c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n">
        <v>15</v>
      </c>
      <c r="BN150" s="7" t="n">
        <v>3527265</v>
      </c>
      <c r="BO150" s="7" t="inlineStr"/>
      <c r="BP150" s="7" t="inlineStr"/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n">
        <v>5</v>
      </c>
      <c r="CB150" s="7" t="n">
        <v>740360</v>
      </c>
      <c r="CC150" s="7" t="n">
        <v>1</v>
      </c>
      <c r="CD150" s="7" t="n">
        <v>407805</v>
      </c>
      <c r="CE150" s="7" t="inlineStr"/>
      <c r="CF150" s="7" t="inlineStr"/>
      <c r="CG150" s="7" t="inlineStr"/>
      <c r="CH150" s="7" t="inlineStr"/>
      <c r="CI150" s="7" t="inlineStr"/>
      <c r="CJ150" s="7" t="inlineStr"/>
      <c r="CK150" s="7" t="n">
        <v>3</v>
      </c>
      <c r="CL150" s="7" t="n">
        <v>1226664</v>
      </c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n">
        <v>2</v>
      </c>
      <c r="DV150" s="7" t="n">
        <v>67966</v>
      </c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35</v>
      </c>
      <c r="B151" s="6" t="inlineStr">
        <is>
          <t>Burji Arab Qurilish Servis XK</t>
        </is>
      </c>
      <c r="C151" s="6" t="inlineStr">
        <is>
          <t>Бухара</t>
        </is>
      </c>
      <c r="D151" s="6" t="inlineStr">
        <is>
          <t>Бухара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n">
        <v>2</v>
      </c>
      <c r="N151" s="7" t="n">
        <v>576412</v>
      </c>
      <c r="O151" s="7" t="inlineStr"/>
      <c r="P151" s="7" t="inlineStr"/>
      <c r="Q151" s="7" t="n">
        <v>16</v>
      </c>
      <c r="R151" s="7" t="n">
        <v>4564209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n">
        <v>20</v>
      </c>
      <c r="Z151" s="7" t="n">
        <v>8431060</v>
      </c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36</v>
      </c>
      <c r="B152" s="6" t="inlineStr">
        <is>
          <t>Buxara Premium Farm MCHJ</t>
        </is>
      </c>
      <c r="C152" s="6" t="inlineStr">
        <is>
          <t>Бухара</t>
        </is>
      </c>
      <c r="D152" s="6" t="inlineStr">
        <is>
          <t>Бухара 2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n">
        <v>2</v>
      </c>
      <c r="H152" s="7" t="n">
        <v>735008</v>
      </c>
      <c r="I152" s="7" t="inlineStr"/>
      <c r="J152" s="7" t="inlineStr"/>
      <c r="K152" s="7" t="inlineStr"/>
      <c r="L152" s="7" t="inlineStr"/>
      <c r="M152" s="7" t="n">
        <v>5</v>
      </c>
      <c r="N152" s="7" t="n">
        <v>970270</v>
      </c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n">
        <v>3</v>
      </c>
      <c r="BP152" s="7" t="n">
        <v>864918</v>
      </c>
      <c r="BQ152" s="7" t="n">
        <v>1</v>
      </c>
      <c r="BR152" s="7" t="n">
        <v>94331</v>
      </c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n">
        <v>2</v>
      </c>
      <c r="DR152" s="7" t="n">
        <v>602400</v>
      </c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37</v>
      </c>
      <c r="B153" s="6" t="inlineStr">
        <is>
          <t>DARMON FAMILY-FARM MChJ</t>
        </is>
      </c>
      <c r="C153" s="6" t="inlineStr">
        <is>
          <t>Бухара</t>
        </is>
      </c>
      <c r="D153" s="6" t="inlineStr">
        <is>
          <t>Бухара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n">
        <v>5</v>
      </c>
      <c r="R153" s="7" t="n">
        <v>1563295</v>
      </c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38</v>
      </c>
      <c r="B154" s="6" t="inlineStr">
        <is>
          <t>DAVLATSHOH FARM MCHJ</t>
        </is>
      </c>
      <c r="C154" s="6" t="inlineStr">
        <is>
          <t>Бухара</t>
        </is>
      </c>
      <c r="D154" s="6" t="inlineStr">
        <is>
          <t>Бухара 2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n">
        <v>20</v>
      </c>
      <c r="H154" s="7" t="n">
        <v>5548550</v>
      </c>
      <c r="I154" s="7" t="inlineStr"/>
      <c r="J154" s="7" t="inlineStr"/>
      <c r="K154" s="7" t="inlineStr"/>
      <c r="L154" s="7" t="inlineStr"/>
      <c r="M154" s="7" t="n">
        <v>60</v>
      </c>
      <c r="N154" s="7" t="n">
        <v>8722980</v>
      </c>
      <c r="O154" s="7" t="inlineStr"/>
      <c r="P154" s="7" t="inlineStr"/>
      <c r="Q154" s="7" t="n">
        <v>200</v>
      </c>
      <c r="R154" s="7" t="n">
        <v>7118400</v>
      </c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39</v>
      </c>
      <c r="B155" s="6" t="inlineStr">
        <is>
          <t>DILDORA DILOBAR MCHJ</t>
        </is>
      </c>
      <c r="C155" s="6" t="inlineStr">
        <is>
          <t>Бухара</t>
        </is>
      </c>
      <c r="D155" s="6" t="inlineStr">
        <is>
          <t>Бухара 2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n">
        <v>1</v>
      </c>
      <c r="R155" s="7" t="n">
        <v>354067</v>
      </c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n">
        <v>15</v>
      </c>
      <c r="AR155" s="7" t="n">
        <v>3401460</v>
      </c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40</v>
      </c>
      <c r="B156" s="6" t="inlineStr">
        <is>
          <t>DR MEKHMONOV MCHJ</t>
        </is>
      </c>
      <c r="C156" s="6" t="inlineStr">
        <is>
          <t>Бухара</t>
        </is>
      </c>
      <c r="D156" s="6" t="inlineStr">
        <is>
          <t>Бухара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n">
        <v>2</v>
      </c>
      <c r="R156" s="7" t="n">
        <v>476826</v>
      </c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n">
        <v>3</v>
      </c>
      <c r="BN156" s="7" t="n">
        <v>1046598</v>
      </c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n">
        <v>1</v>
      </c>
      <c r="CD156" s="7" t="n">
        <v>479510</v>
      </c>
      <c r="CE156" s="7" t="inlineStr"/>
      <c r="CF156" s="7" t="inlineStr"/>
      <c r="CG156" s="7" t="inlineStr"/>
      <c r="CH156" s="7" t="inlineStr"/>
      <c r="CI156" s="7" t="inlineStr"/>
      <c r="CJ156" s="7" t="inlineStr"/>
      <c r="CK156" s="7" t="n">
        <v>1</v>
      </c>
      <c r="CL156" s="7" t="n">
        <v>100339</v>
      </c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n">
        <v>1</v>
      </c>
      <c r="DP156" s="7" t="n">
        <v>154904</v>
      </c>
      <c r="DQ156" s="7" t="inlineStr"/>
      <c r="DR156" s="7" t="inlineStr"/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41</v>
      </c>
      <c r="B157" s="6" t="inlineStr">
        <is>
          <t>Darmon XD</t>
        </is>
      </c>
      <c r="C157" s="6" t="inlineStr">
        <is>
          <t>Бухара</t>
        </is>
      </c>
      <c r="D157" s="6" t="inlineStr">
        <is>
          <t>Бухара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n">
        <v>5</v>
      </c>
      <c r="DP157" s="7" t="n">
        <v>2434965</v>
      </c>
      <c r="DQ157" s="7" t="inlineStr"/>
      <c r="DR157" s="7" t="inlineStr"/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42</v>
      </c>
      <c r="B158" s="6" t="inlineStr">
        <is>
          <t>Dilshod XKTF</t>
        </is>
      </c>
      <c r="C158" s="6" t="inlineStr">
        <is>
          <t>Бухара</t>
        </is>
      </c>
      <c r="D158" s="6" t="inlineStr">
        <is>
          <t>Бухара 3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2</v>
      </c>
      <c r="H158" s="7" t="n">
        <v>872248</v>
      </c>
      <c r="I158" s="7" t="inlineStr"/>
      <c r="J158" s="7" t="inlineStr"/>
      <c r="K158" s="7" t="inlineStr"/>
      <c r="L158" s="7" t="inlineStr"/>
      <c r="M158" s="7" t="n">
        <v>4</v>
      </c>
      <c r="N158" s="7" t="n">
        <v>883982</v>
      </c>
      <c r="O158" s="7" t="n">
        <v>2</v>
      </c>
      <c r="P158" s="7" t="n">
        <v>800016</v>
      </c>
      <c r="Q158" s="7" t="n">
        <v>5</v>
      </c>
      <c r="R158" s="7" t="n">
        <v>1533800</v>
      </c>
      <c r="S158" s="7" t="inlineStr"/>
      <c r="T158" s="7" t="inlineStr"/>
      <c r="U158" s="7" t="inlineStr"/>
      <c r="V158" s="7" t="inlineStr"/>
      <c r="W158" s="7" t="n">
        <v>2</v>
      </c>
      <c r="X158" s="7" t="n">
        <v>932094</v>
      </c>
      <c r="Y158" s="7" t="inlineStr"/>
      <c r="Z158" s="7" t="inlineStr"/>
      <c r="AA158" s="7" t="inlineStr"/>
      <c r="AB158" s="7" t="inlineStr"/>
      <c r="AC158" s="7" t="n">
        <v>2</v>
      </c>
      <c r="AD158" s="7" t="n">
        <v>116470</v>
      </c>
      <c r="AE158" s="7" t="n">
        <v>2</v>
      </c>
      <c r="AF158" s="7" t="n">
        <v>724242</v>
      </c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inlineStr"/>
      <c r="BL158" s="7" t="inlineStr"/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n">
        <v>1</v>
      </c>
      <c r="DP158" s="7" t="n">
        <v>275328</v>
      </c>
      <c r="DQ158" s="7" t="n">
        <v>5</v>
      </c>
      <c r="DR158" s="7" t="n">
        <v>150460</v>
      </c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43</v>
      </c>
      <c r="B159" s="6" t="inlineStr">
        <is>
          <t>Diyora Anvar Farm XK</t>
        </is>
      </c>
      <c r="C159" s="6" t="inlineStr">
        <is>
          <t>Бухара</t>
        </is>
      </c>
      <c r="D159" s="6" t="inlineStr">
        <is>
          <t>Бухара 2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n">
        <v>5</v>
      </c>
      <c r="N159" s="7" t="n">
        <v>451845</v>
      </c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n">
        <v>1</v>
      </c>
      <c r="CL159" s="7" t="n">
        <v>167422</v>
      </c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44</v>
      </c>
      <c r="B160" s="6" t="inlineStr">
        <is>
          <t>Dorishunos Toxir Farm MCHJ</t>
        </is>
      </c>
      <c r="C160" s="6" t="inlineStr">
        <is>
          <t>Бухара</t>
        </is>
      </c>
      <c r="D160" s="6" t="inlineStr">
        <is>
          <t>Бухара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n">
        <v>1</v>
      </c>
      <c r="J160" s="7" t="n">
        <v>203031</v>
      </c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/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45</v>
      </c>
      <c r="B161" s="6" t="inlineStr">
        <is>
          <t>EXIMPHARM MCHJ</t>
        </is>
      </c>
      <c r="C161" s="6" t="inlineStr">
        <is>
          <t>Бухара</t>
        </is>
      </c>
      <c r="D161" s="6" t="inlineStr">
        <is>
          <t>Бухара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n">
        <v>10</v>
      </c>
      <c r="X161" s="7" t="n">
        <v>2537380</v>
      </c>
      <c r="Y161" s="7" t="inlineStr"/>
      <c r="Z161" s="7" t="inlineStr"/>
      <c r="AA161" s="7" t="inlineStr"/>
      <c r="AB161" s="7" t="inlineStr"/>
      <c r="AC161" s="7" t="inlineStr"/>
      <c r="AD161" s="7" t="inlineStr"/>
      <c r="AE161" s="7" t="n">
        <v>20</v>
      </c>
      <c r="AF161" s="7" t="n">
        <v>9018060</v>
      </c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n">
        <v>50</v>
      </c>
      <c r="AX161" s="7" t="n">
        <v>17416050</v>
      </c>
      <c r="AY161" s="7" t="inlineStr"/>
      <c r="AZ161" s="7" t="inlineStr"/>
      <c r="BA161" s="7" t="n">
        <v>20</v>
      </c>
      <c r="BB161" s="7" t="n">
        <v>4554380</v>
      </c>
      <c r="BC161" s="7" t="inlineStr"/>
      <c r="BD161" s="7" t="inlineStr"/>
      <c r="BE161" s="7" t="inlineStr"/>
      <c r="BF161" s="7" t="inlineStr"/>
      <c r="BG161" s="7" t="n">
        <v>100</v>
      </c>
      <c r="BH161" s="7" t="n">
        <v>19158400</v>
      </c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n">
        <v>738</v>
      </c>
      <c r="BP161" s="7" t="n">
        <v>185116734</v>
      </c>
      <c r="BQ161" s="7" t="n">
        <v>10</v>
      </c>
      <c r="BR161" s="7" t="n">
        <v>572470</v>
      </c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n">
        <v>10</v>
      </c>
      <c r="BX161" s="7" t="n">
        <v>3470960</v>
      </c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n">
        <v>10</v>
      </c>
      <c r="CL161" s="7" t="n">
        <v>1424530</v>
      </c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n">
        <v>67</v>
      </c>
      <c r="DH161" s="7" t="n">
        <v>17923033</v>
      </c>
      <c r="DI161" s="7" t="inlineStr"/>
      <c r="DJ161" s="7" t="inlineStr"/>
      <c r="DK161" s="7" t="inlineStr"/>
      <c r="DL161" s="7" t="inlineStr"/>
      <c r="DM161" s="7" t="inlineStr"/>
      <c r="DN161" s="7" t="inlineStr"/>
      <c r="DO161" s="7" t="n">
        <v>30</v>
      </c>
      <c r="DP161" s="7" t="n">
        <v>6169200</v>
      </c>
      <c r="DQ161" s="7" t="n">
        <v>602</v>
      </c>
      <c r="DR161" s="7" t="n">
        <v>224813130</v>
      </c>
      <c r="DS161" s="7" t="inlineStr"/>
      <c r="DT161" s="7" t="inlineStr"/>
      <c r="DU161" s="7" t="n">
        <v>34</v>
      </c>
      <c r="DV161" s="7" t="n">
        <v>2986498</v>
      </c>
      <c r="DW161" s="7" t="n">
        <v>2</v>
      </c>
      <c r="DX161" s="7" t="n">
        <v>179486</v>
      </c>
      <c r="DY161" s="7" t="n">
        <v>2</v>
      </c>
      <c r="DZ161" s="7" t="n">
        <v>193432</v>
      </c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46</v>
      </c>
      <c r="B162" s="6" t="inlineStr">
        <is>
          <t>Ekstra Farm MCHJ</t>
        </is>
      </c>
      <c r="C162" s="6" t="inlineStr">
        <is>
          <t>Бухара</t>
        </is>
      </c>
      <c r="D162" s="6" t="inlineStr">
        <is>
          <t>Бухара 2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n">
        <v>10</v>
      </c>
      <c r="H162" s="7" t="n">
        <v>2196390</v>
      </c>
      <c r="I162" s="7" t="inlineStr"/>
      <c r="J162" s="7" t="inlineStr"/>
      <c r="K162" s="7" t="inlineStr"/>
      <c r="L162" s="7" t="inlineStr"/>
      <c r="M162" s="7" t="inlineStr"/>
      <c r="N162" s="7" t="inlineStr"/>
      <c r="O162" s="7" t="n">
        <v>30</v>
      </c>
      <c r="P162" s="7" t="n">
        <v>12894060</v>
      </c>
      <c r="Q162" s="7" t="n">
        <v>100</v>
      </c>
      <c r="R162" s="7" t="n">
        <v>35652300</v>
      </c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inlineStr"/>
      <c r="BP162" s="7" t="inlineStr"/>
      <c r="BQ162" s="7" t="inlineStr"/>
      <c r="BR162" s="7" t="inlineStr"/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47</v>
      </c>
      <c r="B163" s="6" t="inlineStr">
        <is>
          <t>FARM-MERCURI MChJ</t>
        </is>
      </c>
      <c r="C163" s="6" t="inlineStr">
        <is>
          <t>Бухара</t>
        </is>
      </c>
      <c r="D163" s="6" t="inlineStr">
        <is>
          <t>Бухара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n">
        <v>20</v>
      </c>
      <c r="CB163" s="7" t="n">
        <v>5733600</v>
      </c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n">
        <v>10</v>
      </c>
      <c r="DR163" s="7" t="n">
        <v>3821000</v>
      </c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48</v>
      </c>
      <c r="B164" s="6" t="inlineStr">
        <is>
          <t>FARZONA O'LMAS OK</t>
        </is>
      </c>
      <c r="C164" s="6" t="inlineStr">
        <is>
          <t>Бухара</t>
        </is>
      </c>
      <c r="D164" s="6" t="inlineStr">
        <is>
          <t>Бухара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n">
        <v>5</v>
      </c>
      <c r="N164" s="7" t="n">
        <v>1691240</v>
      </c>
      <c r="O164" s="7" t="inlineStr"/>
      <c r="P164" s="7" t="inlineStr"/>
      <c r="Q164" s="7" t="n">
        <v>4</v>
      </c>
      <c r="R164" s="7" t="n">
        <v>1207180</v>
      </c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49</v>
      </c>
      <c r="B165" s="6" t="inlineStr">
        <is>
          <t>FAXRIDDIN-NODIRABEGIM MCHJ</t>
        </is>
      </c>
      <c r="C165" s="6" t="inlineStr">
        <is>
          <t>Бухара</t>
        </is>
      </c>
      <c r="D165" s="6" t="inlineStr">
        <is>
          <t>Бухара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n">
        <v>2</v>
      </c>
      <c r="DV165" s="7" t="n">
        <v>786838</v>
      </c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50</v>
      </c>
      <c r="B166" s="6" t="inlineStr">
        <is>
          <t>FERUZ FARRUX PLYUS FARM XK</t>
        </is>
      </c>
      <c r="C166" s="6" t="inlineStr">
        <is>
          <t>Бухара</t>
        </is>
      </c>
      <c r="D166" s="6" t="inlineStr">
        <is>
          <t>Бухара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inlineStr"/>
      <c r="DR166" s="7" t="inlineStr"/>
      <c r="DS166" s="7" t="inlineStr"/>
      <c r="DT166" s="7" t="inlineStr"/>
      <c r="DU166" s="7" t="n">
        <v>10</v>
      </c>
      <c r="DV166" s="7" t="n">
        <v>592170</v>
      </c>
      <c r="DW166" s="7" t="inlineStr"/>
      <c r="DX166" s="7" t="inlineStr"/>
      <c r="DY166" s="7" t="inlineStr"/>
      <c r="DZ166" s="7" t="inlineStr"/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51</v>
      </c>
      <c r="B167" s="6" t="inlineStr">
        <is>
          <t>Family Pharmacy XK</t>
        </is>
      </c>
      <c r="C167" s="6" t="inlineStr">
        <is>
          <t>Бухара</t>
        </is>
      </c>
      <c r="D167" s="6" t="inlineStr">
        <is>
          <t>Бухара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n">
        <v>15</v>
      </c>
      <c r="L167" s="7" t="n">
        <v>4916680</v>
      </c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n">
        <v>200</v>
      </c>
      <c r="BH167" s="7" t="n">
        <v>5385000</v>
      </c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n">
        <v>50</v>
      </c>
      <c r="BN167" s="7" t="n">
        <v>10887150</v>
      </c>
      <c r="BO167" s="7" t="n">
        <v>150</v>
      </c>
      <c r="BP167" s="7" t="n">
        <v>18803850</v>
      </c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n">
        <v>5</v>
      </c>
      <c r="CB167" s="7" t="n">
        <v>1198680</v>
      </c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n">
        <v>5</v>
      </c>
      <c r="DH167" s="7" t="n">
        <v>121715</v>
      </c>
      <c r="DI167" s="7" t="inlineStr"/>
      <c r="DJ167" s="7" t="inlineStr"/>
      <c r="DK167" s="7" t="inlineStr"/>
      <c r="DL167" s="7" t="inlineStr"/>
      <c r="DM167" s="7" t="inlineStr"/>
      <c r="DN167" s="7" t="inlineStr"/>
      <c r="DO167" s="7" t="n">
        <v>35</v>
      </c>
      <c r="DP167" s="7" t="n">
        <v>8402285</v>
      </c>
      <c r="DQ167" s="7" t="n">
        <v>15</v>
      </c>
      <c r="DR167" s="7" t="n">
        <v>2690895</v>
      </c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52</v>
      </c>
      <c r="B168" s="6" t="inlineStr">
        <is>
          <t>GARDEN PHARMA MCHJ</t>
        </is>
      </c>
      <c r="C168" s="6" t="inlineStr">
        <is>
          <t>Бухара</t>
        </is>
      </c>
      <c r="D168" s="6" t="inlineStr">
        <is>
          <t>Бухара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n">
        <v>1</v>
      </c>
      <c r="J168" s="7" t="n">
        <v>72511</v>
      </c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 hidden="1" outlineLevel="1">
      <c r="A169" s="5" t="n">
        <v>53</v>
      </c>
      <c r="B169" s="6" t="inlineStr">
        <is>
          <t>GOLD INVEST DORI DARMON MCHJ</t>
        </is>
      </c>
      <c r="C169" s="6" t="inlineStr">
        <is>
          <t>Бухара</t>
        </is>
      </c>
      <c r="D169" s="6" t="inlineStr">
        <is>
          <t>Бухара 2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n">
        <v>2</v>
      </c>
      <c r="N169" s="7" t="n">
        <v>805626</v>
      </c>
      <c r="O169" s="7" t="inlineStr"/>
      <c r="P169" s="7" t="inlineStr"/>
      <c r="Q169" s="7" t="n">
        <v>3</v>
      </c>
      <c r="R169" s="7" t="n">
        <v>958368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BU169+BW169+BY169+CA169+CC169+CE169+CG169+CI169+CK169+CM169+CO169+CQ169+CS169+CU169+CW169+CY169</f>
        <v/>
      </c>
      <c r="BT169" s="7">
        <f>BV169+BX169+BZ169+CB169+CD169+CF169+CH169+CJ169+CL169+CN169+CP169+CR169+CT169+CV169+CX169+CZ169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>
        <f>DC169+DE169+DG169+DI169+DK169+DM169+DO169+DQ169+DS169+DU169+DW169+DY169+EA169</f>
        <v/>
      </c>
      <c r="DB169" s="7">
        <f>DD169+DF169+DH169+DJ169+DL169+DN169+DP169+DR169+DT169+DV169+DX169+DZ169+EB169</f>
        <v/>
      </c>
      <c r="DC169" s="7" t="inlineStr"/>
      <c r="DD169" s="7" t="inlineStr"/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>
        <f>E169+AU169+BI169+BS169+DA169</f>
        <v/>
      </c>
      <c r="ED169" s="7">
        <f>F169+AV169+BJ169+BT169+DB169</f>
        <v/>
      </c>
    </row>
    <row r="170" hidden="1" outlineLevel="1">
      <c r="A170" s="5" t="n">
        <v>54</v>
      </c>
      <c r="B170" s="6" t="inlineStr">
        <is>
          <t>GROSS PHARM MChJ</t>
        </is>
      </c>
      <c r="C170" s="6" t="inlineStr">
        <is>
          <t>Бухара</t>
        </is>
      </c>
      <c r="D170" s="6" t="inlineStr">
        <is>
          <t>Бухара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n">
        <v>45</v>
      </c>
      <c r="H170" s="7" t="n">
        <v>9395079</v>
      </c>
      <c r="I170" s="7" t="n">
        <v>14</v>
      </c>
      <c r="J170" s="7" t="n">
        <v>1259460</v>
      </c>
      <c r="K170" s="7" t="n">
        <v>42</v>
      </c>
      <c r="L170" s="7" t="n">
        <v>9320456</v>
      </c>
      <c r="M170" s="7" t="n">
        <v>101</v>
      </c>
      <c r="N170" s="7" t="n">
        <v>20004964</v>
      </c>
      <c r="O170" s="7" t="n">
        <v>2</v>
      </c>
      <c r="P170" s="7" t="n">
        <v>916472</v>
      </c>
      <c r="Q170" s="7" t="n">
        <v>208</v>
      </c>
      <c r="R170" s="7" t="n">
        <v>74833383</v>
      </c>
      <c r="S170" s="7" t="inlineStr"/>
      <c r="T170" s="7" t="inlineStr"/>
      <c r="U170" s="7" t="inlineStr"/>
      <c r="V170" s="7" t="inlineStr"/>
      <c r="W170" s="7" t="n">
        <v>5</v>
      </c>
      <c r="X170" s="7" t="n">
        <v>1301395</v>
      </c>
      <c r="Y170" s="7" t="inlineStr"/>
      <c r="Z170" s="7" t="inlineStr"/>
      <c r="AA170" s="7" t="inlineStr"/>
      <c r="AB170" s="7" t="inlineStr"/>
      <c r="AC170" s="7" t="n">
        <v>20</v>
      </c>
      <c r="AD170" s="7" t="n">
        <v>8018340</v>
      </c>
      <c r="AE170" s="7" t="n">
        <v>18</v>
      </c>
      <c r="AF170" s="7" t="n">
        <v>5638041</v>
      </c>
      <c r="AG170" s="7" t="n">
        <v>15</v>
      </c>
      <c r="AH170" s="7" t="n">
        <v>2918185</v>
      </c>
      <c r="AI170" s="7" t="n">
        <v>21</v>
      </c>
      <c r="AJ170" s="7" t="n">
        <v>5307285</v>
      </c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n">
        <v>8</v>
      </c>
      <c r="AZ170" s="7" t="n">
        <v>2573961</v>
      </c>
      <c r="BA170" s="7" t="inlineStr"/>
      <c r="BB170" s="7" t="inlineStr"/>
      <c r="BC170" s="7" t="inlineStr"/>
      <c r="BD170" s="7" t="inlineStr"/>
      <c r="BE170" s="7" t="inlineStr"/>
      <c r="BF170" s="7" t="inlineStr"/>
      <c r="BG170" s="7" t="n">
        <v>20</v>
      </c>
      <c r="BH170" s="7" t="n">
        <v>8968380</v>
      </c>
      <c r="BI170" s="7">
        <f>BK170+BM170+BO170+BQ170</f>
        <v/>
      </c>
      <c r="BJ170" s="7">
        <f>BL170+BN170+BP170+BR170</f>
        <v/>
      </c>
      <c r="BK170" s="7" t="n">
        <v>15</v>
      </c>
      <c r="BL170" s="7" t="n">
        <v>1850430</v>
      </c>
      <c r="BM170" s="7" t="inlineStr"/>
      <c r="BN170" s="7" t="inlineStr"/>
      <c r="BO170" s="7" t="n">
        <v>10</v>
      </c>
      <c r="BP170" s="7" t="n">
        <v>4380810</v>
      </c>
      <c r="BQ170" s="7" t="n">
        <v>5</v>
      </c>
      <c r="BR170" s="7" t="n">
        <v>1733130</v>
      </c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n">
        <v>20</v>
      </c>
      <c r="BX170" s="7" t="n">
        <v>5144640</v>
      </c>
      <c r="BY170" s="7" t="n">
        <v>10</v>
      </c>
      <c r="BZ170" s="7" t="n">
        <v>479060</v>
      </c>
      <c r="CA170" s="7" t="n">
        <v>4</v>
      </c>
      <c r="CB170" s="7" t="n">
        <v>430658</v>
      </c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n">
        <v>25</v>
      </c>
      <c r="CL170" s="7" t="n">
        <v>9560925</v>
      </c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n">
        <v>7</v>
      </c>
      <c r="DN170" s="7" t="n">
        <v>2456842</v>
      </c>
      <c r="DO170" s="7" t="n">
        <v>25</v>
      </c>
      <c r="DP170" s="7" t="n">
        <v>10936815</v>
      </c>
      <c r="DQ170" s="7" t="n">
        <v>98</v>
      </c>
      <c r="DR170" s="7" t="n">
        <v>13042951</v>
      </c>
      <c r="DS170" s="7" t="inlineStr"/>
      <c r="DT170" s="7" t="inlineStr"/>
      <c r="DU170" s="7" t="n">
        <v>34</v>
      </c>
      <c r="DV170" s="7" t="n">
        <v>7241874</v>
      </c>
      <c r="DW170" s="7" t="inlineStr"/>
      <c r="DX170" s="7" t="inlineStr"/>
      <c r="DY170" s="7" t="inlineStr"/>
      <c r="DZ170" s="7" t="inlineStr"/>
      <c r="EA170" s="7" t="n">
        <v>6</v>
      </c>
      <c r="EB170" s="7" t="n">
        <v>1859964</v>
      </c>
      <c r="EC170" s="7">
        <f>E170+AU170+BI170+BS170+DA170</f>
        <v/>
      </c>
      <c r="ED170" s="7">
        <f>F170+AV170+BJ170+BT170+DB170</f>
        <v/>
      </c>
    </row>
    <row r="171" hidden="1" outlineLevel="1">
      <c r="A171" s="5" t="n">
        <v>55</v>
      </c>
      <c r="B171" s="6" t="inlineStr">
        <is>
          <t>GULZODA DARMON PHARM MCHJ</t>
        </is>
      </c>
      <c r="C171" s="6" t="inlineStr">
        <is>
          <t>Бухара</t>
        </is>
      </c>
      <c r="D171" s="6" t="inlineStr">
        <is>
          <t>Бухара 2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inlineStr"/>
      <c r="N171" s="7" t="inlineStr"/>
      <c r="O171" s="7" t="inlineStr"/>
      <c r="P171" s="7" t="inlineStr"/>
      <c r="Q171" s="7" t="inlineStr"/>
      <c r="R171" s="7" t="inlineStr"/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BU171+BW171+BY171+CA171+CC171+CE171+CG171+CI171+CK171+CM171+CO171+CQ171+CS171+CU171+CW171+CY171</f>
        <v/>
      </c>
      <c r="BT171" s="7">
        <f>BV171+BX171+BZ171+CB171+CD171+CF171+CH171+CJ171+CL171+CN171+CP171+CR171+CT171+CV171+CX171+CZ171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n">
        <v>1</v>
      </c>
      <c r="CL171" s="7" t="n">
        <v>323682</v>
      </c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>
        <f>DC171+DE171+DG171+DI171+DK171+DM171+DO171+DQ171+DS171+DU171+DW171+DY171+EA171</f>
        <v/>
      </c>
      <c r="DB171" s="7">
        <f>DD171+DF171+DH171+DJ171+DL171+DN171+DP171+DR171+DT171+DV171+DX171+DZ171+EB171</f>
        <v/>
      </c>
      <c r="DC171" s="7" t="inlineStr"/>
      <c r="DD171" s="7" t="inlineStr"/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>
        <f>E171+AU171+BI171+BS171+DA171</f>
        <v/>
      </c>
      <c r="ED171" s="7">
        <f>F171+AV171+BJ171+BT171+DB171</f>
        <v/>
      </c>
    </row>
    <row r="172" hidden="1" outlineLevel="1">
      <c r="A172" s="5" t="n">
        <v>56</v>
      </c>
      <c r="B172" s="6" t="inlineStr">
        <is>
          <t>Gafurjon Obod Azizbek Omad XK</t>
        </is>
      </c>
      <c r="C172" s="6" t="inlineStr">
        <is>
          <t>Бухара</t>
        </is>
      </c>
      <c r="D172" s="6" t="inlineStr">
        <is>
          <t>Бухара 2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inlineStr"/>
      <c r="R172" s="7" t="inlineStr"/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inlineStr"/>
      <c r="BN172" s="7" t="inlineStr"/>
      <c r="BO172" s="7" t="inlineStr"/>
      <c r="BP172" s="7" t="inlineStr"/>
      <c r="BQ172" s="7" t="inlineStr"/>
      <c r="BR172" s="7" t="inlineStr"/>
      <c r="BS172" s="7">
        <f>BU172+BW172+BY172+CA172+CC172+CE172+CG172+CI172+CK172+CM172+CO172+CQ172+CS172+CU172+CW172+CY172</f>
        <v/>
      </c>
      <c r="BT172" s="7">
        <f>BV172+BX172+BZ172+CB172+CD172+CF172+CH172+CJ172+CL172+CN172+CP172+CR172+CT172+CV172+CX172+CZ172</f>
        <v/>
      </c>
      <c r="BU172" s="7" t="inlineStr"/>
      <c r="BV172" s="7" t="inlineStr"/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>
        <f>DC172+DE172+DG172+DI172+DK172+DM172+DO172+DQ172+DS172+DU172+DW172+DY172+EA172</f>
        <v/>
      </c>
      <c r="DB172" s="7">
        <f>DD172+DF172+DH172+DJ172+DL172+DN172+DP172+DR172+DT172+DV172+DX172+DZ172+EB172</f>
        <v/>
      </c>
      <c r="DC172" s="7" t="inlineStr"/>
      <c r="DD172" s="7" t="inlineStr"/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n">
        <v>2</v>
      </c>
      <c r="DR172" s="7" t="n">
        <v>976134</v>
      </c>
      <c r="DS172" s="7" t="inlineStr"/>
      <c r="DT172" s="7" t="inlineStr"/>
      <c r="DU172" s="7" t="inlineStr"/>
      <c r="DV172" s="7" t="inlineStr"/>
      <c r="DW172" s="7" t="inlineStr"/>
      <c r="DX172" s="7" t="inlineStr"/>
      <c r="DY172" s="7" t="inlineStr"/>
      <c r="DZ172" s="7" t="inlineStr"/>
      <c r="EA172" s="7" t="inlineStr"/>
      <c r="EB172" s="7" t="inlineStr"/>
      <c r="EC172" s="7">
        <f>E172+AU172+BI172+BS172+DA172</f>
        <v/>
      </c>
      <c r="ED172" s="7">
        <f>F172+AV172+BJ172+BT172+DB172</f>
        <v/>
      </c>
    </row>
    <row r="173" hidden="1" outlineLevel="1">
      <c r="A173" s="5" t="n">
        <v>57</v>
      </c>
      <c r="B173" s="6" t="inlineStr">
        <is>
          <t>Gijduvon Abdullo Farm MCHJ</t>
        </is>
      </c>
      <c r="C173" s="6" t="inlineStr">
        <is>
          <t>Бухара</t>
        </is>
      </c>
      <c r="D173" s="6" t="inlineStr">
        <is>
          <t>Бухара 2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BU173+BW173+BY173+CA173+CC173+CE173+CG173+CI173+CK173+CM173+CO173+CQ173+CS173+CU173+CW173+CY173</f>
        <v/>
      </c>
      <c r="BT173" s="7">
        <f>BV173+BX173+BZ173+CB173+CD173+CF173+CH173+CJ173+CL173+CN173+CP173+CR173+CT173+CV173+CX173+CZ173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>
        <f>DC173+DE173+DG173+DI173+DK173+DM173+DO173+DQ173+DS173+DU173+DW173+DY173+EA173</f>
        <v/>
      </c>
      <c r="DB173" s="7">
        <f>DD173+DF173+DH173+DJ173+DL173+DN173+DP173+DR173+DT173+DV173+DX173+DZ173+EB173</f>
        <v/>
      </c>
      <c r="DC173" s="7" t="inlineStr"/>
      <c r="DD173" s="7" t="inlineStr"/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n">
        <v>8</v>
      </c>
      <c r="DR173" s="7" t="n">
        <v>520944</v>
      </c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>
        <f>E173+AU173+BI173+BS173+DA173</f>
        <v/>
      </c>
      <c r="ED173" s="7">
        <f>F173+AV173+BJ173+BT173+DB173</f>
        <v/>
      </c>
    </row>
    <row r="174" hidden="1" outlineLevel="1">
      <c r="A174" s="5" t="n">
        <v>58</v>
      </c>
      <c r="B174" s="6" t="inlineStr">
        <is>
          <t>Gijduvon Elit Farm XK</t>
        </is>
      </c>
      <c r="C174" s="6" t="inlineStr">
        <is>
          <t>Бухара</t>
        </is>
      </c>
      <c r="D174" s="6" t="inlineStr">
        <is>
          <t>Бухара 2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n">
        <v>2</v>
      </c>
      <c r="R174" s="7" t="n">
        <v>274692</v>
      </c>
      <c r="S174" s="7" t="inlineStr"/>
      <c r="T174" s="7" t="inlineStr"/>
      <c r="U174" s="7" t="inlineStr"/>
      <c r="V174" s="7" t="inlineStr"/>
      <c r="W174" s="7" t="n">
        <v>4</v>
      </c>
      <c r="X174" s="7" t="n">
        <v>701764</v>
      </c>
      <c r="Y174" s="7" t="inlineStr"/>
      <c r="Z174" s="7" t="inlineStr"/>
      <c r="AA174" s="7" t="inlineStr"/>
      <c r="AB174" s="7" t="inlineStr"/>
      <c r="AC174" s="7" t="n">
        <v>2</v>
      </c>
      <c r="AD174" s="7" t="n">
        <v>557056</v>
      </c>
      <c r="AE174" s="7" t="n">
        <v>2</v>
      </c>
      <c r="AF174" s="7" t="n">
        <v>133340</v>
      </c>
      <c r="AG174" s="7" t="n">
        <v>2</v>
      </c>
      <c r="AH174" s="7" t="n">
        <v>24898</v>
      </c>
      <c r="AI174" s="7" t="n">
        <v>2</v>
      </c>
      <c r="AJ174" s="7" t="n">
        <v>707050</v>
      </c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inlineStr"/>
      <c r="BR174" s="7" t="inlineStr"/>
      <c r="BS174" s="7">
        <f>BU174+BW174+BY174+CA174+CC174+CE174+CG174+CI174+CK174+CM174+CO174+CQ174+CS174+CU174+CW174+CY174</f>
        <v/>
      </c>
      <c r="BT174" s="7">
        <f>BV174+BX174+BZ174+CB174+CD174+CF174+CH174+CJ174+CL174+CN174+CP174+CR174+CT174+CV174+CX174+CZ174</f>
        <v/>
      </c>
      <c r="BU174" s="7" t="inlineStr"/>
      <c r="BV174" s="7" t="inlineStr"/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>
        <f>DC174+DE174+DG174+DI174+DK174+DM174+DO174+DQ174+DS174+DU174+DW174+DY174+EA174</f>
        <v/>
      </c>
      <c r="DB174" s="7">
        <f>DD174+DF174+DH174+DJ174+DL174+DN174+DP174+DR174+DT174+DV174+DX174+DZ174+EB174</f>
        <v/>
      </c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>
        <f>E174+AU174+BI174+BS174+DA174</f>
        <v/>
      </c>
      <c r="ED174" s="7">
        <f>F174+AV174+BJ174+BT174+DB174</f>
        <v/>
      </c>
    </row>
    <row r="175" hidden="1" outlineLevel="1">
      <c r="A175" s="5" t="n">
        <v>59</v>
      </c>
      <c r="B175" s="6" t="inlineStr">
        <is>
          <t>Gijduvon Farm Invest XK</t>
        </is>
      </c>
      <c r="C175" s="6" t="inlineStr">
        <is>
          <t>Бухара</t>
        </is>
      </c>
      <c r="D175" s="6" t="inlineStr">
        <is>
          <t>Бухара 2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inlineStr"/>
      <c r="BR175" s="7" t="inlineStr"/>
      <c r="BS175" s="7">
        <f>BU175+BW175+BY175+CA175+CC175+CE175+CG175+CI175+CK175+CM175+CO175+CQ175+CS175+CU175+CW175+CY175</f>
        <v/>
      </c>
      <c r="BT175" s="7">
        <f>BV175+BX175+BZ175+CB175+CD175+CF175+CH175+CJ175+CL175+CN175+CP175+CR175+CT175+CV175+CX175+CZ175</f>
        <v/>
      </c>
      <c r="BU175" s="7" t="inlineStr"/>
      <c r="BV175" s="7" t="inlineStr"/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>
        <f>DC175+DE175+DG175+DI175+DK175+DM175+DO175+DQ175+DS175+DU175+DW175+DY175+EA175</f>
        <v/>
      </c>
      <c r="DB175" s="7">
        <f>DD175+DF175+DH175+DJ175+DL175+DN175+DP175+DR175+DT175+DV175+DX175+DZ175+EB175</f>
        <v/>
      </c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inlineStr"/>
      <c r="DP175" s="7" t="inlineStr"/>
      <c r="DQ175" s="7" t="n">
        <v>10</v>
      </c>
      <c r="DR175" s="7" t="n">
        <v>87910</v>
      </c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>
        <f>E175+AU175+BI175+BS175+DA175</f>
        <v/>
      </c>
      <c r="ED175" s="7">
        <f>F175+AV175+BJ175+BT175+DB175</f>
        <v/>
      </c>
    </row>
    <row r="176" hidden="1" outlineLevel="1">
      <c r="A176" s="5" t="n">
        <v>60</v>
      </c>
      <c r="B176" s="6" t="inlineStr">
        <is>
          <t>HAFIZ XAYRIDDIN MCHJ</t>
        </is>
      </c>
      <c r="C176" s="6" t="inlineStr">
        <is>
          <t>Бухара</t>
        </is>
      </c>
      <c r="D176" s="6" t="inlineStr">
        <is>
          <t>Бухара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n">
        <v>2</v>
      </c>
      <c r="L176" s="7" t="n">
        <v>842602</v>
      </c>
      <c r="M176" s="7" t="inlineStr"/>
      <c r="N176" s="7" t="inlineStr"/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inlineStr"/>
      <c r="BN176" s="7" t="inlineStr"/>
      <c r="BO176" s="7" t="inlineStr"/>
      <c r="BP176" s="7" t="inlineStr"/>
      <c r="BQ176" s="7" t="inlineStr"/>
      <c r="BR176" s="7" t="inlineStr"/>
      <c r="BS176" s="7">
        <f>BU176+BW176+BY176+CA176+CC176+CE176+CG176+CI176+CK176+CM176+CO176+CQ176+CS176+CU176+CW176+CY176</f>
        <v/>
      </c>
      <c r="BT176" s="7">
        <f>BV176+BX176+BZ176+CB176+CD176+CF176+CH176+CJ176+CL176+CN176+CP176+CR176+CT176+CV176+CX176+CZ176</f>
        <v/>
      </c>
      <c r="BU176" s="7" t="inlineStr"/>
      <c r="BV176" s="7" t="inlineStr"/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>
        <f>DC176+DE176+DG176+DI176+DK176+DM176+DO176+DQ176+DS176+DU176+DW176+DY176+EA176</f>
        <v/>
      </c>
      <c r="DB176" s="7">
        <f>DD176+DF176+DH176+DJ176+DL176+DN176+DP176+DR176+DT176+DV176+DX176+DZ176+EB176</f>
        <v/>
      </c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inlineStr"/>
      <c r="DR176" s="7" t="inlineStr"/>
      <c r="DS176" s="7" t="inlineStr"/>
      <c r="DT176" s="7" t="inlineStr"/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>
        <f>E176+AU176+BI176+BS176+DA176</f>
        <v/>
      </c>
      <c r="ED176" s="7">
        <f>F176+AV176+BJ176+BT176+DB176</f>
        <v/>
      </c>
    </row>
    <row r="177" hidden="1" outlineLevel="1">
      <c r="A177" s="5" t="n">
        <v>61</v>
      </c>
      <c r="B177" s="6" t="inlineStr">
        <is>
          <t>HIMCHAN MChJ</t>
        </is>
      </c>
      <c r="C177" s="6" t="inlineStr">
        <is>
          <t>Бухара</t>
        </is>
      </c>
      <c r="D177" s="6" t="inlineStr">
        <is>
          <t>Бухара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n">
        <v>5</v>
      </c>
      <c r="R177" s="7" t="n">
        <v>716245</v>
      </c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inlineStr"/>
      <c r="BR177" s="7" t="inlineStr"/>
      <c r="BS177" s="7">
        <f>BU177+BW177+BY177+CA177+CC177+CE177+CG177+CI177+CK177+CM177+CO177+CQ177+CS177+CU177+CW177+CY177</f>
        <v/>
      </c>
      <c r="BT177" s="7">
        <f>BV177+BX177+BZ177+CB177+CD177+CF177+CH177+CJ177+CL177+CN177+CP177+CR177+CT177+CV177+CX177+CZ177</f>
        <v/>
      </c>
      <c r="BU177" s="7" t="inlineStr"/>
      <c r="BV177" s="7" t="inlineStr"/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>
        <f>DC177+DE177+DG177+DI177+DK177+DM177+DO177+DQ177+DS177+DU177+DW177+DY177+EA177</f>
        <v/>
      </c>
      <c r="DB177" s="7">
        <f>DD177+DF177+DH177+DJ177+DL177+DN177+DP177+DR177+DT177+DV177+DX177+DZ177+EB177</f>
        <v/>
      </c>
      <c r="DC177" s="7" t="inlineStr"/>
      <c r="DD177" s="7" t="inlineStr"/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inlineStr"/>
      <c r="DR177" s="7" t="inlineStr"/>
      <c r="DS177" s="7" t="inlineStr"/>
      <c r="DT177" s="7" t="inlineStr"/>
      <c r="DU177" s="7" t="inlineStr"/>
      <c r="DV177" s="7" t="inlineStr"/>
      <c r="DW177" s="7" t="inlineStr"/>
      <c r="DX177" s="7" t="inlineStr"/>
      <c r="DY177" s="7" t="inlineStr"/>
      <c r="DZ177" s="7" t="inlineStr"/>
      <c r="EA177" s="7" t="inlineStr"/>
      <c r="EB177" s="7" t="inlineStr"/>
      <c r="EC177" s="7">
        <f>E177+AU177+BI177+BS177+DA177</f>
        <v/>
      </c>
      <c r="ED177" s="7">
        <f>F177+AV177+BJ177+BT177+DB177</f>
        <v/>
      </c>
    </row>
    <row r="178" hidden="1" outlineLevel="1">
      <c r="A178" s="5" t="n">
        <v>62</v>
      </c>
      <c r="B178" s="6" t="inlineStr">
        <is>
          <t>ISHONCH MADAD INVEST MCHJ</t>
        </is>
      </c>
      <c r="C178" s="6" t="inlineStr">
        <is>
          <t>Бухара</t>
        </is>
      </c>
      <c r="D178" s="6" t="inlineStr">
        <is>
          <t>Бухара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n">
        <v>5</v>
      </c>
      <c r="R178" s="7" t="n">
        <v>365255</v>
      </c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inlineStr"/>
      <c r="BR178" s="7" t="inlineStr"/>
      <c r="BS178" s="7">
        <f>BU178+BW178+BY178+CA178+CC178+CE178+CG178+CI178+CK178+CM178+CO178+CQ178+CS178+CU178+CW178+CY178</f>
        <v/>
      </c>
      <c r="BT178" s="7">
        <f>BV178+BX178+BZ178+CB178+CD178+CF178+CH178+CJ178+CL178+CN178+CP178+CR178+CT178+CV178+CX178+CZ178</f>
        <v/>
      </c>
      <c r="BU178" s="7" t="inlineStr"/>
      <c r="BV178" s="7" t="inlineStr"/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>
        <f>DC178+DE178+DG178+DI178+DK178+DM178+DO178+DQ178+DS178+DU178+DW178+DY178+EA178</f>
        <v/>
      </c>
      <c r="DB178" s="7">
        <f>DD178+DF178+DH178+DJ178+DL178+DN178+DP178+DR178+DT178+DV178+DX178+DZ178+EB178</f>
        <v/>
      </c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>
        <f>E178+AU178+BI178+BS178+DA178</f>
        <v/>
      </c>
      <c r="ED178" s="7">
        <f>F178+AV178+BJ178+BT178+DB178</f>
        <v/>
      </c>
    </row>
    <row r="179" hidden="1" outlineLevel="1">
      <c r="A179" s="5" t="n">
        <v>63</v>
      </c>
      <c r="B179" s="6" t="inlineStr">
        <is>
          <t>Ilxom XK</t>
        </is>
      </c>
      <c r="C179" s="6" t="inlineStr">
        <is>
          <t>Бухара</t>
        </is>
      </c>
      <c r="D179" s="6" t="inlineStr">
        <is>
          <t>Бухара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/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inlineStr"/>
      <c r="BN179" s="7" t="inlineStr"/>
      <c r="BO179" s="7" t="inlineStr"/>
      <c r="BP179" s="7" t="inlineStr"/>
      <c r="BQ179" s="7" t="inlineStr"/>
      <c r="BR179" s="7" t="inlineStr"/>
      <c r="BS179" s="7">
        <f>BU179+BW179+BY179+CA179+CC179+CE179+CG179+CI179+CK179+CM179+CO179+CQ179+CS179+CU179+CW179+CY179</f>
        <v/>
      </c>
      <c r="BT179" s="7">
        <f>BV179+BX179+BZ179+CB179+CD179+CF179+CH179+CJ179+CL179+CN179+CP179+CR179+CT179+CV179+CX179+CZ179</f>
        <v/>
      </c>
      <c r="BU179" s="7" t="inlineStr"/>
      <c r="BV179" s="7" t="inlineStr"/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>
        <f>DC179+DE179+DG179+DI179+DK179+DM179+DO179+DQ179+DS179+DU179+DW179+DY179+EA179</f>
        <v/>
      </c>
      <c r="DB179" s="7">
        <f>DD179+DF179+DH179+DJ179+DL179+DN179+DP179+DR179+DT179+DV179+DX179+DZ179+EB179</f>
        <v/>
      </c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n">
        <v>5</v>
      </c>
      <c r="DP179" s="7" t="n">
        <v>1622510</v>
      </c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>
        <f>E179+AU179+BI179+BS179+DA179</f>
        <v/>
      </c>
      <c r="ED179" s="7">
        <f>F179+AV179+BJ179+BT179+DB179</f>
        <v/>
      </c>
    </row>
    <row r="180" hidden="1" outlineLevel="1">
      <c r="A180" s="5" t="n">
        <v>64</v>
      </c>
      <c r="B180" s="6" t="inlineStr">
        <is>
          <t>Ismat Farm XK</t>
        </is>
      </c>
      <c r="C180" s="6" t="inlineStr">
        <is>
          <t>Бухара</t>
        </is>
      </c>
      <c r="D180" s="6" t="inlineStr">
        <is>
          <t>Бухара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n">
        <v>3</v>
      </c>
      <c r="H180" s="7" t="n">
        <v>971838</v>
      </c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inlineStr"/>
      <c r="BR180" s="7" t="inlineStr"/>
      <c r="BS180" s="7">
        <f>BU180+BW180+BY180+CA180+CC180+CE180+CG180+CI180+CK180+CM180+CO180+CQ180+CS180+CU180+CW180+CY180</f>
        <v/>
      </c>
      <c r="BT180" s="7">
        <f>BV180+BX180+BZ180+CB180+CD180+CF180+CH180+CJ180+CL180+CN180+CP180+CR180+CT180+CV180+CX180+CZ180</f>
        <v/>
      </c>
      <c r="BU180" s="7" t="inlineStr"/>
      <c r="BV180" s="7" t="inlineStr"/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>
        <f>DC180+DE180+DG180+DI180+DK180+DM180+DO180+DQ180+DS180+DU180+DW180+DY180+EA180</f>
        <v/>
      </c>
      <c r="DB180" s="7">
        <f>DD180+DF180+DH180+DJ180+DL180+DN180+DP180+DR180+DT180+DV180+DX180+DZ180+EB180</f>
        <v/>
      </c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n">
        <v>5</v>
      </c>
      <c r="DR180" s="7" t="n">
        <v>1256793</v>
      </c>
      <c r="DS180" s="7" t="inlineStr"/>
      <c r="DT180" s="7" t="inlineStr"/>
      <c r="DU180" s="7" t="inlineStr"/>
      <c r="DV180" s="7" t="inlineStr"/>
      <c r="DW180" s="7" t="inlineStr"/>
      <c r="DX180" s="7" t="inlineStr"/>
      <c r="DY180" s="7" t="inlineStr"/>
      <c r="DZ180" s="7" t="inlineStr"/>
      <c r="EA180" s="7" t="inlineStr"/>
      <c r="EB180" s="7" t="inlineStr"/>
      <c r="EC180" s="7">
        <f>E180+AU180+BI180+BS180+DA180</f>
        <v/>
      </c>
      <c r="ED180" s="7">
        <f>F180+AV180+BJ180+BT180+DB180</f>
        <v/>
      </c>
    </row>
    <row r="181" hidden="1" outlineLevel="1">
      <c r="A181" s="5" t="n">
        <v>65</v>
      </c>
      <c r="B181" s="6" t="inlineStr">
        <is>
          <t>Jasur Farm XK</t>
        </is>
      </c>
      <c r="C181" s="6" t="inlineStr">
        <is>
          <t>Бухара</t>
        </is>
      </c>
      <c r="D181" s="6" t="inlineStr">
        <is>
          <t>Бухара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n">
        <v>10</v>
      </c>
      <c r="H181" s="7" t="n">
        <v>3564580</v>
      </c>
      <c r="I181" s="7" t="inlineStr"/>
      <c r="J181" s="7" t="inlineStr"/>
      <c r="K181" s="7" t="inlineStr"/>
      <c r="L181" s="7" t="inlineStr"/>
      <c r="M181" s="7" t="n">
        <v>30</v>
      </c>
      <c r="N181" s="7" t="n">
        <v>4754580</v>
      </c>
      <c r="O181" s="7" t="inlineStr"/>
      <c r="P181" s="7" t="inlineStr"/>
      <c r="Q181" s="7" t="n">
        <v>100</v>
      </c>
      <c r="R181" s="7" t="n">
        <v>48805800</v>
      </c>
      <c r="S181" s="7" t="inlineStr"/>
      <c r="T181" s="7" t="inlineStr"/>
      <c r="U181" s="7" t="inlineStr"/>
      <c r="V181" s="7" t="inlineStr"/>
      <c r="W181" s="7" t="n">
        <v>4</v>
      </c>
      <c r="X181" s="7" t="n">
        <v>760764</v>
      </c>
      <c r="Y181" s="7" t="inlineStr"/>
      <c r="Z181" s="7" t="inlineStr"/>
      <c r="AA181" s="7" t="inlineStr"/>
      <c r="AB181" s="7" t="inlineStr"/>
      <c r="AC181" s="7" t="n">
        <v>2</v>
      </c>
      <c r="AD181" s="7" t="n">
        <v>632610</v>
      </c>
      <c r="AE181" s="7" t="n">
        <v>2</v>
      </c>
      <c r="AF181" s="7" t="n">
        <v>749116</v>
      </c>
      <c r="AG181" s="7" t="n">
        <v>2</v>
      </c>
      <c r="AH181" s="7" t="n">
        <v>717048</v>
      </c>
      <c r="AI181" s="7" t="n">
        <v>2</v>
      </c>
      <c r="AJ181" s="7" t="n">
        <v>728554</v>
      </c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n">
        <v>2</v>
      </c>
      <c r="BH181" s="7" t="n">
        <v>93012</v>
      </c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inlineStr"/>
      <c r="BR181" s="7" t="inlineStr"/>
      <c r="BS181" s="7">
        <f>BU181+BW181+BY181+CA181+CC181+CE181+CG181+CI181+CK181+CM181+CO181+CQ181+CS181+CU181+CW181+CY181</f>
        <v/>
      </c>
      <c r="BT181" s="7">
        <f>BV181+BX181+BZ181+CB181+CD181+CF181+CH181+CJ181+CL181+CN181+CP181+CR181+CT181+CV181+CX181+CZ181</f>
        <v/>
      </c>
      <c r="BU181" s="7" t="inlineStr"/>
      <c r="BV181" s="7" t="inlineStr"/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>
        <f>DC181+DE181+DG181+DI181+DK181+DM181+DO181+DQ181+DS181+DU181+DW181+DY181+EA181</f>
        <v/>
      </c>
      <c r="DB181" s="7">
        <f>DD181+DF181+DH181+DJ181+DL181+DN181+DP181+DR181+DT181+DV181+DX181+DZ181+EB181</f>
        <v/>
      </c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inlineStr"/>
      <c r="DR181" s="7" t="inlineStr"/>
      <c r="DS181" s="7" t="inlineStr"/>
      <c r="DT181" s="7" t="inlineStr"/>
      <c r="DU181" s="7" t="n">
        <v>1</v>
      </c>
      <c r="DV181" s="7" t="n">
        <v>237768</v>
      </c>
      <c r="DW181" s="7" t="inlineStr"/>
      <c r="DX181" s="7" t="inlineStr"/>
      <c r="DY181" s="7" t="inlineStr"/>
      <c r="DZ181" s="7" t="inlineStr"/>
      <c r="EA181" s="7" t="inlineStr"/>
      <c r="EB181" s="7" t="inlineStr"/>
      <c r="EC181" s="7">
        <f>E181+AU181+BI181+BS181+DA181</f>
        <v/>
      </c>
      <c r="ED181" s="7">
        <f>F181+AV181+BJ181+BT181+DB181</f>
        <v/>
      </c>
    </row>
    <row r="182" hidden="1" outlineLevel="1">
      <c r="A182" s="5" t="n">
        <v>66</v>
      </c>
      <c r="B182" s="6" t="inlineStr">
        <is>
          <t>KAVSAR MED CENTRE MCHJ</t>
        </is>
      </c>
      <c r="C182" s="6" t="inlineStr">
        <is>
          <t>Бухара</t>
        </is>
      </c>
      <c r="D182" s="6" t="inlineStr">
        <is>
          <t>Бухара 2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n">
        <v>10</v>
      </c>
      <c r="H182" s="7" t="n">
        <v>2820340</v>
      </c>
      <c r="I182" s="7" t="inlineStr"/>
      <c r="J182" s="7" t="inlineStr"/>
      <c r="K182" s="7" t="inlineStr"/>
      <c r="L182" s="7" t="inlineStr"/>
      <c r="M182" s="7" t="n">
        <v>30</v>
      </c>
      <c r="N182" s="7" t="n">
        <v>13434030</v>
      </c>
      <c r="O182" s="7" t="inlineStr"/>
      <c r="P182" s="7" t="inlineStr"/>
      <c r="Q182" s="7" t="n">
        <v>100</v>
      </c>
      <c r="R182" s="7" t="n">
        <v>33824000</v>
      </c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inlineStr"/>
      <c r="BR182" s="7" t="inlineStr"/>
      <c r="BS182" s="7">
        <f>BU182+BW182+BY182+CA182+CC182+CE182+CG182+CI182+CK182+CM182+CO182+CQ182+CS182+CU182+CW182+CY182</f>
        <v/>
      </c>
      <c r="BT182" s="7">
        <f>BV182+BX182+BZ182+CB182+CD182+CF182+CH182+CJ182+CL182+CN182+CP182+CR182+CT182+CV182+CX182+CZ182</f>
        <v/>
      </c>
      <c r="BU182" s="7" t="inlineStr"/>
      <c r="BV182" s="7" t="inlineStr"/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>
        <f>DC182+DE182+DG182+DI182+DK182+DM182+DO182+DQ182+DS182+DU182+DW182+DY182+EA182</f>
        <v/>
      </c>
      <c r="DB182" s="7">
        <f>DD182+DF182+DH182+DJ182+DL182+DN182+DP182+DR182+DT182+DV182+DX182+DZ182+EB182</f>
        <v/>
      </c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inlineStr"/>
      <c r="DR182" s="7" t="inlineStr"/>
      <c r="DS182" s="7" t="inlineStr"/>
      <c r="DT182" s="7" t="inlineStr"/>
      <c r="DU182" s="7" t="inlineStr"/>
      <c r="DV182" s="7" t="inlineStr"/>
      <c r="DW182" s="7" t="inlineStr"/>
      <c r="DX182" s="7" t="inlineStr"/>
      <c r="DY182" s="7" t="inlineStr"/>
      <c r="DZ182" s="7" t="inlineStr"/>
      <c r="EA182" s="7" t="inlineStr"/>
      <c r="EB182" s="7" t="inlineStr"/>
      <c r="EC182" s="7">
        <f>E182+AU182+BI182+BS182+DA182</f>
        <v/>
      </c>
      <c r="ED182" s="7">
        <f>F182+AV182+BJ182+BT182+DB182</f>
        <v/>
      </c>
    </row>
    <row r="183" hidden="1" outlineLevel="1">
      <c r="A183" s="5" t="n">
        <v>67</v>
      </c>
      <c r="B183" s="6" t="inlineStr">
        <is>
          <t>Kamila Farm Inter Servis XK</t>
        </is>
      </c>
      <c r="C183" s="6" t="inlineStr">
        <is>
          <t>Бухара</t>
        </is>
      </c>
      <c r="D183" s="6" t="inlineStr">
        <is>
          <t>Бухара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n">
        <v>2</v>
      </c>
      <c r="N183" s="7" t="n">
        <v>457092</v>
      </c>
      <c r="O183" s="7" t="inlineStr"/>
      <c r="P183" s="7" t="inlineStr"/>
      <c r="Q183" s="7" t="n">
        <v>10</v>
      </c>
      <c r="R183" s="7" t="n">
        <v>148930</v>
      </c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inlineStr"/>
      <c r="BP183" s="7" t="inlineStr"/>
      <c r="BQ183" s="7" t="inlineStr"/>
      <c r="BR183" s="7" t="inlineStr"/>
      <c r="BS183" s="7">
        <f>BU183+BW183+BY183+CA183+CC183+CE183+CG183+CI183+CK183+CM183+CO183+CQ183+CS183+CU183+CW183+CY183</f>
        <v/>
      </c>
      <c r="BT183" s="7">
        <f>BV183+BX183+BZ183+CB183+CD183+CF183+CH183+CJ183+CL183+CN183+CP183+CR183+CT183+CV183+CX183+CZ183</f>
        <v/>
      </c>
      <c r="BU183" s="7" t="inlineStr"/>
      <c r="BV183" s="7" t="inlineStr"/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>
        <f>DC183+DE183+DG183+DI183+DK183+DM183+DO183+DQ183+DS183+DU183+DW183+DY183+EA183</f>
        <v/>
      </c>
      <c r="DB183" s="7">
        <f>DD183+DF183+DH183+DJ183+DL183+DN183+DP183+DR183+DT183+DV183+DX183+DZ183+EB183</f>
        <v/>
      </c>
      <c r="DC183" s="7" t="inlineStr"/>
      <c r="DD183" s="7" t="inlineStr"/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inlineStr"/>
      <c r="DX183" s="7" t="inlineStr"/>
      <c r="DY183" s="7" t="inlineStr"/>
      <c r="DZ183" s="7" t="inlineStr"/>
      <c r="EA183" s="7" t="inlineStr"/>
      <c r="EB183" s="7" t="inlineStr"/>
      <c r="EC183" s="7">
        <f>E183+AU183+BI183+BS183+DA183</f>
        <v/>
      </c>
      <c r="ED183" s="7">
        <f>F183+AV183+BJ183+BT183+DB183</f>
        <v/>
      </c>
    </row>
    <row r="184" hidden="1" outlineLevel="1">
      <c r="A184" s="5" t="n">
        <v>68</v>
      </c>
      <c r="B184" s="6" t="inlineStr">
        <is>
          <t>Kamola Ziyo Farm 2020 MChJ</t>
        </is>
      </c>
      <c r="C184" s="6" t="inlineStr">
        <is>
          <t>Бухара</t>
        </is>
      </c>
      <c r="D184" s="6" t="inlineStr">
        <is>
          <t>Бухара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inlineStr"/>
      <c r="BR184" s="7" t="inlineStr"/>
      <c r="BS184" s="7">
        <f>BU184+BW184+BY184+CA184+CC184+CE184+CG184+CI184+CK184+CM184+CO184+CQ184+CS184+CU184+CW184+CY184</f>
        <v/>
      </c>
      <c r="BT184" s="7">
        <f>BV184+BX184+BZ184+CB184+CD184+CF184+CH184+CJ184+CL184+CN184+CP184+CR184+CT184+CV184+CX184+CZ184</f>
        <v/>
      </c>
      <c r="BU184" s="7" t="inlineStr"/>
      <c r="BV184" s="7" t="inlineStr"/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>
        <f>DC184+DE184+DG184+DI184+DK184+DM184+DO184+DQ184+DS184+DU184+DW184+DY184+EA184</f>
        <v/>
      </c>
      <c r="DB184" s="7">
        <f>DD184+DF184+DH184+DJ184+DL184+DN184+DP184+DR184+DT184+DV184+DX184+DZ184+EB184</f>
        <v/>
      </c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inlineStr"/>
      <c r="DX184" s="7" t="inlineStr"/>
      <c r="DY184" s="7" t="inlineStr"/>
      <c r="DZ184" s="7" t="inlineStr"/>
      <c r="EA184" s="7" t="n">
        <v>5</v>
      </c>
      <c r="EB184" s="7" t="n">
        <v>1924245</v>
      </c>
      <c r="EC184" s="7">
        <f>E184+AU184+BI184+BS184+DA184</f>
        <v/>
      </c>
      <c r="ED184" s="7">
        <f>F184+AV184+BJ184+BT184+DB184</f>
        <v/>
      </c>
    </row>
    <row r="185" hidden="1" outlineLevel="1">
      <c r="A185" s="5" t="n">
        <v>69</v>
      </c>
      <c r="B185" s="6" t="inlineStr">
        <is>
          <t>Komil XK</t>
        </is>
      </c>
      <c r="C185" s="6" t="inlineStr">
        <is>
          <t>Бухара</t>
        </is>
      </c>
      <c r="D185" s="6" t="inlineStr">
        <is>
          <t>Бухара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n">
        <v>6</v>
      </c>
      <c r="N185" s="7" t="n">
        <v>2131830</v>
      </c>
      <c r="O185" s="7" t="inlineStr"/>
      <c r="P185" s="7" t="inlineStr"/>
      <c r="Q185" s="7" t="n">
        <v>2</v>
      </c>
      <c r="R185" s="7" t="n">
        <v>517410</v>
      </c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n">
        <v>1</v>
      </c>
      <c r="AZ185" s="7" t="n">
        <v>408323</v>
      </c>
      <c r="BA185" s="7" t="inlineStr"/>
      <c r="BB185" s="7" t="inlineStr"/>
      <c r="BC185" s="7" t="inlineStr"/>
      <c r="BD185" s="7" t="inlineStr"/>
      <c r="BE185" s="7" t="inlineStr"/>
      <c r="BF185" s="7" t="inlineStr"/>
      <c r="BG185" s="7" t="n">
        <v>5</v>
      </c>
      <c r="BH185" s="7" t="n">
        <v>539275</v>
      </c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inlineStr"/>
      <c r="BR185" s="7" t="inlineStr"/>
      <c r="BS185" s="7">
        <f>BU185+BW185+BY185+CA185+CC185+CE185+CG185+CI185+CK185+CM185+CO185+CQ185+CS185+CU185+CW185+CY185</f>
        <v/>
      </c>
      <c r="BT185" s="7">
        <f>BV185+BX185+BZ185+CB185+CD185+CF185+CH185+CJ185+CL185+CN185+CP185+CR185+CT185+CV185+CX185+CZ185</f>
        <v/>
      </c>
      <c r="BU185" s="7" t="inlineStr"/>
      <c r="BV185" s="7" t="inlineStr"/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>
        <f>DC185+DE185+DG185+DI185+DK185+DM185+DO185+DQ185+DS185+DU185+DW185+DY185+EA185</f>
        <v/>
      </c>
      <c r="DB185" s="7">
        <f>DD185+DF185+DH185+DJ185+DL185+DN185+DP185+DR185+DT185+DV185+DX185+DZ185+EB185</f>
        <v/>
      </c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>
        <f>E185+AU185+BI185+BS185+DA185</f>
        <v/>
      </c>
      <c r="ED185" s="7">
        <f>F185+AV185+BJ185+BT185+DB185</f>
        <v/>
      </c>
    </row>
    <row r="186" hidden="1" outlineLevel="1">
      <c r="A186" s="5" t="n">
        <v>70</v>
      </c>
      <c r="B186" s="6" t="inlineStr">
        <is>
          <t>Kumush XK</t>
        </is>
      </c>
      <c r="C186" s="6" t="inlineStr">
        <is>
          <t>Бухара</t>
        </is>
      </c>
      <c r="D186" s="6" t="inlineStr">
        <is>
          <t>Бухара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n">
        <v>10</v>
      </c>
      <c r="H186" s="7" t="n">
        <v>3978640</v>
      </c>
      <c r="I186" s="7" t="inlineStr"/>
      <c r="J186" s="7" t="inlineStr"/>
      <c r="K186" s="7" t="inlineStr"/>
      <c r="L186" s="7" t="inlineStr"/>
      <c r="M186" s="7" t="n">
        <v>30</v>
      </c>
      <c r="N186" s="7" t="n">
        <v>11836380</v>
      </c>
      <c r="O186" s="7" t="inlineStr"/>
      <c r="P186" s="7" t="inlineStr"/>
      <c r="Q186" s="7" t="n">
        <v>100</v>
      </c>
      <c r="R186" s="7" t="n">
        <v>46135600</v>
      </c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inlineStr"/>
      <c r="BR186" s="7" t="inlineStr"/>
      <c r="BS186" s="7">
        <f>BU186+BW186+BY186+CA186+CC186+CE186+CG186+CI186+CK186+CM186+CO186+CQ186+CS186+CU186+CW186+CY186</f>
        <v/>
      </c>
      <c r="BT186" s="7">
        <f>BV186+BX186+BZ186+CB186+CD186+CF186+CH186+CJ186+CL186+CN186+CP186+CR186+CT186+CV186+CX186+CZ186</f>
        <v/>
      </c>
      <c r="BU186" s="7" t="inlineStr"/>
      <c r="BV186" s="7" t="inlineStr"/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>
        <f>DC186+DE186+DG186+DI186+DK186+DM186+DO186+DQ186+DS186+DU186+DW186+DY186+EA186</f>
        <v/>
      </c>
      <c r="DB186" s="7">
        <f>DD186+DF186+DH186+DJ186+DL186+DN186+DP186+DR186+DT186+DV186+DX186+DZ186+EB186</f>
        <v/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>
        <f>E186+AU186+BI186+BS186+DA186</f>
        <v/>
      </c>
      <c r="ED186" s="7">
        <f>F186+AV186+BJ186+BT186+DB186</f>
        <v/>
      </c>
    </row>
    <row r="187" hidden="1" outlineLevel="1">
      <c r="A187" s="5" t="n">
        <v>71</v>
      </c>
      <c r="B187" s="6" t="inlineStr">
        <is>
          <t>LATOFAT DILNOZA MCHJ</t>
        </is>
      </c>
      <c r="C187" s="6" t="inlineStr">
        <is>
          <t>Бухара</t>
        </is>
      </c>
      <c r="D187" s="6" t="inlineStr">
        <is>
          <t>Бухара 2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n">
        <v>2</v>
      </c>
      <c r="L187" s="7" t="n">
        <v>219588</v>
      </c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inlineStr"/>
      <c r="BL187" s="7" t="inlineStr"/>
      <c r="BM187" s="7" t="inlineStr"/>
      <c r="BN187" s="7" t="inlineStr"/>
      <c r="BO187" s="7" t="inlineStr"/>
      <c r="BP187" s="7" t="inlineStr"/>
      <c r="BQ187" s="7" t="inlineStr"/>
      <c r="BR187" s="7" t="inlineStr"/>
      <c r="BS187" s="7">
        <f>BU187+BW187+BY187+CA187+CC187+CE187+CG187+CI187+CK187+CM187+CO187+CQ187+CS187+CU187+CW187+CY187</f>
        <v/>
      </c>
      <c r="BT187" s="7">
        <f>BV187+BX187+BZ187+CB187+CD187+CF187+CH187+CJ187+CL187+CN187+CP187+CR187+CT187+CV187+CX187+CZ187</f>
        <v/>
      </c>
      <c r="BU187" s="7" t="inlineStr"/>
      <c r="BV187" s="7" t="inlineStr"/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>
        <f>DC187+DE187+DG187+DI187+DK187+DM187+DO187+DQ187+DS187+DU187+DW187+DY187+EA187</f>
        <v/>
      </c>
      <c r="DB187" s="7">
        <f>DD187+DF187+DH187+DJ187+DL187+DN187+DP187+DR187+DT187+DV187+DX187+DZ187+EB187</f>
        <v/>
      </c>
      <c r="DC187" s="7" t="inlineStr"/>
      <c r="DD187" s="7" t="inlineStr"/>
      <c r="DE187" s="7" t="inlineStr"/>
      <c r="DF187" s="7" t="inlineStr"/>
      <c r="DG187" s="7" t="inlineStr"/>
      <c r="DH187" s="7" t="inlineStr"/>
      <c r="DI187" s="7" t="inlineStr"/>
      <c r="DJ187" s="7" t="inlineStr"/>
      <c r="DK187" s="7" t="n">
        <v>1</v>
      </c>
      <c r="DL187" s="7" t="n">
        <v>499773</v>
      </c>
      <c r="DM187" s="7" t="inlineStr"/>
      <c r="DN187" s="7" t="inlineStr"/>
      <c r="DO187" s="7" t="inlineStr"/>
      <c r="DP187" s="7" t="inlineStr"/>
      <c r="DQ187" s="7" t="n">
        <v>5</v>
      </c>
      <c r="DR187" s="7" t="n">
        <v>1542255</v>
      </c>
      <c r="DS187" s="7" t="inlineStr"/>
      <c r="DT187" s="7" t="inlineStr"/>
      <c r="DU187" s="7" t="inlineStr"/>
      <c r="DV187" s="7" t="inlineStr"/>
      <c r="DW187" s="7" t="inlineStr"/>
      <c r="DX187" s="7" t="inlineStr"/>
      <c r="DY187" s="7" t="inlineStr"/>
      <c r="DZ187" s="7" t="inlineStr"/>
      <c r="EA187" s="7" t="inlineStr"/>
      <c r="EB187" s="7" t="inlineStr"/>
      <c r="EC187" s="7">
        <f>E187+AU187+BI187+BS187+DA187</f>
        <v/>
      </c>
      <c r="ED187" s="7">
        <f>F187+AV187+BJ187+BT187+DB187</f>
        <v/>
      </c>
    </row>
    <row r="188" hidden="1" outlineLevel="1">
      <c r="A188" s="5" t="n">
        <v>72</v>
      </c>
      <c r="B188" s="6" t="inlineStr">
        <is>
          <t>LOCHINBEK MChJ</t>
        </is>
      </c>
      <c r="C188" s="6" t="inlineStr">
        <is>
          <t>Бухара</t>
        </is>
      </c>
      <c r="D188" s="6" t="inlineStr">
        <is>
          <t>Бухара 2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inlineStr"/>
      <c r="J188" s="7" t="inlineStr"/>
      <c r="K188" s="7" t="inlineStr"/>
      <c r="L188" s="7" t="inlineStr"/>
      <c r="M188" s="7" t="inlineStr"/>
      <c r="N188" s="7" t="inlineStr"/>
      <c r="O188" s="7" t="inlineStr"/>
      <c r="P188" s="7" t="inlineStr"/>
      <c r="Q188" s="7" t="n">
        <v>11</v>
      </c>
      <c r="R188" s="7" t="n">
        <v>1131551</v>
      </c>
      <c r="S188" s="7" t="inlineStr"/>
      <c r="T188" s="7" t="inlineStr"/>
      <c r="U188" s="7" t="inlineStr"/>
      <c r="V188" s="7" t="inlineStr"/>
      <c r="W188" s="7" t="n">
        <v>4</v>
      </c>
      <c r="X188" s="7" t="n">
        <v>515164</v>
      </c>
      <c r="Y188" s="7" t="inlineStr"/>
      <c r="Z188" s="7" t="inlineStr"/>
      <c r="AA188" s="7" t="inlineStr"/>
      <c r="AB188" s="7" t="inlineStr"/>
      <c r="AC188" s="7" t="n">
        <v>10</v>
      </c>
      <c r="AD188" s="7" t="n">
        <v>2903820</v>
      </c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inlineStr"/>
      <c r="BL188" s="7" t="inlineStr"/>
      <c r="BM188" s="7" t="inlineStr"/>
      <c r="BN188" s="7" t="inlineStr"/>
      <c r="BO188" s="7" t="inlineStr"/>
      <c r="BP188" s="7" t="inlineStr"/>
      <c r="BQ188" s="7" t="inlineStr"/>
      <c r="BR188" s="7" t="inlineStr"/>
      <c r="BS188" s="7">
        <f>BU188+BW188+BY188+CA188+CC188+CE188+CG188+CI188+CK188+CM188+CO188+CQ188+CS188+CU188+CW188+CY188</f>
        <v/>
      </c>
      <c r="BT188" s="7">
        <f>BV188+BX188+BZ188+CB188+CD188+CF188+CH188+CJ188+CL188+CN188+CP188+CR188+CT188+CV188+CX188+CZ188</f>
        <v/>
      </c>
      <c r="BU188" s="7" t="inlineStr"/>
      <c r="BV188" s="7" t="inlineStr"/>
      <c r="BW188" s="7" t="inlineStr"/>
      <c r="BX188" s="7" t="inlineStr"/>
      <c r="BY188" s="7" t="inlineStr"/>
      <c r="BZ188" s="7" t="inlineStr"/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>
        <f>DC188+DE188+DG188+DI188+DK188+DM188+DO188+DQ188+DS188+DU188+DW188+DY188+EA188</f>
        <v/>
      </c>
      <c r="DB188" s="7">
        <f>DD188+DF188+DH188+DJ188+DL188+DN188+DP188+DR188+DT188+DV188+DX188+DZ188+EB188</f>
        <v/>
      </c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n">
        <v>2</v>
      </c>
      <c r="DP188" s="7" t="n">
        <v>235940</v>
      </c>
      <c r="DQ188" s="7" t="inlineStr"/>
      <c r="DR188" s="7" t="inlineStr"/>
      <c r="DS188" s="7" t="inlineStr"/>
      <c r="DT188" s="7" t="inlineStr"/>
      <c r="DU188" s="7" t="inlineStr"/>
      <c r="DV188" s="7" t="inlineStr"/>
      <c r="DW188" s="7" t="inlineStr"/>
      <c r="DX188" s="7" t="inlineStr"/>
      <c r="DY188" s="7" t="inlineStr"/>
      <c r="DZ188" s="7" t="inlineStr"/>
      <c r="EA188" s="7" t="inlineStr"/>
      <c r="EB188" s="7" t="inlineStr"/>
      <c r="EC188" s="7">
        <f>E188+AU188+BI188+BS188+DA188</f>
        <v/>
      </c>
      <c r="ED188" s="7">
        <f>F188+AV188+BJ188+BT188+DB188</f>
        <v/>
      </c>
    </row>
    <row r="189" hidden="1" outlineLevel="1">
      <c r="A189" s="5" t="n">
        <v>73</v>
      </c>
      <c r="B189" s="6" t="inlineStr">
        <is>
          <t>Lola Umed XK</t>
        </is>
      </c>
      <c r="C189" s="6" t="inlineStr">
        <is>
          <t>Бухара</t>
        </is>
      </c>
      <c r="D189" s="6" t="inlineStr">
        <is>
          <t>Бухара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n">
        <v>4</v>
      </c>
      <c r="R189" s="7" t="n">
        <v>1527864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inlineStr"/>
      <c r="BR189" s="7" t="inlineStr"/>
      <c r="BS189" s="7">
        <f>BU189+BW189+BY189+CA189+CC189+CE189+CG189+CI189+CK189+CM189+CO189+CQ189+CS189+CU189+CW189+CY189</f>
        <v/>
      </c>
      <c r="BT189" s="7">
        <f>BV189+BX189+BZ189+CB189+CD189+CF189+CH189+CJ189+CL189+CN189+CP189+CR189+CT189+CV189+CX189+CZ189</f>
        <v/>
      </c>
      <c r="BU189" s="7" t="inlineStr"/>
      <c r="BV189" s="7" t="inlineStr"/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>
        <f>DC189+DE189+DG189+DI189+DK189+DM189+DO189+DQ189+DS189+DU189+DW189+DY189+EA189</f>
        <v/>
      </c>
      <c r="DB189" s="7">
        <f>DD189+DF189+DH189+DJ189+DL189+DN189+DP189+DR189+DT189+DV189+DX189+DZ189+EB189</f>
        <v/>
      </c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>
        <f>E189+AU189+BI189+BS189+DA189</f>
        <v/>
      </c>
      <c r="ED189" s="7">
        <f>F189+AV189+BJ189+BT189+DB189</f>
        <v/>
      </c>
    </row>
    <row r="190" hidden="1" outlineLevel="1">
      <c r="A190" s="5" t="n">
        <v>74</v>
      </c>
      <c r="B190" s="6" t="inlineStr">
        <is>
          <t>MADINA-FARM SINTEZ MChJ</t>
        </is>
      </c>
      <c r="C190" s="6" t="inlineStr">
        <is>
          <t>Бухара</t>
        </is>
      </c>
      <c r="D190" s="6" t="inlineStr">
        <is>
          <t>Бухара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n">
        <v>110</v>
      </c>
      <c r="J190" s="7" t="n">
        <v>48982270</v>
      </c>
      <c r="K190" s="7" t="n">
        <v>500</v>
      </c>
      <c r="L190" s="7" t="n">
        <v>244960500</v>
      </c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n">
        <v>5</v>
      </c>
      <c r="AZ190" s="7" t="n">
        <v>176310</v>
      </c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inlineStr"/>
      <c r="BR190" s="7" t="inlineStr"/>
      <c r="BS190" s="7">
        <f>BU190+BW190+BY190+CA190+CC190+CE190+CG190+CI190+CK190+CM190+CO190+CQ190+CS190+CU190+CW190+CY190</f>
        <v/>
      </c>
      <c r="BT190" s="7">
        <f>BV190+BX190+BZ190+CB190+CD190+CF190+CH190+CJ190+CL190+CN190+CP190+CR190+CT190+CV190+CX190+CZ190</f>
        <v/>
      </c>
      <c r="BU190" s="7" t="inlineStr"/>
      <c r="BV190" s="7" t="inlineStr"/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>
        <f>DC190+DE190+DG190+DI190+DK190+DM190+DO190+DQ190+DS190+DU190+DW190+DY190+EA190</f>
        <v/>
      </c>
      <c r="DB190" s="7">
        <f>DD190+DF190+DH190+DJ190+DL190+DN190+DP190+DR190+DT190+DV190+DX190+DZ190+EB190</f>
        <v/>
      </c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n">
        <v>525</v>
      </c>
      <c r="DR190" s="7" t="n">
        <v>86433825</v>
      </c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>
        <f>E190+AU190+BI190+BS190+DA190</f>
        <v/>
      </c>
      <c r="ED190" s="7">
        <f>F190+AV190+BJ190+BT190+DB190</f>
        <v/>
      </c>
    </row>
    <row r="191" hidden="1" outlineLevel="1">
      <c r="A191" s="5" t="n">
        <v>75</v>
      </c>
      <c r="B191" s="6" t="inlineStr">
        <is>
          <t>MARXAMAT FARM MEDIKAL MCHJ</t>
        </is>
      </c>
      <c r="C191" s="6" t="inlineStr">
        <is>
          <t>Бухара</t>
        </is>
      </c>
      <c r="D191" s="6" t="inlineStr">
        <is>
          <t>Бухара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inlineStr"/>
      <c r="N191" s="7" t="inlineStr"/>
      <c r="O191" s="7" t="n">
        <v>1</v>
      </c>
      <c r="P191" s="7" t="n">
        <v>12324</v>
      </c>
      <c r="Q191" s="7" t="n">
        <v>1</v>
      </c>
      <c r="R191" s="7" t="n">
        <v>182134</v>
      </c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inlineStr"/>
      <c r="AH191" s="7" t="inlineStr"/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inlineStr"/>
      <c r="BR191" s="7" t="inlineStr"/>
      <c r="BS191" s="7">
        <f>BU191+BW191+BY191+CA191+CC191+CE191+CG191+CI191+CK191+CM191+CO191+CQ191+CS191+CU191+CW191+CY191</f>
        <v/>
      </c>
      <c r="BT191" s="7">
        <f>BV191+BX191+BZ191+CB191+CD191+CF191+CH191+CJ191+CL191+CN191+CP191+CR191+CT191+CV191+CX191+CZ191</f>
        <v/>
      </c>
      <c r="BU191" s="7" t="inlineStr"/>
      <c r="BV191" s="7" t="inlineStr"/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>
        <f>DC191+DE191+DG191+DI191+DK191+DM191+DO191+DQ191+DS191+DU191+DW191+DY191+EA191</f>
        <v/>
      </c>
      <c r="DB191" s="7">
        <f>DD191+DF191+DH191+DJ191+DL191+DN191+DP191+DR191+DT191+DV191+DX191+DZ191+EB191</f>
        <v/>
      </c>
      <c r="DC191" s="7" t="inlineStr"/>
      <c r="DD191" s="7" t="inlineStr"/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>
        <f>E191+AU191+BI191+BS191+DA191</f>
        <v/>
      </c>
      <c r="ED191" s="7">
        <f>F191+AV191+BJ191+BT191+DB191</f>
        <v/>
      </c>
    </row>
    <row r="192" hidden="1" outlineLevel="1">
      <c r="A192" s="5" t="n">
        <v>76</v>
      </c>
      <c r="B192" s="6" t="inlineStr">
        <is>
          <t>MASHHURBEK NR FARMA  MCHJ</t>
        </is>
      </c>
      <c r="C192" s="6" t="inlineStr">
        <is>
          <t>Бухара</t>
        </is>
      </c>
      <c r="D192" s="6" t="inlineStr">
        <is>
          <t>Бухара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inlineStr"/>
      <c r="P192" s="7" t="inlineStr"/>
      <c r="Q192" s="7" t="n">
        <v>6</v>
      </c>
      <c r="R192" s="7" t="n">
        <v>178032</v>
      </c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inlineStr"/>
      <c r="BR192" s="7" t="inlineStr"/>
      <c r="BS192" s="7">
        <f>BU192+BW192+BY192+CA192+CC192+CE192+CG192+CI192+CK192+CM192+CO192+CQ192+CS192+CU192+CW192+CY192</f>
        <v/>
      </c>
      <c r="BT192" s="7">
        <f>BV192+BX192+BZ192+CB192+CD192+CF192+CH192+CJ192+CL192+CN192+CP192+CR192+CT192+CV192+CX192+CZ192</f>
        <v/>
      </c>
      <c r="BU192" s="7" t="inlineStr"/>
      <c r="BV192" s="7" t="inlineStr"/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>
        <f>DC192+DE192+DG192+DI192+DK192+DM192+DO192+DQ192+DS192+DU192+DW192+DY192+EA192</f>
        <v/>
      </c>
      <c r="DB192" s="7">
        <f>DD192+DF192+DH192+DJ192+DL192+DN192+DP192+DR192+DT192+DV192+DX192+DZ192+EB192</f>
        <v/>
      </c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inlineStr"/>
      <c r="DP192" s="7" t="inlineStr"/>
      <c r="DQ192" s="7" t="inlineStr"/>
      <c r="DR192" s="7" t="inlineStr"/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>
        <f>E192+AU192+BI192+BS192+DA192</f>
        <v/>
      </c>
      <c r="ED192" s="7">
        <f>F192+AV192+BJ192+BT192+DB192</f>
        <v/>
      </c>
    </row>
    <row r="193" hidden="1" outlineLevel="1">
      <c r="A193" s="5" t="n">
        <v>77</v>
      </c>
      <c r="B193" s="6" t="inlineStr">
        <is>
          <t>MAXMUD MAX MEDIKAL MChJ</t>
        </is>
      </c>
      <c r="C193" s="6" t="inlineStr">
        <is>
          <t>Бухара</t>
        </is>
      </c>
      <c r="D193" s="6" t="inlineStr">
        <is>
          <t>Бухара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n">
        <v>4</v>
      </c>
      <c r="H193" s="7" t="n">
        <v>926269</v>
      </c>
      <c r="I193" s="7" t="inlineStr"/>
      <c r="J193" s="7" t="inlineStr"/>
      <c r="K193" s="7" t="n">
        <v>4</v>
      </c>
      <c r="L193" s="7" t="n">
        <v>51670</v>
      </c>
      <c r="M193" s="7" t="inlineStr"/>
      <c r="N193" s="7" t="inlineStr"/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n">
        <v>1</v>
      </c>
      <c r="X193" s="7" t="n">
        <v>347067</v>
      </c>
      <c r="Y193" s="7" t="inlineStr"/>
      <c r="Z193" s="7" t="inlineStr"/>
      <c r="AA193" s="7" t="inlineStr"/>
      <c r="AB193" s="7" t="inlineStr"/>
      <c r="AC193" s="7" t="n">
        <v>4</v>
      </c>
      <c r="AD193" s="7" t="n">
        <v>1640768</v>
      </c>
      <c r="AE193" s="7" t="inlineStr"/>
      <c r="AF193" s="7" t="inlineStr"/>
      <c r="AG193" s="7" t="n">
        <v>1</v>
      </c>
      <c r="AH193" s="7" t="n">
        <v>423617</v>
      </c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n">
        <v>10</v>
      </c>
      <c r="AR193" s="7" t="n">
        <v>2605520</v>
      </c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n">
        <v>3</v>
      </c>
      <c r="BH193" s="7" t="n">
        <v>644835</v>
      </c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n">
        <v>3</v>
      </c>
      <c r="BP193" s="7" t="n">
        <v>946296</v>
      </c>
      <c r="BQ193" s="7" t="inlineStr"/>
      <c r="BR193" s="7" t="inlineStr"/>
      <c r="BS193" s="7">
        <f>BU193+BW193+BY193+CA193+CC193+CE193+CG193+CI193+CK193+CM193+CO193+CQ193+CS193+CU193+CW193+CY193</f>
        <v/>
      </c>
      <c r="BT193" s="7">
        <f>BV193+BX193+BZ193+CB193+CD193+CF193+CH193+CJ193+CL193+CN193+CP193+CR193+CT193+CV193+CX193+CZ193</f>
        <v/>
      </c>
      <c r="BU193" s="7" t="inlineStr"/>
      <c r="BV193" s="7" t="inlineStr"/>
      <c r="BW193" s="7" t="inlineStr"/>
      <c r="BX193" s="7" t="inlineStr"/>
      <c r="BY193" s="7" t="n">
        <v>9</v>
      </c>
      <c r="BZ193" s="7" t="n">
        <v>3721360</v>
      </c>
      <c r="CA193" s="7" t="inlineStr"/>
      <c r="CB193" s="7" t="inlineStr"/>
      <c r="CC193" s="7" t="n">
        <v>3</v>
      </c>
      <c r="CD193" s="7" t="n">
        <v>127983</v>
      </c>
      <c r="CE193" s="7" t="inlineStr"/>
      <c r="CF193" s="7" t="inlineStr"/>
      <c r="CG193" s="7" t="inlineStr"/>
      <c r="CH193" s="7" t="inlineStr"/>
      <c r="CI193" s="7" t="inlineStr"/>
      <c r="CJ193" s="7" t="inlineStr"/>
      <c r="CK193" s="7" t="n">
        <v>3</v>
      </c>
      <c r="CL193" s="7" t="n">
        <v>1118655</v>
      </c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>
        <f>DC193+DE193+DG193+DI193+DK193+DM193+DO193+DQ193+DS193+DU193+DW193+DY193+EA193</f>
        <v/>
      </c>
      <c r="DB193" s="7">
        <f>DD193+DF193+DH193+DJ193+DL193+DN193+DP193+DR193+DT193+DV193+DX193+DZ193+EB193</f>
        <v/>
      </c>
      <c r="DC193" s="7" t="inlineStr"/>
      <c r="DD193" s="7" t="inlineStr"/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n">
        <v>6</v>
      </c>
      <c r="DP193" s="7" t="n">
        <v>2488874</v>
      </c>
      <c r="DQ193" s="7" t="n">
        <v>2</v>
      </c>
      <c r="DR193" s="7" t="n">
        <v>238048</v>
      </c>
      <c r="DS193" s="7" t="inlineStr"/>
      <c r="DT193" s="7" t="inlineStr"/>
      <c r="DU193" s="7" t="n">
        <v>5</v>
      </c>
      <c r="DV193" s="7" t="n">
        <v>910690</v>
      </c>
      <c r="DW193" s="7" t="inlineStr"/>
      <c r="DX193" s="7" t="inlineStr"/>
      <c r="DY193" s="7" t="inlineStr"/>
      <c r="DZ193" s="7" t="inlineStr"/>
      <c r="EA193" s="7" t="inlineStr"/>
      <c r="EB193" s="7" t="inlineStr"/>
      <c r="EC193" s="7">
        <f>E193+AU193+BI193+BS193+DA193</f>
        <v/>
      </c>
      <c r="ED193" s="7">
        <f>F193+AV193+BJ193+BT193+DB193</f>
        <v/>
      </c>
    </row>
    <row r="194" hidden="1" outlineLevel="1">
      <c r="A194" s="5" t="n">
        <v>78</v>
      </c>
      <c r="B194" s="6" t="inlineStr">
        <is>
          <t>MEDISENNA FARM MCHJ</t>
        </is>
      </c>
      <c r="C194" s="6" t="inlineStr">
        <is>
          <t>Бухара</t>
        </is>
      </c>
      <c r="D194" s="6" t="inlineStr">
        <is>
          <t>Бухара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inlineStr"/>
      <c r="N194" s="7" t="inlineStr"/>
      <c r="O194" s="7" t="inlineStr"/>
      <c r="P194" s="7" t="inlineStr"/>
      <c r="Q194" s="7" t="inlineStr"/>
      <c r="R194" s="7" t="inlineStr"/>
      <c r="S194" s="7" t="inlineStr"/>
      <c r="T194" s="7" t="inlineStr"/>
      <c r="U194" s="7" t="inlineStr"/>
      <c r="V194" s="7" t="inlineStr"/>
      <c r="W194" s="7" t="n">
        <v>4</v>
      </c>
      <c r="X194" s="7" t="n">
        <v>1116132</v>
      </c>
      <c r="Y194" s="7" t="inlineStr"/>
      <c r="Z194" s="7" t="inlineStr"/>
      <c r="AA194" s="7" t="inlineStr"/>
      <c r="AB194" s="7" t="inlineStr"/>
      <c r="AC194" s="7" t="n">
        <v>6</v>
      </c>
      <c r="AD194" s="7" t="n">
        <v>1942598</v>
      </c>
      <c r="AE194" s="7" t="n">
        <v>2</v>
      </c>
      <c r="AF194" s="7" t="n">
        <v>85930</v>
      </c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</f>
        <v/>
      </c>
      <c r="AV194" s="7">
        <f>AX194+AZ194+BB194+BD194+BF194+BH194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>
        <f>BK194+BM194+BO194+BQ194</f>
        <v/>
      </c>
      <c r="BJ194" s="7">
        <f>BL194+BN194+BP194+BR194</f>
        <v/>
      </c>
      <c r="BK194" s="7" t="inlineStr"/>
      <c r="BL194" s="7" t="inlineStr"/>
      <c r="BM194" s="7" t="inlineStr"/>
      <c r="BN194" s="7" t="inlineStr"/>
      <c r="BO194" s="7" t="inlineStr"/>
      <c r="BP194" s="7" t="inlineStr"/>
      <c r="BQ194" s="7" t="inlineStr"/>
      <c r="BR194" s="7" t="inlineStr"/>
      <c r="BS194" s="7">
        <f>BU194+BW194+BY194+CA194+CC194+CE194+CG194+CI194+CK194+CM194+CO194+CQ194+CS194+CU194+CW194+CY194</f>
        <v/>
      </c>
      <c r="BT194" s="7">
        <f>BV194+BX194+BZ194+CB194+CD194+CF194+CH194+CJ194+CL194+CN194+CP194+CR194+CT194+CV194+CX194+CZ194</f>
        <v/>
      </c>
      <c r="BU194" s="7" t="inlineStr"/>
      <c r="BV194" s="7" t="inlineStr"/>
      <c r="BW194" s="7" t="inlineStr"/>
      <c r="BX194" s="7" t="inlineStr"/>
      <c r="BY194" s="7" t="inlineStr"/>
      <c r="BZ194" s="7" t="inlineStr"/>
      <c r="CA194" s="7" t="n">
        <v>5</v>
      </c>
      <c r="CB194" s="7" t="n">
        <v>919065</v>
      </c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>
        <f>DC194+DE194+DG194+DI194+DK194+DM194+DO194+DQ194+DS194+DU194+DW194+DY194+EA194</f>
        <v/>
      </c>
      <c r="DB194" s="7">
        <f>DD194+DF194+DH194+DJ194+DL194+DN194+DP194+DR194+DT194+DV194+DX194+DZ194+EB194</f>
        <v/>
      </c>
      <c r="DC194" s="7" t="inlineStr"/>
      <c r="DD194" s="7" t="inlineStr"/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>
        <f>E194+AU194+BI194+BS194+DA194</f>
        <v/>
      </c>
      <c r="ED194" s="7">
        <f>F194+AV194+BJ194+BT194+DB194</f>
        <v/>
      </c>
    </row>
    <row r="195" hidden="1" outlineLevel="1">
      <c r="A195" s="5" t="n">
        <v>79</v>
      </c>
      <c r="B195" s="6" t="inlineStr">
        <is>
          <t>MUNIS FARM PLYUS A MCHJ</t>
        </is>
      </c>
      <c r="C195" s="6" t="inlineStr">
        <is>
          <t>Бухара</t>
        </is>
      </c>
      <c r="D195" s="6" t="inlineStr">
        <is>
          <t>Бухара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n">
        <v>1</v>
      </c>
      <c r="H195" s="7" t="n">
        <v>204976</v>
      </c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inlineStr"/>
      <c r="R195" s="7" t="inlineStr"/>
      <c r="S195" s="7" t="inlineStr"/>
      <c r="T195" s="7" t="inlineStr"/>
      <c r="U195" s="7" t="inlineStr"/>
      <c r="V195" s="7" t="inlineStr"/>
      <c r="W195" s="7" t="inlineStr"/>
      <c r="X195" s="7" t="inlineStr"/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inlineStr"/>
      <c r="AH195" s="7" t="inlineStr"/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</f>
        <v/>
      </c>
      <c r="AV195" s="7">
        <f>AX195+AZ195+BB195+BD195+BF195+BH195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>
        <f>BK195+BM195+BO195+BQ195</f>
        <v/>
      </c>
      <c r="BJ195" s="7">
        <f>BL195+BN195+BP195+BR195</f>
        <v/>
      </c>
      <c r="BK195" s="7" t="inlineStr"/>
      <c r="BL195" s="7" t="inlineStr"/>
      <c r="BM195" s="7" t="inlineStr"/>
      <c r="BN195" s="7" t="inlineStr"/>
      <c r="BO195" s="7" t="inlineStr"/>
      <c r="BP195" s="7" t="inlineStr"/>
      <c r="BQ195" s="7" t="inlineStr"/>
      <c r="BR195" s="7" t="inlineStr"/>
      <c r="BS195" s="7">
        <f>BU195+BW195+BY195+CA195+CC195+CE195+CG195+CI195+CK195+CM195+CO195+CQ195+CS195+CU195+CW195+CY195</f>
        <v/>
      </c>
      <c r="BT195" s="7">
        <f>BV195+BX195+BZ195+CB195+CD195+CF195+CH195+CJ195+CL195+CN195+CP195+CR195+CT195+CV195+CX195+CZ195</f>
        <v/>
      </c>
      <c r="BU195" s="7" t="inlineStr"/>
      <c r="BV195" s="7" t="inlineStr"/>
      <c r="BW195" s="7" t="inlineStr"/>
      <c r="BX195" s="7" t="inlineStr"/>
      <c r="BY195" s="7" t="inlineStr"/>
      <c r="BZ195" s="7" t="inlineStr"/>
      <c r="CA195" s="7" t="inlineStr"/>
      <c r="CB195" s="7" t="inlineStr"/>
      <c r="CC195" s="7" t="inlineStr"/>
      <c r="CD195" s="7" t="inlineStr"/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>
        <f>DC195+DE195+DG195+DI195+DK195+DM195+DO195+DQ195+DS195+DU195+DW195+DY195+EA195</f>
        <v/>
      </c>
      <c r="DB195" s="7">
        <f>DD195+DF195+DH195+DJ195+DL195+DN195+DP195+DR195+DT195+DV195+DX195+DZ195+EB195</f>
        <v/>
      </c>
      <c r="DC195" s="7" t="inlineStr"/>
      <c r="DD195" s="7" t="inlineStr"/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>
        <f>E195+AU195+BI195+BS195+DA195</f>
        <v/>
      </c>
      <c r="ED195" s="7">
        <f>F195+AV195+BJ195+BT195+DB195</f>
        <v/>
      </c>
    </row>
    <row r="196" hidden="1" outlineLevel="1">
      <c r="A196" s="5" t="n">
        <v>80</v>
      </c>
      <c r="B196" s="6" t="inlineStr">
        <is>
          <t>MUVVAD FARM MChJ</t>
        </is>
      </c>
      <c r="C196" s="6" t="inlineStr">
        <is>
          <t>Бухара</t>
        </is>
      </c>
      <c r="D196" s="6" t="inlineStr">
        <is>
          <t>Бухара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inlineStr"/>
      <c r="X196" s="7" t="inlineStr"/>
      <c r="Y196" s="7" t="inlineStr"/>
      <c r="Z196" s="7" t="inlineStr"/>
      <c r="AA196" s="7" t="inlineStr"/>
      <c r="AB196" s="7" t="inlineStr"/>
      <c r="AC196" s="7" t="inlineStr"/>
      <c r="AD196" s="7" t="inlineStr"/>
      <c r="AE196" s="7" t="inlineStr"/>
      <c r="AF196" s="7" t="inlineStr"/>
      <c r="AG196" s="7" t="inlineStr"/>
      <c r="AH196" s="7" t="inlineStr"/>
      <c r="AI196" s="7" t="inlineStr"/>
      <c r="AJ196" s="7" t="inlineStr"/>
      <c r="AK196" s="7" t="inlineStr"/>
      <c r="AL196" s="7" t="inlineStr"/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</f>
        <v/>
      </c>
      <c r="AV196" s="7">
        <f>AX196+AZ196+BB196+BD196+BF196+BH196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>
        <f>BK196+BM196+BO196+BQ196</f>
        <v/>
      </c>
      <c r="BJ196" s="7">
        <f>BL196+BN196+BP196+BR196</f>
        <v/>
      </c>
      <c r="BK196" s="7" t="inlineStr"/>
      <c r="BL196" s="7" t="inlineStr"/>
      <c r="BM196" s="7" t="inlineStr"/>
      <c r="BN196" s="7" t="inlineStr"/>
      <c r="BO196" s="7" t="inlineStr"/>
      <c r="BP196" s="7" t="inlineStr"/>
      <c r="BQ196" s="7" t="inlineStr"/>
      <c r="BR196" s="7" t="inlineStr"/>
      <c r="BS196" s="7">
        <f>BU196+BW196+BY196+CA196+CC196+CE196+CG196+CI196+CK196+CM196+CO196+CQ196+CS196+CU196+CW196+CY196</f>
        <v/>
      </c>
      <c r="BT196" s="7">
        <f>BV196+BX196+BZ196+CB196+CD196+CF196+CH196+CJ196+CL196+CN196+CP196+CR196+CT196+CV196+CX196+CZ196</f>
        <v/>
      </c>
      <c r="BU196" s="7" t="inlineStr"/>
      <c r="BV196" s="7" t="inlineStr"/>
      <c r="BW196" s="7" t="inlineStr"/>
      <c r="BX196" s="7" t="inlineStr"/>
      <c r="BY196" s="7" t="inlineStr"/>
      <c r="BZ196" s="7" t="inlineStr"/>
      <c r="CA196" s="7" t="inlineStr"/>
      <c r="CB196" s="7" t="inlineStr"/>
      <c r="CC196" s="7" t="inlineStr"/>
      <c r="CD196" s="7" t="inlineStr"/>
      <c r="CE196" s="7" t="inlineStr"/>
      <c r="CF196" s="7" t="inlineStr"/>
      <c r="CG196" s="7" t="inlineStr"/>
      <c r="CH196" s="7" t="inlineStr"/>
      <c r="CI196" s="7" t="inlineStr"/>
      <c r="CJ196" s="7" t="inlineStr"/>
      <c r="CK196" s="7" t="n">
        <v>1</v>
      </c>
      <c r="CL196" s="7" t="n">
        <v>278439</v>
      </c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>
        <f>DC196+DE196+DG196+DI196+DK196+DM196+DO196+DQ196+DS196+DU196+DW196+DY196+EA196</f>
        <v/>
      </c>
      <c r="DB196" s="7">
        <f>DD196+DF196+DH196+DJ196+DL196+DN196+DP196+DR196+DT196+DV196+DX196+DZ196+EB196</f>
        <v/>
      </c>
      <c r="DC196" s="7" t="inlineStr"/>
      <c r="DD196" s="7" t="inlineStr"/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n">
        <v>1</v>
      </c>
      <c r="DP196" s="7" t="n">
        <v>28967</v>
      </c>
      <c r="DQ196" s="7" t="inlineStr"/>
      <c r="DR196" s="7" t="inlineStr"/>
      <c r="DS196" s="7" t="inlineStr"/>
      <c r="DT196" s="7" t="inlineStr"/>
      <c r="DU196" s="7" t="inlineStr"/>
      <c r="DV196" s="7" t="inlineStr"/>
      <c r="DW196" s="7" t="inlineStr"/>
      <c r="DX196" s="7" t="inlineStr"/>
      <c r="DY196" s="7" t="inlineStr"/>
      <c r="DZ196" s="7" t="inlineStr"/>
      <c r="EA196" s="7" t="inlineStr"/>
      <c r="EB196" s="7" t="inlineStr"/>
      <c r="EC196" s="7">
        <f>E196+AU196+BI196+BS196+DA196</f>
        <v/>
      </c>
      <c r="ED196" s="7">
        <f>F196+AV196+BJ196+BT196+DB196</f>
        <v/>
      </c>
    </row>
    <row r="197" hidden="1" outlineLevel="1">
      <c r="A197" s="5" t="n">
        <v>81</v>
      </c>
      <c r="B197" s="6" t="inlineStr">
        <is>
          <t>MUXARRAM XK</t>
        </is>
      </c>
      <c r="C197" s="6" t="inlineStr">
        <is>
          <t>Бухара</t>
        </is>
      </c>
      <c r="D197" s="6" t="inlineStr">
        <is>
          <t>Бухара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inlineStr"/>
      <c r="X197" s="7" t="inlineStr"/>
      <c r="Y197" s="7" t="inlineStr"/>
      <c r="Z197" s="7" t="inlineStr"/>
      <c r="AA197" s="7" t="inlineStr"/>
      <c r="AB197" s="7" t="inlineStr"/>
      <c r="AC197" s="7" t="inlineStr"/>
      <c r="AD197" s="7" t="inlineStr"/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</f>
        <v/>
      </c>
      <c r="AV197" s="7">
        <f>AX197+AZ197+BB197+BD197+BF197+BH197</f>
        <v/>
      </c>
      <c r="AW197" s="7" t="inlineStr"/>
      <c r="AX197" s="7" t="inlineStr"/>
      <c r="AY197" s="7" t="n">
        <v>2</v>
      </c>
      <c r="AZ197" s="7" t="n">
        <v>654000</v>
      </c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>
        <f>BK197+BM197+BO197+BQ197</f>
        <v/>
      </c>
      <c r="BJ197" s="7">
        <f>BL197+BN197+BP197+BR197</f>
        <v/>
      </c>
      <c r="BK197" s="7" t="inlineStr"/>
      <c r="BL197" s="7" t="inlineStr"/>
      <c r="BM197" s="7" t="inlineStr"/>
      <c r="BN197" s="7" t="inlineStr"/>
      <c r="BO197" s="7" t="inlineStr"/>
      <c r="BP197" s="7" t="inlineStr"/>
      <c r="BQ197" s="7" t="inlineStr"/>
      <c r="BR197" s="7" t="inlineStr"/>
      <c r="BS197" s="7">
        <f>BU197+BW197+BY197+CA197+CC197+CE197+CG197+CI197+CK197+CM197+CO197+CQ197+CS197+CU197+CW197+CY197</f>
        <v/>
      </c>
      <c r="BT197" s="7">
        <f>BV197+BX197+BZ197+CB197+CD197+CF197+CH197+CJ197+CL197+CN197+CP197+CR197+CT197+CV197+CX197+CZ197</f>
        <v/>
      </c>
      <c r="BU197" s="7" t="inlineStr"/>
      <c r="BV197" s="7" t="inlineStr"/>
      <c r="BW197" s="7" t="inlineStr"/>
      <c r="BX197" s="7" t="inlineStr"/>
      <c r="BY197" s="7" t="inlineStr"/>
      <c r="BZ197" s="7" t="inlineStr"/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>
        <f>DC197+DE197+DG197+DI197+DK197+DM197+DO197+DQ197+DS197+DU197+DW197+DY197+EA197</f>
        <v/>
      </c>
      <c r="DB197" s="7">
        <f>DD197+DF197+DH197+DJ197+DL197+DN197+DP197+DR197+DT197+DV197+DX197+DZ197+EB197</f>
        <v/>
      </c>
      <c r="DC197" s="7" t="inlineStr"/>
      <c r="DD197" s="7" t="inlineStr"/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>
        <f>E197+AU197+BI197+BS197+DA197</f>
        <v/>
      </c>
      <c r="ED197" s="7">
        <f>F197+AV197+BJ197+BT197+DB197</f>
        <v/>
      </c>
    </row>
    <row r="198" hidden="1" outlineLevel="1">
      <c r="A198" s="5" t="n">
        <v>82</v>
      </c>
      <c r="B198" s="6" t="inlineStr">
        <is>
          <t>Madadkor-Farm MCHJ</t>
        </is>
      </c>
      <c r="C198" s="6" t="inlineStr">
        <is>
          <t>Бухара</t>
        </is>
      </c>
      <c r="D198" s="6" t="inlineStr">
        <is>
          <t>Бухара 2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n">
        <v>3</v>
      </c>
      <c r="H198" s="7" t="n">
        <v>433701</v>
      </c>
      <c r="I198" s="7" t="inlineStr"/>
      <c r="J198" s="7" t="inlineStr"/>
      <c r="K198" s="7" t="n">
        <v>5</v>
      </c>
      <c r="L198" s="7" t="n">
        <v>92640</v>
      </c>
      <c r="M198" s="7" t="n">
        <v>13</v>
      </c>
      <c r="N198" s="7" t="n">
        <v>1863743</v>
      </c>
      <c r="O198" s="7" t="inlineStr"/>
      <c r="P198" s="7" t="inlineStr"/>
      <c r="Q198" s="7" t="n">
        <v>6</v>
      </c>
      <c r="R198" s="7" t="n">
        <v>2006377</v>
      </c>
      <c r="S198" s="7" t="inlineStr"/>
      <c r="T198" s="7" t="inlineStr"/>
      <c r="U198" s="7" t="inlineStr"/>
      <c r="V198" s="7" t="inlineStr"/>
      <c r="W198" s="7" t="n">
        <v>4</v>
      </c>
      <c r="X198" s="7" t="n">
        <v>982858</v>
      </c>
      <c r="Y198" s="7" t="inlineStr"/>
      <c r="Z198" s="7" t="inlineStr"/>
      <c r="AA198" s="7" t="inlineStr"/>
      <c r="AB198" s="7" t="inlineStr"/>
      <c r="AC198" s="7" t="n">
        <v>13</v>
      </c>
      <c r="AD198" s="7" t="n">
        <v>3892928</v>
      </c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</f>
        <v/>
      </c>
      <c r="AV198" s="7">
        <f>AX198+AZ198+BB198+BD198+BF198+BH198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>
        <f>BK198+BM198+BO198+BQ198</f>
        <v/>
      </c>
      <c r="BJ198" s="7">
        <f>BL198+BN198+BP198+BR198</f>
        <v/>
      </c>
      <c r="BK198" s="7" t="inlineStr"/>
      <c r="BL198" s="7" t="inlineStr"/>
      <c r="BM198" s="7" t="inlineStr"/>
      <c r="BN198" s="7" t="inlineStr"/>
      <c r="BO198" s="7" t="inlineStr"/>
      <c r="BP198" s="7" t="inlineStr"/>
      <c r="BQ198" s="7" t="inlineStr"/>
      <c r="BR198" s="7" t="inlineStr"/>
      <c r="BS198" s="7">
        <f>BU198+BW198+BY198+CA198+CC198+CE198+CG198+CI198+CK198+CM198+CO198+CQ198+CS198+CU198+CW198+CY198</f>
        <v/>
      </c>
      <c r="BT198" s="7">
        <f>BV198+BX198+BZ198+CB198+CD198+CF198+CH198+CJ198+CL198+CN198+CP198+CR198+CT198+CV198+CX198+CZ198</f>
        <v/>
      </c>
      <c r="BU198" s="7" t="inlineStr"/>
      <c r="BV198" s="7" t="inlineStr"/>
      <c r="BW198" s="7" t="inlineStr"/>
      <c r="BX198" s="7" t="inlineStr"/>
      <c r="BY198" s="7" t="inlineStr"/>
      <c r="BZ198" s="7" t="inlineStr"/>
      <c r="CA198" s="7" t="inlineStr"/>
      <c r="CB198" s="7" t="inlineStr"/>
      <c r="CC198" s="7" t="n">
        <v>1</v>
      </c>
      <c r="CD198" s="7" t="n">
        <v>496592</v>
      </c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>
        <f>DC198+DE198+DG198+DI198+DK198+DM198+DO198+DQ198+DS198+DU198+DW198+DY198+EA198</f>
        <v/>
      </c>
      <c r="DB198" s="7">
        <f>DD198+DF198+DH198+DJ198+DL198+DN198+DP198+DR198+DT198+DV198+DX198+DZ198+EB198</f>
        <v/>
      </c>
      <c r="DC198" s="7" t="inlineStr"/>
      <c r="DD198" s="7" t="inlineStr"/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n">
        <v>12</v>
      </c>
      <c r="DR198" s="7" t="n">
        <v>1472781</v>
      </c>
      <c r="DS198" s="7" t="inlineStr"/>
      <c r="DT198" s="7" t="inlineStr"/>
      <c r="DU198" s="7" t="inlineStr"/>
      <c r="DV198" s="7" t="inlineStr"/>
      <c r="DW198" s="7" t="inlineStr"/>
      <c r="DX198" s="7" t="inlineStr"/>
      <c r="DY198" s="7" t="inlineStr"/>
      <c r="DZ198" s="7" t="inlineStr"/>
      <c r="EA198" s="7" t="inlineStr"/>
      <c r="EB198" s="7" t="inlineStr"/>
      <c r="EC198" s="7">
        <f>E198+AU198+BI198+BS198+DA198</f>
        <v/>
      </c>
      <c r="ED198" s="7">
        <f>F198+AV198+BJ198+BT198+DB198</f>
        <v/>
      </c>
    </row>
    <row r="199" hidden="1" outlineLevel="1">
      <c r="A199" s="5" t="n">
        <v>83</v>
      </c>
      <c r="B199" s="6" t="inlineStr">
        <is>
          <t>Maksud Jurabek Farm MCHJ</t>
        </is>
      </c>
      <c r="C199" s="6" t="inlineStr">
        <is>
          <t>Бухара</t>
        </is>
      </c>
      <c r="D199" s="6" t="inlineStr">
        <is>
          <t>Бухара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</f>
        <v/>
      </c>
      <c r="AV199" s="7">
        <f>AX199+AZ199+BB199+BD199+BF199+BH199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n">
        <v>5</v>
      </c>
      <c r="BH199" s="7" t="n">
        <v>357800</v>
      </c>
      <c r="BI199" s="7">
        <f>BK199+BM199+BO199+BQ199</f>
        <v/>
      </c>
      <c r="BJ199" s="7">
        <f>BL199+BN199+BP199+BR199</f>
        <v/>
      </c>
      <c r="BK199" s="7" t="inlineStr"/>
      <c r="BL199" s="7" t="inlineStr"/>
      <c r="BM199" s="7" t="inlineStr"/>
      <c r="BN199" s="7" t="inlineStr"/>
      <c r="BO199" s="7" t="inlineStr"/>
      <c r="BP199" s="7" t="inlineStr"/>
      <c r="BQ199" s="7" t="inlineStr"/>
      <c r="BR199" s="7" t="inlineStr"/>
      <c r="BS199" s="7">
        <f>BU199+BW199+BY199+CA199+CC199+CE199+CG199+CI199+CK199+CM199+CO199+CQ199+CS199+CU199+CW199+CY199</f>
        <v/>
      </c>
      <c r="BT199" s="7">
        <f>BV199+BX199+BZ199+CB199+CD199+CF199+CH199+CJ199+CL199+CN199+CP199+CR199+CT199+CV199+CX199+CZ199</f>
        <v/>
      </c>
      <c r="BU199" s="7" t="inlineStr"/>
      <c r="BV199" s="7" t="inlineStr"/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>
        <f>DC199+DE199+DG199+DI199+DK199+DM199+DO199+DQ199+DS199+DU199+DW199+DY199+EA199</f>
        <v/>
      </c>
      <c r="DB199" s="7">
        <f>DD199+DF199+DH199+DJ199+DL199+DN199+DP199+DR199+DT199+DV199+DX199+DZ199+EB199</f>
        <v/>
      </c>
      <c r="DC199" s="7" t="inlineStr"/>
      <c r="DD199" s="7" t="inlineStr"/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>
        <f>E199+AU199+BI199+BS199+DA199</f>
        <v/>
      </c>
      <c r="ED199" s="7">
        <f>F199+AV199+BJ199+BT199+DB199</f>
        <v/>
      </c>
    </row>
    <row r="200" hidden="1" outlineLevel="1">
      <c r="A200" s="5" t="n">
        <v>84</v>
      </c>
      <c r="B200" s="6" t="inlineStr">
        <is>
          <t>Marjona Maloxat XK</t>
        </is>
      </c>
      <c r="C200" s="6" t="inlineStr">
        <is>
          <t>Бухара</t>
        </is>
      </c>
      <c r="D200" s="6" t="inlineStr">
        <is>
          <t>Бухара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n">
        <v>4</v>
      </c>
      <c r="R200" s="7" t="n">
        <v>1179930</v>
      </c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</f>
        <v/>
      </c>
      <c r="AV200" s="7">
        <f>AX200+AZ200+BB200+BD200+BF200+BH200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>
        <f>BK200+BM200+BO200+BQ200</f>
        <v/>
      </c>
      <c r="BJ200" s="7">
        <f>BL200+BN200+BP200+BR200</f>
        <v/>
      </c>
      <c r="BK200" s="7" t="inlineStr"/>
      <c r="BL200" s="7" t="inlineStr"/>
      <c r="BM200" s="7" t="inlineStr"/>
      <c r="BN200" s="7" t="inlineStr"/>
      <c r="BO200" s="7" t="inlineStr"/>
      <c r="BP200" s="7" t="inlineStr"/>
      <c r="BQ200" s="7" t="inlineStr"/>
      <c r="BR200" s="7" t="inlineStr"/>
      <c r="BS200" s="7">
        <f>BU200+BW200+BY200+CA200+CC200+CE200+CG200+CI200+CK200+CM200+CO200+CQ200+CS200+CU200+CW200+CY200</f>
        <v/>
      </c>
      <c r="BT200" s="7">
        <f>BV200+BX200+BZ200+CB200+CD200+CF200+CH200+CJ200+CL200+CN200+CP200+CR200+CT200+CV200+CX200+CZ200</f>
        <v/>
      </c>
      <c r="BU200" s="7" t="inlineStr"/>
      <c r="BV200" s="7" t="inlineStr"/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>
        <f>DC200+DE200+DG200+DI200+DK200+DM200+DO200+DQ200+DS200+DU200+DW200+DY200+EA200</f>
        <v/>
      </c>
      <c r="DB200" s="7">
        <f>DD200+DF200+DH200+DJ200+DL200+DN200+DP200+DR200+DT200+DV200+DX200+DZ200+EB200</f>
        <v/>
      </c>
      <c r="DC200" s="7" t="inlineStr"/>
      <c r="DD200" s="7" t="inlineStr"/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inlineStr"/>
      <c r="DR200" s="7" t="inlineStr"/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>
        <f>E200+AU200+BI200+BS200+DA200</f>
        <v/>
      </c>
      <c r="ED200" s="7">
        <f>F200+AV200+BJ200+BT200+DB200</f>
        <v/>
      </c>
    </row>
    <row r="201" hidden="1" outlineLevel="1">
      <c r="A201" s="5" t="n">
        <v>85</v>
      </c>
      <c r="B201" s="6" t="inlineStr">
        <is>
          <t>Maxfirat Anvar XK</t>
        </is>
      </c>
      <c r="C201" s="6" t="inlineStr">
        <is>
          <t>Бухара</t>
        </is>
      </c>
      <c r="D201" s="6" t="inlineStr">
        <is>
          <t>Бухара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inlineStr"/>
      <c r="N201" s="7" t="inlineStr"/>
      <c r="O201" s="7" t="inlineStr"/>
      <c r="P201" s="7" t="inlineStr"/>
      <c r="Q201" s="7" t="inlineStr"/>
      <c r="R201" s="7" t="inlineStr"/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</f>
        <v/>
      </c>
      <c r="AV201" s="7">
        <f>AX201+AZ201+BB201+BD201+BF201+BH201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>
        <f>BK201+BM201+BO201+BQ201</f>
        <v/>
      </c>
      <c r="BJ201" s="7">
        <f>BL201+BN201+BP201+BR201</f>
        <v/>
      </c>
      <c r="BK201" s="7" t="inlineStr"/>
      <c r="BL201" s="7" t="inlineStr"/>
      <c r="BM201" s="7" t="n">
        <v>10</v>
      </c>
      <c r="BN201" s="7" t="n">
        <v>2412030</v>
      </c>
      <c r="BO201" s="7" t="n">
        <v>2</v>
      </c>
      <c r="BP201" s="7" t="n">
        <v>177886</v>
      </c>
      <c r="BQ201" s="7" t="inlineStr"/>
      <c r="BR201" s="7" t="inlineStr"/>
      <c r="BS201" s="7">
        <f>BU201+BW201+BY201+CA201+CC201+CE201+CG201+CI201+CK201+CM201+CO201+CQ201+CS201+CU201+CW201+CY201</f>
        <v/>
      </c>
      <c r="BT201" s="7">
        <f>BV201+BX201+BZ201+CB201+CD201+CF201+CH201+CJ201+CL201+CN201+CP201+CR201+CT201+CV201+CX201+CZ201</f>
        <v/>
      </c>
      <c r="BU201" s="7" t="inlineStr"/>
      <c r="BV201" s="7" t="inlineStr"/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inlineStr"/>
      <c r="CL201" s="7" t="inlineStr"/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>
        <f>DC201+DE201+DG201+DI201+DK201+DM201+DO201+DQ201+DS201+DU201+DW201+DY201+EA201</f>
        <v/>
      </c>
      <c r="DB201" s="7">
        <f>DD201+DF201+DH201+DJ201+DL201+DN201+DP201+DR201+DT201+DV201+DX201+DZ201+EB201</f>
        <v/>
      </c>
      <c r="DC201" s="7" t="inlineStr"/>
      <c r="DD201" s="7" t="inlineStr"/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inlineStr"/>
      <c r="DP201" s="7" t="inlineStr"/>
      <c r="DQ201" s="7" t="inlineStr"/>
      <c r="DR201" s="7" t="inlineStr"/>
      <c r="DS201" s="7" t="inlineStr"/>
      <c r="DT201" s="7" t="inlineStr"/>
      <c r="DU201" s="7" t="inlineStr"/>
      <c r="DV201" s="7" t="inlineStr"/>
      <c r="DW201" s="7" t="inlineStr"/>
      <c r="DX201" s="7" t="inlineStr"/>
      <c r="DY201" s="7" t="inlineStr"/>
      <c r="DZ201" s="7" t="inlineStr"/>
      <c r="EA201" s="7" t="inlineStr"/>
      <c r="EB201" s="7" t="inlineStr"/>
      <c r="EC201" s="7">
        <f>E201+AU201+BI201+BS201+DA201</f>
        <v/>
      </c>
      <c r="ED201" s="7">
        <f>F201+AV201+BJ201+BT201+DB201</f>
        <v/>
      </c>
    </row>
    <row r="202" hidden="1" outlineLevel="1">
      <c r="A202" s="5" t="n">
        <v>86</v>
      </c>
      <c r="B202" s="6" t="inlineStr">
        <is>
          <t>Miralisher XK</t>
        </is>
      </c>
      <c r="C202" s="6" t="inlineStr">
        <is>
          <t>Бухара</t>
        </is>
      </c>
      <c r="D202" s="6" t="inlineStr">
        <is>
          <t>Бухара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inlineStr"/>
      <c r="J202" s="7" t="inlineStr"/>
      <c r="K202" s="7" t="inlineStr"/>
      <c r="L202" s="7" t="inlineStr"/>
      <c r="M202" s="7" t="n">
        <v>2</v>
      </c>
      <c r="N202" s="7" t="n">
        <v>244502</v>
      </c>
      <c r="O202" s="7" t="n">
        <v>2</v>
      </c>
      <c r="P202" s="7" t="n">
        <v>680360</v>
      </c>
      <c r="Q202" s="7" t="n">
        <v>9</v>
      </c>
      <c r="R202" s="7" t="n">
        <v>2129871</v>
      </c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</f>
        <v/>
      </c>
      <c r="AV202" s="7">
        <f>AX202+AZ202+BB202+BD202+BF202+BH202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>
        <f>BK202+BM202+BO202+BQ202</f>
        <v/>
      </c>
      <c r="BJ202" s="7">
        <f>BL202+BN202+BP202+BR202</f>
        <v/>
      </c>
      <c r="BK202" s="7" t="inlineStr"/>
      <c r="BL202" s="7" t="inlineStr"/>
      <c r="BM202" s="7" t="inlineStr"/>
      <c r="BN202" s="7" t="inlineStr"/>
      <c r="BO202" s="7" t="inlineStr"/>
      <c r="BP202" s="7" t="inlineStr"/>
      <c r="BQ202" s="7" t="inlineStr"/>
      <c r="BR202" s="7" t="inlineStr"/>
      <c r="BS202" s="7">
        <f>BU202+BW202+BY202+CA202+CC202+CE202+CG202+CI202+CK202+CM202+CO202+CQ202+CS202+CU202+CW202+CY202</f>
        <v/>
      </c>
      <c r="BT202" s="7">
        <f>BV202+BX202+BZ202+CB202+CD202+CF202+CH202+CJ202+CL202+CN202+CP202+CR202+CT202+CV202+CX202+CZ202</f>
        <v/>
      </c>
      <c r="BU202" s="7" t="inlineStr"/>
      <c r="BV202" s="7" t="inlineStr"/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>
        <f>DC202+DE202+DG202+DI202+DK202+DM202+DO202+DQ202+DS202+DU202+DW202+DY202+EA202</f>
        <v/>
      </c>
      <c r="DB202" s="7">
        <f>DD202+DF202+DH202+DJ202+DL202+DN202+DP202+DR202+DT202+DV202+DX202+DZ202+EB202</f>
        <v/>
      </c>
      <c r="DC202" s="7" t="inlineStr"/>
      <c r="DD202" s="7" t="inlineStr"/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>
        <f>E202+AU202+BI202+BS202+DA202</f>
        <v/>
      </c>
      <c r="ED202" s="7">
        <f>F202+AV202+BJ202+BT202+DB202</f>
        <v/>
      </c>
    </row>
    <row r="203" hidden="1" outlineLevel="1">
      <c r="A203" s="5" t="n">
        <v>87</v>
      </c>
      <c r="B203" s="6" t="inlineStr">
        <is>
          <t>Muazzam-Mehrigiyoh XK</t>
        </is>
      </c>
      <c r="C203" s="6" t="inlineStr">
        <is>
          <t>Бухара</t>
        </is>
      </c>
      <c r="D203" s="6" t="inlineStr">
        <is>
          <t>Бухара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n">
        <v>10</v>
      </c>
      <c r="H203" s="7" t="n">
        <v>3185190</v>
      </c>
      <c r="I203" s="7" t="inlineStr"/>
      <c r="J203" s="7" t="inlineStr"/>
      <c r="K203" s="7" t="inlineStr"/>
      <c r="L203" s="7" t="inlineStr"/>
      <c r="M203" s="7" t="n">
        <v>30</v>
      </c>
      <c r="N203" s="7" t="n">
        <v>13146450</v>
      </c>
      <c r="O203" s="7" t="inlineStr"/>
      <c r="P203" s="7" t="inlineStr"/>
      <c r="Q203" s="7" t="n">
        <v>104</v>
      </c>
      <c r="R203" s="7" t="n">
        <v>46835720</v>
      </c>
      <c r="S203" s="7" t="inlineStr"/>
      <c r="T203" s="7" t="inlineStr"/>
      <c r="U203" s="7" t="inlineStr"/>
      <c r="V203" s="7" t="inlineStr"/>
      <c r="W203" s="7" t="inlineStr"/>
      <c r="X203" s="7" t="inlineStr"/>
      <c r="Y203" s="7" t="inlineStr"/>
      <c r="Z203" s="7" t="inlineStr"/>
      <c r="AA203" s="7" t="inlineStr"/>
      <c r="AB203" s="7" t="inlineStr"/>
      <c r="AC203" s="7" t="inlineStr"/>
      <c r="AD203" s="7" t="inlineStr"/>
      <c r="AE203" s="7" t="inlineStr"/>
      <c r="AF203" s="7" t="inlineStr"/>
      <c r="AG203" s="7" t="inlineStr"/>
      <c r="AH203" s="7" t="inlineStr"/>
      <c r="AI203" s="7" t="inlineStr"/>
      <c r="AJ203" s="7" t="inlineStr"/>
      <c r="AK203" s="7" t="inlineStr"/>
      <c r="AL203" s="7" t="inlineStr"/>
      <c r="AM203" s="7" t="inlineStr"/>
      <c r="AN203" s="7" t="inlineStr"/>
      <c r="AO203" s="7" t="inlineStr"/>
      <c r="AP203" s="7" t="inlineStr"/>
      <c r="AQ203" s="7" t="inlineStr"/>
      <c r="AR203" s="7" t="inlineStr"/>
      <c r="AS203" s="7" t="inlineStr"/>
      <c r="AT203" s="7" t="inlineStr"/>
      <c r="AU203" s="7">
        <f>AW203+AY203+BA203+BC203+BE203+BG203</f>
        <v/>
      </c>
      <c r="AV203" s="7">
        <f>AX203+AZ203+BB203+BD203+BF203+BH203</f>
        <v/>
      </c>
      <c r="AW203" s="7" t="inlineStr"/>
      <c r="AX203" s="7" t="inlineStr"/>
      <c r="AY203" s="7" t="inlineStr"/>
      <c r="AZ203" s="7" t="inlineStr"/>
      <c r="BA203" s="7" t="inlineStr"/>
      <c r="BB203" s="7" t="inlineStr"/>
      <c r="BC203" s="7" t="inlineStr"/>
      <c r="BD203" s="7" t="inlineStr"/>
      <c r="BE203" s="7" t="inlineStr"/>
      <c r="BF203" s="7" t="inlineStr"/>
      <c r="BG203" s="7" t="inlineStr"/>
      <c r="BH203" s="7" t="inlineStr"/>
      <c r="BI203" s="7">
        <f>BK203+BM203+BO203+BQ203</f>
        <v/>
      </c>
      <c r="BJ203" s="7">
        <f>BL203+BN203+BP203+BR203</f>
        <v/>
      </c>
      <c r="BK203" s="7" t="inlineStr"/>
      <c r="BL203" s="7" t="inlineStr"/>
      <c r="BM203" s="7" t="inlineStr"/>
      <c r="BN203" s="7" t="inlineStr"/>
      <c r="BO203" s="7" t="inlineStr"/>
      <c r="BP203" s="7" t="inlineStr"/>
      <c r="BQ203" s="7" t="inlineStr"/>
      <c r="BR203" s="7" t="inlineStr"/>
      <c r="BS203" s="7">
        <f>BU203+BW203+BY203+CA203+CC203+CE203+CG203+CI203+CK203+CM203+CO203+CQ203+CS203+CU203+CW203+CY203</f>
        <v/>
      </c>
      <c r="BT203" s="7">
        <f>BV203+BX203+BZ203+CB203+CD203+CF203+CH203+CJ203+CL203+CN203+CP203+CR203+CT203+CV203+CX203+CZ203</f>
        <v/>
      </c>
      <c r="BU203" s="7" t="inlineStr"/>
      <c r="BV203" s="7" t="inlineStr"/>
      <c r="BW203" s="7" t="inlineStr"/>
      <c r="BX203" s="7" t="inlineStr"/>
      <c r="BY203" s="7" t="inlineStr"/>
      <c r="BZ203" s="7" t="inlineStr"/>
      <c r="CA203" s="7" t="inlineStr"/>
      <c r="CB203" s="7" t="inlineStr"/>
      <c r="CC203" s="7" t="inlineStr"/>
      <c r="CD203" s="7" t="inlineStr"/>
      <c r="CE203" s="7" t="inlineStr"/>
      <c r="CF203" s="7" t="inlineStr"/>
      <c r="CG203" s="7" t="inlineStr"/>
      <c r="CH203" s="7" t="inlineStr"/>
      <c r="CI203" s="7" t="inlineStr"/>
      <c r="CJ203" s="7" t="inlineStr"/>
      <c r="CK203" s="7" t="inlineStr"/>
      <c r="CL203" s="7" t="inlineStr"/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>
        <f>DC203+DE203+DG203+DI203+DK203+DM203+DO203+DQ203+DS203+DU203+DW203+DY203+EA203</f>
        <v/>
      </c>
      <c r="DB203" s="7">
        <f>DD203+DF203+DH203+DJ203+DL203+DN203+DP203+DR203+DT203+DV203+DX203+DZ203+EB203</f>
        <v/>
      </c>
      <c r="DC203" s="7" t="inlineStr"/>
      <c r="DD203" s="7" t="inlineStr"/>
      <c r="DE203" s="7" t="inlineStr"/>
      <c r="DF203" s="7" t="inlineStr"/>
      <c r="DG203" s="7" t="inlineStr"/>
      <c r="DH203" s="7" t="inlineStr"/>
      <c r="DI203" s="7" t="inlineStr"/>
      <c r="DJ203" s="7" t="inlineStr"/>
      <c r="DK203" s="7" t="inlineStr"/>
      <c r="DL203" s="7" t="inlineStr"/>
      <c r="DM203" s="7" t="inlineStr"/>
      <c r="DN203" s="7" t="inlineStr"/>
      <c r="DO203" s="7" t="inlineStr"/>
      <c r="DP203" s="7" t="inlineStr"/>
      <c r="DQ203" s="7" t="inlineStr"/>
      <c r="DR203" s="7" t="inlineStr"/>
      <c r="DS203" s="7" t="inlineStr"/>
      <c r="DT203" s="7" t="inlineStr"/>
      <c r="DU203" s="7" t="inlineStr"/>
      <c r="DV203" s="7" t="inlineStr"/>
      <c r="DW203" s="7" t="inlineStr"/>
      <c r="DX203" s="7" t="inlineStr"/>
      <c r="DY203" s="7" t="inlineStr"/>
      <c r="DZ203" s="7" t="inlineStr"/>
      <c r="EA203" s="7" t="inlineStr"/>
      <c r="EB203" s="7" t="inlineStr"/>
      <c r="EC203" s="7">
        <f>E203+AU203+BI203+BS203+DA203</f>
        <v/>
      </c>
      <c r="ED203" s="7">
        <f>F203+AV203+BJ203+BT203+DB203</f>
        <v/>
      </c>
    </row>
    <row r="204" hidden="1" outlineLevel="1">
      <c r="A204" s="5" t="n">
        <v>88</v>
      </c>
      <c r="B204" s="6" t="inlineStr">
        <is>
          <t>Muruvvat MCHJ</t>
        </is>
      </c>
      <c r="C204" s="6" t="inlineStr">
        <is>
          <t>Бухара</t>
        </is>
      </c>
      <c r="D204" s="6" t="inlineStr">
        <is>
          <t>Бухара 1</t>
        </is>
      </c>
      <c r="E204" s="7">
        <f>G204+I204+K204+M204+O204+Q204+S204+U204+W204+Y204+AA204+AC204+AE204+AG204+AI204+AK204+AM204+AO204+AQ204+AS204</f>
        <v/>
      </c>
      <c r="F204" s="7">
        <f>H204+J204+L204+N204+P204+R204+T204+V204+X204+Z204+AB204+AD204+AF204+AH204+AJ204+AL204+AN204+AP204+AR204+AT204</f>
        <v/>
      </c>
      <c r="G204" s="7" t="n">
        <v>1</v>
      </c>
      <c r="H204" s="7" t="n">
        <v>304116</v>
      </c>
      <c r="I204" s="7" t="inlineStr"/>
      <c r="J204" s="7" t="inlineStr"/>
      <c r="K204" s="7" t="inlineStr"/>
      <c r="L204" s="7" t="inlineStr"/>
      <c r="M204" s="7" t="inlineStr"/>
      <c r="N204" s="7" t="inlineStr"/>
      <c r="O204" s="7" t="inlineStr"/>
      <c r="P204" s="7" t="inlineStr"/>
      <c r="Q204" s="7" t="inlineStr"/>
      <c r="R204" s="7" t="inlineStr"/>
      <c r="S204" s="7" t="inlineStr"/>
      <c r="T204" s="7" t="inlineStr"/>
      <c r="U204" s="7" t="inlineStr"/>
      <c r="V204" s="7" t="inlineStr"/>
      <c r="W204" s="7" t="inlineStr"/>
      <c r="X204" s="7" t="inlineStr"/>
      <c r="Y204" s="7" t="inlineStr"/>
      <c r="Z204" s="7" t="inlineStr"/>
      <c r="AA204" s="7" t="inlineStr"/>
      <c r="AB204" s="7" t="inlineStr"/>
      <c r="AC204" s="7" t="inlineStr"/>
      <c r="AD204" s="7" t="inlineStr"/>
      <c r="AE204" s="7" t="inlineStr"/>
      <c r="AF204" s="7" t="inlineStr"/>
      <c r="AG204" s="7" t="inlineStr"/>
      <c r="AH204" s="7" t="inlineStr"/>
      <c r="AI204" s="7" t="inlineStr"/>
      <c r="AJ204" s="7" t="inlineStr"/>
      <c r="AK204" s="7" t="inlineStr"/>
      <c r="AL204" s="7" t="inlineStr"/>
      <c r="AM204" s="7" t="inlineStr"/>
      <c r="AN204" s="7" t="inlineStr"/>
      <c r="AO204" s="7" t="inlineStr"/>
      <c r="AP204" s="7" t="inlineStr"/>
      <c r="AQ204" s="7" t="inlineStr"/>
      <c r="AR204" s="7" t="inlineStr"/>
      <c r="AS204" s="7" t="inlineStr"/>
      <c r="AT204" s="7" t="inlineStr"/>
      <c r="AU204" s="7">
        <f>AW204+AY204+BA204+BC204+BE204+BG204</f>
        <v/>
      </c>
      <c r="AV204" s="7">
        <f>AX204+AZ204+BB204+BD204+BF204+BH204</f>
        <v/>
      </c>
      <c r="AW204" s="7" t="inlineStr"/>
      <c r="AX204" s="7" t="inlineStr"/>
      <c r="AY204" s="7" t="inlineStr"/>
      <c r="AZ204" s="7" t="inlineStr"/>
      <c r="BA204" s="7" t="inlineStr"/>
      <c r="BB204" s="7" t="inlineStr"/>
      <c r="BC204" s="7" t="inlineStr"/>
      <c r="BD204" s="7" t="inlineStr"/>
      <c r="BE204" s="7" t="inlineStr"/>
      <c r="BF204" s="7" t="inlineStr"/>
      <c r="BG204" s="7" t="inlineStr"/>
      <c r="BH204" s="7" t="inlineStr"/>
      <c r="BI204" s="7">
        <f>BK204+BM204+BO204+BQ204</f>
        <v/>
      </c>
      <c r="BJ204" s="7">
        <f>BL204+BN204+BP204+BR204</f>
        <v/>
      </c>
      <c r="BK204" s="7" t="inlineStr"/>
      <c r="BL204" s="7" t="inlineStr"/>
      <c r="BM204" s="7" t="inlineStr"/>
      <c r="BN204" s="7" t="inlineStr"/>
      <c r="BO204" s="7" t="inlineStr"/>
      <c r="BP204" s="7" t="inlineStr"/>
      <c r="BQ204" s="7" t="inlineStr"/>
      <c r="BR204" s="7" t="inlineStr"/>
      <c r="BS204" s="7">
        <f>BU204+BW204+BY204+CA204+CC204+CE204+CG204+CI204+CK204+CM204+CO204+CQ204+CS204+CU204+CW204+CY204</f>
        <v/>
      </c>
      <c r="BT204" s="7">
        <f>BV204+BX204+BZ204+CB204+CD204+CF204+CH204+CJ204+CL204+CN204+CP204+CR204+CT204+CV204+CX204+CZ204</f>
        <v/>
      </c>
      <c r="BU204" s="7" t="inlineStr"/>
      <c r="BV204" s="7" t="inlineStr"/>
      <c r="BW204" s="7" t="inlineStr"/>
      <c r="BX204" s="7" t="inlineStr"/>
      <c r="BY204" s="7" t="inlineStr"/>
      <c r="BZ204" s="7" t="inlineStr"/>
      <c r="CA204" s="7" t="inlineStr"/>
      <c r="CB204" s="7" t="inlineStr"/>
      <c r="CC204" s="7" t="inlineStr"/>
      <c r="CD204" s="7" t="inlineStr"/>
      <c r="CE204" s="7" t="inlineStr"/>
      <c r="CF204" s="7" t="inlineStr"/>
      <c r="CG204" s="7" t="inlineStr"/>
      <c r="CH204" s="7" t="inlineStr"/>
      <c r="CI204" s="7" t="inlineStr"/>
      <c r="CJ204" s="7" t="inlineStr"/>
      <c r="CK204" s="7" t="inlineStr"/>
      <c r="CL204" s="7" t="inlineStr"/>
      <c r="CM204" s="7" t="inlineStr"/>
      <c r="CN204" s="7" t="inlineStr"/>
      <c r="CO204" s="7" t="inlineStr"/>
      <c r="CP204" s="7" t="inlineStr"/>
      <c r="CQ204" s="7" t="inlineStr"/>
      <c r="CR204" s="7" t="inlineStr"/>
      <c r="CS204" s="7" t="inlineStr"/>
      <c r="CT204" s="7" t="inlineStr"/>
      <c r="CU204" s="7" t="inlineStr"/>
      <c r="CV204" s="7" t="inlineStr"/>
      <c r="CW204" s="7" t="inlineStr"/>
      <c r="CX204" s="7" t="inlineStr"/>
      <c r="CY204" s="7" t="inlineStr"/>
      <c r="CZ204" s="7" t="inlineStr"/>
      <c r="DA204" s="7">
        <f>DC204+DE204+DG204+DI204+DK204+DM204+DO204+DQ204+DS204+DU204+DW204+DY204+EA204</f>
        <v/>
      </c>
      <c r="DB204" s="7">
        <f>DD204+DF204+DH204+DJ204+DL204+DN204+DP204+DR204+DT204+DV204+DX204+DZ204+EB204</f>
        <v/>
      </c>
      <c r="DC204" s="7" t="inlineStr"/>
      <c r="DD204" s="7" t="inlineStr"/>
      <c r="DE204" s="7" t="inlineStr"/>
      <c r="DF204" s="7" t="inlineStr"/>
      <c r="DG204" s="7" t="inlineStr"/>
      <c r="DH204" s="7" t="inlineStr"/>
      <c r="DI204" s="7" t="inlineStr"/>
      <c r="DJ204" s="7" t="inlineStr"/>
      <c r="DK204" s="7" t="inlineStr"/>
      <c r="DL204" s="7" t="inlineStr"/>
      <c r="DM204" s="7" t="inlineStr"/>
      <c r="DN204" s="7" t="inlineStr"/>
      <c r="DO204" s="7" t="n">
        <v>1</v>
      </c>
      <c r="DP204" s="7" t="n">
        <v>13724</v>
      </c>
      <c r="DQ204" s="7" t="n">
        <v>2</v>
      </c>
      <c r="DR204" s="7" t="n">
        <v>137734</v>
      </c>
      <c r="DS204" s="7" t="inlineStr"/>
      <c r="DT204" s="7" t="inlineStr"/>
      <c r="DU204" s="7" t="inlineStr"/>
      <c r="DV204" s="7" t="inlineStr"/>
      <c r="DW204" s="7" t="inlineStr"/>
      <c r="DX204" s="7" t="inlineStr"/>
      <c r="DY204" s="7" t="inlineStr"/>
      <c r="DZ204" s="7" t="inlineStr"/>
      <c r="EA204" s="7" t="inlineStr"/>
      <c r="EB204" s="7" t="inlineStr"/>
      <c r="EC204" s="7">
        <f>E204+AU204+BI204+BS204+DA204</f>
        <v/>
      </c>
      <c r="ED204" s="7">
        <f>F204+AV204+BJ204+BT204+DB204</f>
        <v/>
      </c>
    </row>
    <row r="205" hidden="1" outlineLevel="1">
      <c r="A205" s="5" t="n">
        <v>89</v>
      </c>
      <c r="B205" s="6" t="inlineStr">
        <is>
          <t>Muslimbek Plyus XK</t>
        </is>
      </c>
      <c r="C205" s="6" t="inlineStr">
        <is>
          <t>Бухара</t>
        </is>
      </c>
      <c r="D205" s="6" t="inlineStr">
        <is>
          <t>Бухара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inlineStr"/>
      <c r="H205" s="7" t="inlineStr"/>
      <c r="I205" s="7" t="n">
        <v>1</v>
      </c>
      <c r="J205" s="7" t="n">
        <v>79085</v>
      </c>
      <c r="K205" s="7" t="inlineStr"/>
      <c r="L205" s="7" t="inlineStr"/>
      <c r="M205" s="7" t="inlineStr"/>
      <c r="N205" s="7" t="inlineStr"/>
      <c r="O205" s="7" t="inlineStr"/>
      <c r="P205" s="7" t="inlineStr"/>
      <c r="Q205" s="7" t="inlineStr"/>
      <c r="R205" s="7" t="inlineStr"/>
      <c r="S205" s="7" t="inlineStr"/>
      <c r="T205" s="7" t="inlineStr"/>
      <c r="U205" s="7" t="inlineStr"/>
      <c r="V205" s="7" t="inlineStr"/>
      <c r="W205" s="7" t="inlineStr"/>
      <c r="X205" s="7" t="inlineStr"/>
      <c r="Y205" s="7" t="inlineStr"/>
      <c r="Z205" s="7" t="inlineStr"/>
      <c r="AA205" s="7" t="inlineStr"/>
      <c r="AB205" s="7" t="inlineStr"/>
      <c r="AC205" s="7" t="inlineStr"/>
      <c r="AD205" s="7" t="inlineStr"/>
      <c r="AE205" s="7" t="inlineStr"/>
      <c r="AF205" s="7" t="inlineStr"/>
      <c r="AG205" s="7" t="inlineStr"/>
      <c r="AH205" s="7" t="inlineStr"/>
      <c r="AI205" s="7" t="n">
        <v>2</v>
      </c>
      <c r="AJ205" s="7" t="n">
        <v>18116</v>
      </c>
      <c r="AK205" s="7" t="inlineStr"/>
      <c r="AL205" s="7" t="inlineStr"/>
      <c r="AM205" s="7" t="inlineStr"/>
      <c r="AN205" s="7" t="inlineStr"/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</f>
        <v/>
      </c>
      <c r="AV205" s="7">
        <f>AX205+AZ205+BB205+BD205+BF205+BH205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>
        <f>BK205+BM205+BO205+BQ205</f>
        <v/>
      </c>
      <c r="BJ205" s="7">
        <f>BL205+BN205+BP205+BR205</f>
        <v/>
      </c>
      <c r="BK205" s="7" t="inlineStr"/>
      <c r="BL205" s="7" t="inlineStr"/>
      <c r="BM205" s="7" t="inlineStr"/>
      <c r="BN205" s="7" t="inlineStr"/>
      <c r="BO205" s="7" t="inlineStr"/>
      <c r="BP205" s="7" t="inlineStr"/>
      <c r="BQ205" s="7" t="inlineStr"/>
      <c r="BR205" s="7" t="inlineStr"/>
      <c r="BS205" s="7">
        <f>BU205+BW205+BY205+CA205+CC205+CE205+CG205+CI205+CK205+CM205+CO205+CQ205+CS205+CU205+CW205+CY205</f>
        <v/>
      </c>
      <c r="BT205" s="7">
        <f>BV205+BX205+BZ205+CB205+CD205+CF205+CH205+CJ205+CL205+CN205+CP205+CR205+CT205+CV205+CX205+CZ205</f>
        <v/>
      </c>
      <c r="BU205" s="7" t="inlineStr"/>
      <c r="BV205" s="7" t="inlineStr"/>
      <c r="BW205" s="7" t="inlineStr"/>
      <c r="BX205" s="7" t="inlineStr"/>
      <c r="BY205" s="7" t="inlineStr"/>
      <c r="BZ205" s="7" t="inlineStr"/>
      <c r="CA205" s="7" t="inlineStr"/>
      <c r="CB205" s="7" t="inlineStr"/>
      <c r="CC205" s="7" t="inlineStr"/>
      <c r="CD205" s="7" t="inlineStr"/>
      <c r="CE205" s="7" t="inlineStr"/>
      <c r="CF205" s="7" t="inlineStr"/>
      <c r="CG205" s="7" t="inlineStr"/>
      <c r="CH205" s="7" t="inlineStr"/>
      <c r="CI205" s="7" t="inlineStr"/>
      <c r="CJ205" s="7" t="inlineStr"/>
      <c r="CK205" s="7" t="inlineStr"/>
      <c r="CL205" s="7" t="inlineStr"/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inlineStr"/>
      <c r="CX205" s="7" t="inlineStr"/>
      <c r="CY205" s="7" t="inlineStr"/>
      <c r="CZ205" s="7" t="inlineStr"/>
      <c r="DA205" s="7">
        <f>DC205+DE205+DG205+DI205+DK205+DM205+DO205+DQ205+DS205+DU205+DW205+DY205+EA205</f>
        <v/>
      </c>
      <c r="DB205" s="7">
        <f>DD205+DF205+DH205+DJ205+DL205+DN205+DP205+DR205+DT205+DV205+DX205+DZ205+EB205</f>
        <v/>
      </c>
      <c r="DC205" s="7" t="inlineStr"/>
      <c r="DD205" s="7" t="inlineStr"/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inlineStr"/>
      <c r="DR205" s="7" t="inlineStr"/>
      <c r="DS205" s="7" t="inlineStr"/>
      <c r="DT205" s="7" t="inlineStr"/>
      <c r="DU205" s="7" t="inlineStr"/>
      <c r="DV205" s="7" t="inlineStr"/>
      <c r="DW205" s="7" t="inlineStr"/>
      <c r="DX205" s="7" t="inlineStr"/>
      <c r="DY205" s="7" t="inlineStr"/>
      <c r="DZ205" s="7" t="inlineStr"/>
      <c r="EA205" s="7" t="inlineStr"/>
      <c r="EB205" s="7" t="inlineStr"/>
      <c r="EC205" s="7">
        <f>E205+AU205+BI205+BS205+DA205</f>
        <v/>
      </c>
      <c r="ED205" s="7">
        <f>F205+AV205+BJ205+BT205+DB205</f>
        <v/>
      </c>
    </row>
    <row r="206" hidden="1" outlineLevel="1">
      <c r="A206" s="5" t="n">
        <v>90</v>
      </c>
      <c r="B206" s="6" t="inlineStr">
        <is>
          <t>Muxammad Elnora Farm MCHJ</t>
        </is>
      </c>
      <c r="C206" s="6" t="inlineStr">
        <is>
          <t>Бухара</t>
        </is>
      </c>
      <c r="D206" s="6" t="inlineStr">
        <is>
          <t>Бухара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inlineStr"/>
      <c r="R206" s="7" t="inlineStr"/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</f>
        <v/>
      </c>
      <c r="AV206" s="7">
        <f>AX206+AZ206+BB206+BD206+BF206+BH206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inlineStr"/>
      <c r="BH206" s="7" t="inlineStr"/>
      <c r="BI206" s="7">
        <f>BK206+BM206+BO206+BQ206</f>
        <v/>
      </c>
      <c r="BJ206" s="7">
        <f>BL206+BN206+BP206+BR206</f>
        <v/>
      </c>
      <c r="BK206" s="7" t="inlineStr"/>
      <c r="BL206" s="7" t="inlineStr"/>
      <c r="BM206" s="7" t="inlineStr"/>
      <c r="BN206" s="7" t="inlineStr"/>
      <c r="BO206" s="7" t="inlineStr"/>
      <c r="BP206" s="7" t="inlineStr"/>
      <c r="BQ206" s="7" t="inlineStr"/>
      <c r="BR206" s="7" t="inlineStr"/>
      <c r="BS206" s="7">
        <f>BU206+BW206+BY206+CA206+CC206+CE206+CG206+CI206+CK206+CM206+CO206+CQ206+CS206+CU206+CW206+CY206</f>
        <v/>
      </c>
      <c r="BT206" s="7">
        <f>BV206+BX206+BZ206+CB206+CD206+CF206+CH206+CJ206+CL206+CN206+CP206+CR206+CT206+CV206+CX206+CZ206</f>
        <v/>
      </c>
      <c r="BU206" s="7" t="inlineStr"/>
      <c r="BV206" s="7" t="inlineStr"/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>
        <f>DC206+DE206+DG206+DI206+DK206+DM206+DO206+DQ206+DS206+DU206+DW206+DY206+EA206</f>
        <v/>
      </c>
      <c r="DB206" s="7">
        <f>DD206+DF206+DH206+DJ206+DL206+DN206+DP206+DR206+DT206+DV206+DX206+DZ206+EB206</f>
        <v/>
      </c>
      <c r="DC206" s="7" t="inlineStr"/>
      <c r="DD206" s="7" t="inlineStr"/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n">
        <v>1</v>
      </c>
      <c r="DN206" s="7" t="n">
        <v>146051</v>
      </c>
      <c r="DO206" s="7" t="inlineStr"/>
      <c r="DP206" s="7" t="inlineStr"/>
      <c r="DQ206" s="7" t="inlineStr"/>
      <c r="DR206" s="7" t="inlineStr"/>
      <c r="DS206" s="7" t="inlineStr"/>
      <c r="DT206" s="7" t="inlineStr"/>
      <c r="DU206" s="7" t="inlineStr"/>
      <c r="DV206" s="7" t="inlineStr"/>
      <c r="DW206" s="7" t="inlineStr"/>
      <c r="DX206" s="7" t="inlineStr"/>
      <c r="DY206" s="7" t="inlineStr"/>
      <c r="DZ206" s="7" t="inlineStr"/>
      <c r="EA206" s="7" t="inlineStr"/>
      <c r="EB206" s="7" t="inlineStr"/>
      <c r="EC206" s="7">
        <f>E206+AU206+BI206+BS206+DA206</f>
        <v/>
      </c>
      <c r="ED206" s="7">
        <f>F206+AV206+BJ206+BT206+DB206</f>
        <v/>
      </c>
    </row>
    <row r="207" hidden="1" outlineLevel="1">
      <c r="A207" s="5" t="n">
        <v>91</v>
      </c>
      <c r="B207" s="6" t="inlineStr">
        <is>
          <t>NA'MATAK XD</t>
        </is>
      </c>
      <c r="C207" s="6" t="inlineStr">
        <is>
          <t>Бухара</t>
        </is>
      </c>
      <c r="D207" s="6" t="inlineStr">
        <is>
          <t>Бухара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inlineStr"/>
      <c r="R207" s="7" t="inlineStr"/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inlineStr"/>
      <c r="AL207" s="7" t="inlineStr"/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</f>
        <v/>
      </c>
      <c r="AV207" s="7">
        <f>AX207+AZ207+BB207+BD207+BF207+BH207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>
        <f>BK207+BM207+BO207+BQ207</f>
        <v/>
      </c>
      <c r="BJ207" s="7">
        <f>BL207+BN207+BP207+BR207</f>
        <v/>
      </c>
      <c r="BK207" s="7" t="inlineStr"/>
      <c r="BL207" s="7" t="inlineStr"/>
      <c r="BM207" s="7" t="inlineStr"/>
      <c r="BN207" s="7" t="inlineStr"/>
      <c r="BO207" s="7" t="inlineStr"/>
      <c r="BP207" s="7" t="inlineStr"/>
      <c r="BQ207" s="7" t="inlineStr"/>
      <c r="BR207" s="7" t="inlineStr"/>
      <c r="BS207" s="7">
        <f>BU207+BW207+BY207+CA207+CC207+CE207+CG207+CI207+CK207+CM207+CO207+CQ207+CS207+CU207+CW207+CY207</f>
        <v/>
      </c>
      <c r="BT207" s="7">
        <f>BV207+BX207+BZ207+CB207+CD207+CF207+CH207+CJ207+CL207+CN207+CP207+CR207+CT207+CV207+CX207+CZ207</f>
        <v/>
      </c>
      <c r="BU207" s="7" t="inlineStr"/>
      <c r="BV207" s="7" t="inlineStr"/>
      <c r="BW207" s="7" t="inlineStr"/>
      <c r="BX207" s="7" t="inlineStr"/>
      <c r="BY207" s="7" t="n">
        <v>1</v>
      </c>
      <c r="BZ207" s="7" t="n">
        <v>115581</v>
      </c>
      <c r="CA207" s="7" t="inlineStr"/>
      <c r="CB207" s="7" t="inlineStr"/>
      <c r="CC207" s="7" t="inlineStr"/>
      <c r="CD207" s="7" t="inlineStr"/>
      <c r="CE207" s="7" t="inlineStr"/>
      <c r="CF207" s="7" t="inlineStr"/>
      <c r="CG207" s="7" t="inlineStr"/>
      <c r="CH207" s="7" t="inlineStr"/>
      <c r="CI207" s="7" t="inlineStr"/>
      <c r="CJ207" s="7" t="inlineStr"/>
      <c r="CK207" s="7" t="inlineStr"/>
      <c r="CL207" s="7" t="inlineStr"/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>
        <f>DC207+DE207+DG207+DI207+DK207+DM207+DO207+DQ207+DS207+DU207+DW207+DY207+EA207</f>
        <v/>
      </c>
      <c r="DB207" s="7">
        <f>DD207+DF207+DH207+DJ207+DL207+DN207+DP207+DR207+DT207+DV207+DX207+DZ207+EB207</f>
        <v/>
      </c>
      <c r="DC207" s="7" t="inlineStr"/>
      <c r="DD207" s="7" t="inlineStr"/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n">
        <v>2</v>
      </c>
      <c r="DP207" s="7" t="n">
        <v>173630</v>
      </c>
      <c r="DQ207" s="7" t="n">
        <v>35</v>
      </c>
      <c r="DR207" s="7" t="n">
        <v>5610148</v>
      </c>
      <c r="DS207" s="7" t="inlineStr"/>
      <c r="DT207" s="7" t="inlineStr"/>
      <c r="DU207" s="7" t="inlineStr"/>
      <c r="DV207" s="7" t="inlineStr"/>
      <c r="DW207" s="7" t="inlineStr"/>
      <c r="DX207" s="7" t="inlineStr"/>
      <c r="DY207" s="7" t="inlineStr"/>
      <c r="DZ207" s="7" t="inlineStr"/>
      <c r="EA207" s="7" t="inlineStr"/>
      <c r="EB207" s="7" t="inlineStr"/>
      <c r="EC207" s="7">
        <f>E207+AU207+BI207+BS207+DA207</f>
        <v/>
      </c>
      <c r="ED207" s="7">
        <f>F207+AV207+BJ207+BT207+DB207</f>
        <v/>
      </c>
    </row>
    <row r="208" hidden="1" outlineLevel="1">
      <c r="A208" s="5" t="n">
        <v>92</v>
      </c>
      <c r="B208" s="6" t="inlineStr">
        <is>
          <t>NAMOZ NURIYA MUHABBAT MChJ</t>
        </is>
      </c>
      <c r="C208" s="6" t="inlineStr">
        <is>
          <t>Бухара</t>
        </is>
      </c>
      <c r="D208" s="6" t="inlineStr">
        <is>
          <t>Бухара 2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inlineStr"/>
      <c r="N208" s="7" t="inlineStr"/>
      <c r="O208" s="7" t="inlineStr"/>
      <c r="P208" s="7" t="inlineStr"/>
      <c r="Q208" s="7" t="n">
        <v>3</v>
      </c>
      <c r="R208" s="7" t="n">
        <v>1360533</v>
      </c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</f>
        <v/>
      </c>
      <c r="AV208" s="7">
        <f>AX208+AZ208+BB208+BD208+BF208+BH208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>
        <f>BK208+BM208+BO208+BQ208</f>
        <v/>
      </c>
      <c r="BJ208" s="7">
        <f>BL208+BN208+BP208+BR208</f>
        <v/>
      </c>
      <c r="BK208" s="7" t="inlineStr"/>
      <c r="BL208" s="7" t="inlineStr"/>
      <c r="BM208" s="7" t="inlineStr"/>
      <c r="BN208" s="7" t="inlineStr"/>
      <c r="BO208" s="7" t="inlineStr"/>
      <c r="BP208" s="7" t="inlineStr"/>
      <c r="BQ208" s="7" t="inlineStr"/>
      <c r="BR208" s="7" t="inlineStr"/>
      <c r="BS208" s="7">
        <f>BU208+BW208+BY208+CA208+CC208+CE208+CG208+CI208+CK208+CM208+CO208+CQ208+CS208+CU208+CW208+CY208</f>
        <v/>
      </c>
      <c r="BT208" s="7">
        <f>BV208+BX208+BZ208+CB208+CD208+CF208+CH208+CJ208+CL208+CN208+CP208+CR208+CT208+CV208+CX208+CZ208</f>
        <v/>
      </c>
      <c r="BU208" s="7" t="inlineStr"/>
      <c r="BV208" s="7" t="inlineStr"/>
      <c r="BW208" s="7" t="inlineStr"/>
      <c r="BX208" s="7" t="inlineStr"/>
      <c r="BY208" s="7" t="inlineStr"/>
      <c r="BZ208" s="7" t="inlineStr"/>
      <c r="CA208" s="7" t="inlineStr"/>
      <c r="CB208" s="7" t="inlineStr"/>
      <c r="CC208" s="7" t="inlineStr"/>
      <c r="CD208" s="7" t="inlineStr"/>
      <c r="CE208" s="7" t="inlineStr"/>
      <c r="CF208" s="7" t="inlineStr"/>
      <c r="CG208" s="7" t="inlineStr"/>
      <c r="CH208" s="7" t="inlineStr"/>
      <c r="CI208" s="7" t="inlineStr"/>
      <c r="CJ208" s="7" t="inlineStr"/>
      <c r="CK208" s="7" t="inlineStr"/>
      <c r="CL208" s="7" t="inlineStr"/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>
        <f>DC208+DE208+DG208+DI208+DK208+DM208+DO208+DQ208+DS208+DU208+DW208+DY208+EA208</f>
        <v/>
      </c>
      <c r="DB208" s="7">
        <f>DD208+DF208+DH208+DJ208+DL208+DN208+DP208+DR208+DT208+DV208+DX208+DZ208+EB208</f>
        <v/>
      </c>
      <c r="DC208" s="7" t="inlineStr"/>
      <c r="DD208" s="7" t="inlineStr"/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inlineStr"/>
      <c r="DR208" s="7" t="inlineStr"/>
      <c r="DS208" s="7" t="inlineStr"/>
      <c r="DT208" s="7" t="inlineStr"/>
      <c r="DU208" s="7" t="inlineStr"/>
      <c r="DV208" s="7" t="inlineStr"/>
      <c r="DW208" s="7" t="inlineStr"/>
      <c r="DX208" s="7" t="inlineStr"/>
      <c r="DY208" s="7" t="inlineStr"/>
      <c r="DZ208" s="7" t="inlineStr"/>
      <c r="EA208" s="7" t="inlineStr"/>
      <c r="EB208" s="7" t="inlineStr"/>
      <c r="EC208" s="7">
        <f>E208+AU208+BI208+BS208+DA208</f>
        <v/>
      </c>
      <c r="ED208" s="7">
        <f>F208+AV208+BJ208+BT208+DB208</f>
        <v/>
      </c>
    </row>
    <row r="209" hidden="1" outlineLevel="1">
      <c r="A209" s="5" t="n">
        <v>93</v>
      </c>
      <c r="B209" s="6" t="inlineStr">
        <is>
          <t>NOVOFARMA N1 MCHJ</t>
        </is>
      </c>
      <c r="C209" s="6" t="inlineStr">
        <is>
          <t>Бухара</t>
        </is>
      </c>
      <c r="D209" s="6" t="inlineStr">
        <is>
          <t>Бухара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n">
        <v>10</v>
      </c>
      <c r="R209" s="7" t="n">
        <v>1442010</v>
      </c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</f>
        <v/>
      </c>
      <c r="AV209" s="7">
        <f>AX209+AZ209+BB209+BD209+BF209+BH209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>
        <f>BK209+BM209+BO209+BQ209</f>
        <v/>
      </c>
      <c r="BJ209" s="7">
        <f>BL209+BN209+BP209+BR209</f>
        <v/>
      </c>
      <c r="BK209" s="7" t="inlineStr"/>
      <c r="BL209" s="7" t="inlineStr"/>
      <c r="BM209" s="7" t="inlineStr"/>
      <c r="BN209" s="7" t="inlineStr"/>
      <c r="BO209" s="7" t="inlineStr"/>
      <c r="BP209" s="7" t="inlineStr"/>
      <c r="BQ209" s="7" t="inlineStr"/>
      <c r="BR209" s="7" t="inlineStr"/>
      <c r="BS209" s="7">
        <f>BU209+BW209+BY209+CA209+CC209+CE209+CG209+CI209+CK209+CM209+CO209+CQ209+CS209+CU209+CW209+CY209</f>
        <v/>
      </c>
      <c r="BT209" s="7">
        <f>BV209+BX209+BZ209+CB209+CD209+CF209+CH209+CJ209+CL209+CN209+CP209+CR209+CT209+CV209+CX209+CZ209</f>
        <v/>
      </c>
      <c r="BU209" s="7" t="inlineStr"/>
      <c r="BV209" s="7" t="inlineStr"/>
      <c r="BW209" s="7" t="inlineStr"/>
      <c r="BX209" s="7" t="inlineStr"/>
      <c r="BY209" s="7" t="inlineStr"/>
      <c r="BZ209" s="7" t="inlineStr"/>
      <c r="CA209" s="7" t="inlineStr"/>
      <c r="CB209" s="7" t="inlineStr"/>
      <c r="CC209" s="7" t="inlineStr"/>
      <c r="CD209" s="7" t="inlineStr"/>
      <c r="CE209" s="7" t="inlineStr"/>
      <c r="CF209" s="7" t="inlineStr"/>
      <c r="CG209" s="7" t="inlineStr"/>
      <c r="CH209" s="7" t="inlineStr"/>
      <c r="CI209" s="7" t="inlineStr"/>
      <c r="CJ209" s="7" t="inlineStr"/>
      <c r="CK209" s="7" t="inlineStr"/>
      <c r="CL209" s="7" t="inlineStr"/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>
        <f>DC209+DE209+DG209+DI209+DK209+DM209+DO209+DQ209+DS209+DU209+DW209+DY209+EA209</f>
        <v/>
      </c>
      <c r="DB209" s="7">
        <f>DD209+DF209+DH209+DJ209+DL209+DN209+DP209+DR209+DT209+DV209+DX209+DZ209+EB209</f>
        <v/>
      </c>
      <c r="DC209" s="7" t="inlineStr"/>
      <c r="DD209" s="7" t="inlineStr"/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n">
        <v>5</v>
      </c>
      <c r="DR209" s="7" t="n">
        <v>2477220</v>
      </c>
      <c r="DS209" s="7" t="inlineStr"/>
      <c r="DT209" s="7" t="inlineStr"/>
      <c r="DU209" s="7" t="inlineStr"/>
      <c r="DV209" s="7" t="inlineStr"/>
      <c r="DW209" s="7" t="inlineStr"/>
      <c r="DX209" s="7" t="inlineStr"/>
      <c r="DY209" s="7" t="inlineStr"/>
      <c r="DZ209" s="7" t="inlineStr"/>
      <c r="EA209" s="7" t="inlineStr"/>
      <c r="EB209" s="7" t="inlineStr"/>
      <c r="EC209" s="7">
        <f>E209+AU209+BI209+BS209+DA209</f>
        <v/>
      </c>
      <c r="ED209" s="7">
        <f>F209+AV209+BJ209+BT209+DB209</f>
        <v/>
      </c>
    </row>
    <row r="210" hidden="1" outlineLevel="1">
      <c r="A210" s="5" t="n">
        <v>94</v>
      </c>
      <c r="B210" s="6" t="inlineStr">
        <is>
          <t>Nigina Farm Sanoat XK</t>
        </is>
      </c>
      <c r="C210" s="6" t="inlineStr">
        <is>
          <t>Бухара</t>
        </is>
      </c>
      <c r="D210" s="6" t="inlineStr">
        <is>
          <t>Бухара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inlineStr"/>
      <c r="R210" s="7" t="inlineStr"/>
      <c r="S210" s="7" t="inlineStr"/>
      <c r="T210" s="7" t="inlineStr"/>
      <c r="U210" s="7" t="inlineStr"/>
      <c r="V210" s="7" t="inlineStr"/>
      <c r="W210" s="7" t="inlineStr"/>
      <c r="X210" s="7" t="inlineStr"/>
      <c r="Y210" s="7" t="inlineStr"/>
      <c r="Z210" s="7" t="inlineStr"/>
      <c r="AA210" s="7" t="inlineStr"/>
      <c r="AB210" s="7" t="inlineStr"/>
      <c r="AC210" s="7" t="inlineStr"/>
      <c r="AD210" s="7" t="inlineStr"/>
      <c r="AE210" s="7" t="inlineStr"/>
      <c r="AF210" s="7" t="inlineStr"/>
      <c r="AG210" s="7" t="inlineStr"/>
      <c r="AH210" s="7" t="inlineStr"/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</f>
        <v/>
      </c>
      <c r="AV210" s="7">
        <f>AX210+AZ210+BB210+BD210+BF210+BH210</f>
        <v/>
      </c>
      <c r="AW210" s="7" t="inlineStr"/>
      <c r="AX210" s="7" t="inlineStr"/>
      <c r="AY210" s="7" t="inlineStr"/>
      <c r="AZ210" s="7" t="inlineStr"/>
      <c r="BA210" s="7" t="inlineStr"/>
      <c r="BB210" s="7" t="inlineStr"/>
      <c r="BC210" s="7" t="inlineStr"/>
      <c r="BD210" s="7" t="inlineStr"/>
      <c r="BE210" s="7" t="inlineStr"/>
      <c r="BF210" s="7" t="inlineStr"/>
      <c r="BG210" s="7" t="n">
        <v>290</v>
      </c>
      <c r="BH210" s="7" t="n">
        <v>48436540</v>
      </c>
      <c r="BI210" s="7">
        <f>BK210+BM210+BO210+BQ210</f>
        <v/>
      </c>
      <c r="BJ210" s="7">
        <f>BL210+BN210+BP210+BR210</f>
        <v/>
      </c>
      <c r="BK210" s="7" t="inlineStr"/>
      <c r="BL210" s="7" t="inlineStr"/>
      <c r="BM210" s="7" t="inlineStr"/>
      <c r="BN210" s="7" t="inlineStr"/>
      <c r="BO210" s="7" t="n">
        <v>100</v>
      </c>
      <c r="BP210" s="7" t="n">
        <v>40341600</v>
      </c>
      <c r="BQ210" s="7" t="inlineStr"/>
      <c r="BR210" s="7" t="inlineStr"/>
      <c r="BS210" s="7">
        <f>BU210+BW210+BY210+CA210+CC210+CE210+CG210+CI210+CK210+CM210+CO210+CQ210+CS210+CU210+CW210+CY210</f>
        <v/>
      </c>
      <c r="BT210" s="7">
        <f>BV210+BX210+BZ210+CB210+CD210+CF210+CH210+CJ210+CL210+CN210+CP210+CR210+CT210+CV210+CX210+CZ210</f>
        <v/>
      </c>
      <c r="BU210" s="7" t="inlineStr"/>
      <c r="BV210" s="7" t="inlineStr"/>
      <c r="BW210" s="7" t="inlineStr"/>
      <c r="BX210" s="7" t="inlineStr"/>
      <c r="BY210" s="7" t="inlineStr"/>
      <c r="BZ210" s="7" t="inlineStr"/>
      <c r="CA210" s="7" t="inlineStr"/>
      <c r="CB210" s="7" t="inlineStr"/>
      <c r="CC210" s="7" t="inlineStr"/>
      <c r="CD210" s="7" t="inlineStr"/>
      <c r="CE210" s="7" t="inlineStr"/>
      <c r="CF210" s="7" t="inlineStr"/>
      <c r="CG210" s="7" t="inlineStr"/>
      <c r="CH210" s="7" t="inlineStr"/>
      <c r="CI210" s="7" t="inlineStr"/>
      <c r="CJ210" s="7" t="inlineStr"/>
      <c r="CK210" s="7" t="inlineStr"/>
      <c r="CL210" s="7" t="inlineStr"/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>
        <f>DC210+DE210+DG210+DI210+DK210+DM210+DO210+DQ210+DS210+DU210+DW210+DY210+EA210</f>
        <v/>
      </c>
      <c r="DB210" s="7">
        <f>DD210+DF210+DH210+DJ210+DL210+DN210+DP210+DR210+DT210+DV210+DX210+DZ210+EB210</f>
        <v/>
      </c>
      <c r="DC210" s="7" t="inlineStr"/>
      <c r="DD210" s="7" t="inlineStr"/>
      <c r="DE210" s="7" t="inlineStr"/>
      <c r="DF210" s="7" t="inlineStr"/>
      <c r="DG210" s="7" t="inlineStr"/>
      <c r="DH210" s="7" t="inlineStr"/>
      <c r="DI210" s="7" t="inlineStr"/>
      <c r="DJ210" s="7" t="inlineStr"/>
      <c r="DK210" s="7" t="inlineStr"/>
      <c r="DL210" s="7" t="inlineStr"/>
      <c r="DM210" s="7" t="inlineStr"/>
      <c r="DN210" s="7" t="inlineStr"/>
      <c r="DO210" s="7" t="inlineStr"/>
      <c r="DP210" s="7" t="inlineStr"/>
      <c r="DQ210" s="7" t="inlineStr"/>
      <c r="DR210" s="7" t="inlineStr"/>
      <c r="DS210" s="7" t="inlineStr"/>
      <c r="DT210" s="7" t="inlineStr"/>
      <c r="DU210" s="7" t="inlineStr"/>
      <c r="DV210" s="7" t="inlineStr"/>
      <c r="DW210" s="7" t="inlineStr"/>
      <c r="DX210" s="7" t="inlineStr"/>
      <c r="DY210" s="7" t="inlineStr"/>
      <c r="DZ210" s="7" t="inlineStr"/>
      <c r="EA210" s="7" t="inlineStr"/>
      <c r="EB210" s="7" t="inlineStr"/>
      <c r="EC210" s="7">
        <f>E210+AU210+BI210+BS210+DA210</f>
        <v/>
      </c>
      <c r="ED210" s="7">
        <f>F210+AV210+BJ210+BT210+DB210</f>
        <v/>
      </c>
    </row>
    <row r="211" hidden="1" outlineLevel="1">
      <c r="A211" s="5" t="n">
        <v>95</v>
      </c>
      <c r="B211" s="6" t="inlineStr">
        <is>
          <t>Nilufarxon Ezoza XK</t>
        </is>
      </c>
      <c r="C211" s="6" t="inlineStr">
        <is>
          <t>Бухара</t>
        </is>
      </c>
      <c r="D211" s="6" t="inlineStr">
        <is>
          <t>Бухара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inlineStr"/>
      <c r="J211" s="7" t="inlineStr"/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n">
        <v>25</v>
      </c>
      <c r="X211" s="7" t="n">
        <v>6676275</v>
      </c>
      <c r="Y211" s="7" t="inlineStr"/>
      <c r="Z211" s="7" t="inlineStr"/>
      <c r="AA211" s="7" t="inlineStr"/>
      <c r="AB211" s="7" t="inlineStr"/>
      <c r="AC211" s="7" t="n">
        <v>20</v>
      </c>
      <c r="AD211" s="7" t="n">
        <v>4546080</v>
      </c>
      <c r="AE211" s="7" t="inlineStr"/>
      <c r="AF211" s="7" t="inlineStr"/>
      <c r="AG211" s="7" t="n">
        <v>20</v>
      </c>
      <c r="AH211" s="7" t="n">
        <v>8614780</v>
      </c>
      <c r="AI211" s="7" t="n">
        <v>10</v>
      </c>
      <c r="AJ211" s="7" t="n">
        <v>2915180</v>
      </c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</f>
        <v/>
      </c>
      <c r="AV211" s="7">
        <f>AX211+AZ211+BB211+BD211+BF211+BH211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>
        <f>BK211+BM211+BO211+BQ211</f>
        <v/>
      </c>
      <c r="BJ211" s="7">
        <f>BL211+BN211+BP211+BR211</f>
        <v/>
      </c>
      <c r="BK211" s="7" t="inlineStr"/>
      <c r="BL211" s="7" t="inlineStr"/>
      <c r="BM211" s="7" t="inlineStr"/>
      <c r="BN211" s="7" t="inlineStr"/>
      <c r="BO211" s="7" t="inlineStr"/>
      <c r="BP211" s="7" t="inlineStr"/>
      <c r="BQ211" s="7" t="inlineStr"/>
      <c r="BR211" s="7" t="inlineStr"/>
      <c r="BS211" s="7">
        <f>BU211+BW211+BY211+CA211+CC211+CE211+CG211+CI211+CK211+CM211+CO211+CQ211+CS211+CU211+CW211+CY211</f>
        <v/>
      </c>
      <c r="BT211" s="7">
        <f>BV211+BX211+BZ211+CB211+CD211+CF211+CH211+CJ211+CL211+CN211+CP211+CR211+CT211+CV211+CX211+CZ211</f>
        <v/>
      </c>
      <c r="BU211" s="7" t="inlineStr"/>
      <c r="BV211" s="7" t="inlineStr"/>
      <c r="BW211" s="7" t="inlineStr"/>
      <c r="BX211" s="7" t="inlineStr"/>
      <c r="BY211" s="7" t="inlineStr"/>
      <c r="BZ211" s="7" t="inlineStr"/>
      <c r="CA211" s="7" t="inlineStr"/>
      <c r="CB211" s="7" t="inlineStr"/>
      <c r="CC211" s="7" t="inlineStr"/>
      <c r="CD211" s="7" t="inlineStr"/>
      <c r="CE211" s="7" t="inlineStr"/>
      <c r="CF211" s="7" t="inlineStr"/>
      <c r="CG211" s="7" t="inlineStr"/>
      <c r="CH211" s="7" t="inlineStr"/>
      <c r="CI211" s="7" t="inlineStr"/>
      <c r="CJ211" s="7" t="inlineStr"/>
      <c r="CK211" s="7" t="inlineStr"/>
      <c r="CL211" s="7" t="inlineStr"/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>
        <f>DC211+DE211+DG211+DI211+DK211+DM211+DO211+DQ211+DS211+DU211+DW211+DY211+EA211</f>
        <v/>
      </c>
      <c r="DB211" s="7">
        <f>DD211+DF211+DH211+DJ211+DL211+DN211+DP211+DR211+DT211+DV211+DX211+DZ211+EB211</f>
        <v/>
      </c>
      <c r="DC211" s="7" t="inlineStr"/>
      <c r="DD211" s="7" t="inlineStr"/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n">
        <v>6</v>
      </c>
      <c r="DP211" s="7" t="n">
        <v>1426290</v>
      </c>
      <c r="DQ211" s="7" t="inlineStr"/>
      <c r="DR211" s="7" t="inlineStr"/>
      <c r="DS211" s="7" t="inlineStr"/>
      <c r="DT211" s="7" t="inlineStr"/>
      <c r="DU211" s="7" t="inlineStr"/>
      <c r="DV211" s="7" t="inlineStr"/>
      <c r="DW211" s="7" t="inlineStr"/>
      <c r="DX211" s="7" t="inlineStr"/>
      <c r="DY211" s="7" t="inlineStr"/>
      <c r="DZ211" s="7" t="inlineStr"/>
      <c r="EA211" s="7" t="inlineStr"/>
      <c r="EB211" s="7" t="inlineStr"/>
      <c r="EC211" s="7">
        <f>E211+AU211+BI211+BS211+DA211</f>
        <v/>
      </c>
      <c r="ED211" s="7">
        <f>F211+AV211+BJ211+BT211+DB211</f>
        <v/>
      </c>
    </row>
    <row r="212" hidden="1" outlineLevel="1">
      <c r="A212" s="5" t="n">
        <v>96</v>
      </c>
      <c r="B212" s="6" t="inlineStr">
        <is>
          <t>Nuri Dilorom Farm MCHJ</t>
        </is>
      </c>
      <c r="C212" s="6" t="inlineStr">
        <is>
          <t>Бухара</t>
        </is>
      </c>
      <c r="D212" s="6" t="inlineStr">
        <is>
          <t>Бухара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n">
        <v>1</v>
      </c>
      <c r="H212" s="7" t="n">
        <v>302528</v>
      </c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n">
        <v>3</v>
      </c>
      <c r="R212" s="7" t="n">
        <v>611862</v>
      </c>
      <c r="S212" s="7" t="inlineStr"/>
      <c r="T212" s="7" t="inlineStr"/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</f>
        <v/>
      </c>
      <c r="AV212" s="7">
        <f>AX212+AZ212+BB212+BD212+BF212+BH212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>
        <f>BK212+BM212+BO212+BQ212</f>
        <v/>
      </c>
      <c r="BJ212" s="7">
        <f>BL212+BN212+BP212+BR212</f>
        <v/>
      </c>
      <c r="BK212" s="7" t="inlineStr"/>
      <c r="BL212" s="7" t="inlineStr"/>
      <c r="BM212" s="7" t="inlineStr"/>
      <c r="BN212" s="7" t="inlineStr"/>
      <c r="BO212" s="7" t="inlineStr"/>
      <c r="BP212" s="7" t="inlineStr"/>
      <c r="BQ212" s="7" t="inlineStr"/>
      <c r="BR212" s="7" t="inlineStr"/>
      <c r="BS212" s="7">
        <f>BU212+BW212+BY212+CA212+CC212+CE212+CG212+CI212+CK212+CM212+CO212+CQ212+CS212+CU212+CW212+CY212</f>
        <v/>
      </c>
      <c r="BT212" s="7">
        <f>BV212+BX212+BZ212+CB212+CD212+CF212+CH212+CJ212+CL212+CN212+CP212+CR212+CT212+CV212+CX212+CZ212</f>
        <v/>
      </c>
      <c r="BU212" s="7" t="inlineStr"/>
      <c r="BV212" s="7" t="inlineStr"/>
      <c r="BW212" s="7" t="inlineStr"/>
      <c r="BX212" s="7" t="inlineStr"/>
      <c r="BY212" s="7" t="inlineStr"/>
      <c r="BZ212" s="7" t="inlineStr"/>
      <c r="CA212" s="7" t="inlineStr"/>
      <c r="CB212" s="7" t="inlineStr"/>
      <c r="CC212" s="7" t="inlineStr"/>
      <c r="CD212" s="7" t="inlineStr"/>
      <c r="CE212" s="7" t="inlineStr"/>
      <c r="CF212" s="7" t="inlineStr"/>
      <c r="CG212" s="7" t="inlineStr"/>
      <c r="CH212" s="7" t="inlineStr"/>
      <c r="CI212" s="7" t="inlineStr"/>
      <c r="CJ212" s="7" t="inlineStr"/>
      <c r="CK212" s="7" t="inlineStr"/>
      <c r="CL212" s="7" t="inlineStr"/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>
        <f>DC212+DE212+DG212+DI212+DK212+DM212+DO212+DQ212+DS212+DU212+DW212+DY212+EA212</f>
        <v/>
      </c>
      <c r="DB212" s="7">
        <f>DD212+DF212+DH212+DJ212+DL212+DN212+DP212+DR212+DT212+DV212+DX212+DZ212+EB212</f>
        <v/>
      </c>
      <c r="DC212" s="7" t="inlineStr"/>
      <c r="DD212" s="7" t="inlineStr"/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inlineStr"/>
      <c r="DR212" s="7" t="inlineStr"/>
      <c r="DS212" s="7" t="inlineStr"/>
      <c r="DT212" s="7" t="inlineStr"/>
      <c r="DU212" s="7" t="inlineStr"/>
      <c r="DV212" s="7" t="inlineStr"/>
      <c r="DW212" s="7" t="inlineStr"/>
      <c r="DX212" s="7" t="inlineStr"/>
      <c r="DY212" s="7" t="inlineStr"/>
      <c r="DZ212" s="7" t="inlineStr"/>
      <c r="EA212" s="7" t="inlineStr"/>
      <c r="EB212" s="7" t="inlineStr"/>
      <c r="EC212" s="7">
        <f>E212+AU212+BI212+BS212+DA212</f>
        <v/>
      </c>
      <c r="ED212" s="7">
        <f>F212+AV212+BJ212+BT212+DB212</f>
        <v/>
      </c>
    </row>
    <row r="213" hidden="1" outlineLevel="1">
      <c r="A213" s="5" t="n">
        <v>97</v>
      </c>
      <c r="B213" s="6" t="inlineStr">
        <is>
          <t>OLIGAFARM MChJ</t>
        </is>
      </c>
      <c r="C213" s="6" t="inlineStr">
        <is>
          <t>Бухара</t>
        </is>
      </c>
      <c r="D213" s="6" t="inlineStr">
        <is>
          <t>Бухара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</f>
        <v/>
      </c>
      <c r="AV213" s="7">
        <f>AX213+AZ213+BB213+BD213+BF213+BH213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>
        <f>BK213+BM213+BO213+BQ213</f>
        <v/>
      </c>
      <c r="BJ213" s="7">
        <f>BL213+BN213+BP213+BR213</f>
        <v/>
      </c>
      <c r="BK213" s="7" t="inlineStr"/>
      <c r="BL213" s="7" t="inlineStr"/>
      <c r="BM213" s="7" t="inlineStr"/>
      <c r="BN213" s="7" t="inlineStr"/>
      <c r="BO213" s="7" t="inlineStr"/>
      <c r="BP213" s="7" t="inlineStr"/>
      <c r="BQ213" s="7" t="inlineStr"/>
      <c r="BR213" s="7" t="inlineStr"/>
      <c r="BS213" s="7">
        <f>BU213+BW213+BY213+CA213+CC213+CE213+CG213+CI213+CK213+CM213+CO213+CQ213+CS213+CU213+CW213+CY213</f>
        <v/>
      </c>
      <c r="BT213" s="7">
        <f>BV213+BX213+BZ213+CB213+CD213+CF213+CH213+CJ213+CL213+CN213+CP213+CR213+CT213+CV213+CX213+CZ213</f>
        <v/>
      </c>
      <c r="BU213" s="7" t="inlineStr"/>
      <c r="BV213" s="7" t="inlineStr"/>
      <c r="BW213" s="7" t="n">
        <v>3</v>
      </c>
      <c r="BX213" s="7" t="n">
        <v>47547</v>
      </c>
      <c r="BY213" s="7" t="inlineStr"/>
      <c r="BZ213" s="7" t="inlineStr"/>
      <c r="CA213" s="7" t="inlineStr"/>
      <c r="CB213" s="7" t="inlineStr"/>
      <c r="CC213" s="7" t="inlineStr"/>
      <c r="CD213" s="7" t="inlineStr"/>
      <c r="CE213" s="7" t="inlineStr"/>
      <c r="CF213" s="7" t="inlineStr"/>
      <c r="CG213" s="7" t="inlineStr"/>
      <c r="CH213" s="7" t="inlineStr"/>
      <c r="CI213" s="7" t="inlineStr"/>
      <c r="CJ213" s="7" t="inlineStr"/>
      <c r="CK213" s="7" t="inlineStr"/>
      <c r="CL213" s="7" t="inlineStr"/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inlineStr"/>
      <c r="CX213" s="7" t="inlineStr"/>
      <c r="CY213" s="7" t="inlineStr"/>
      <c r="CZ213" s="7" t="inlineStr"/>
      <c r="DA213" s="7">
        <f>DC213+DE213+DG213+DI213+DK213+DM213+DO213+DQ213+DS213+DU213+DW213+DY213+EA213</f>
        <v/>
      </c>
      <c r="DB213" s="7">
        <f>DD213+DF213+DH213+DJ213+DL213+DN213+DP213+DR213+DT213+DV213+DX213+DZ213+EB213</f>
        <v/>
      </c>
      <c r="DC213" s="7" t="inlineStr"/>
      <c r="DD213" s="7" t="inlineStr"/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inlineStr"/>
      <c r="DR213" s="7" t="inlineStr"/>
      <c r="DS213" s="7" t="inlineStr"/>
      <c r="DT213" s="7" t="inlineStr"/>
      <c r="DU213" s="7" t="inlineStr"/>
      <c r="DV213" s="7" t="inlineStr"/>
      <c r="DW213" s="7" t="inlineStr"/>
      <c r="DX213" s="7" t="inlineStr"/>
      <c r="DY213" s="7" t="inlineStr"/>
      <c r="DZ213" s="7" t="inlineStr"/>
      <c r="EA213" s="7" t="inlineStr"/>
      <c r="EB213" s="7" t="inlineStr"/>
      <c r="EC213" s="7">
        <f>E213+AU213+BI213+BS213+DA213</f>
        <v/>
      </c>
      <c r="ED213" s="7">
        <f>F213+AV213+BJ213+BT213+DB213</f>
        <v/>
      </c>
    </row>
    <row r="214" hidden="1" outlineLevel="1">
      <c r="A214" s="5" t="n">
        <v>98</v>
      </c>
      <c r="B214" s="6" t="inlineStr">
        <is>
          <t>Odilbek Shams Farm MCHJ</t>
        </is>
      </c>
      <c r="C214" s="6" t="inlineStr">
        <is>
          <t>Бухара</t>
        </is>
      </c>
      <c r="D214" s="6" t="inlineStr">
        <is>
          <t>Бухара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n">
        <v>1</v>
      </c>
      <c r="H214" s="7" t="n">
        <v>225346</v>
      </c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n">
        <v>1</v>
      </c>
      <c r="R214" s="7" t="n">
        <v>197533</v>
      </c>
      <c r="S214" s="7" t="inlineStr"/>
      <c r="T214" s="7" t="inlineStr"/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</f>
        <v/>
      </c>
      <c r="AV214" s="7">
        <f>AX214+AZ214+BB214+BD214+BF214+BH214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>
        <f>BK214+BM214+BO214+BQ214</f>
        <v/>
      </c>
      <c r="BJ214" s="7">
        <f>BL214+BN214+BP214+BR214</f>
        <v/>
      </c>
      <c r="BK214" s="7" t="inlineStr"/>
      <c r="BL214" s="7" t="inlineStr"/>
      <c r="BM214" s="7" t="n">
        <v>3</v>
      </c>
      <c r="BN214" s="7" t="n">
        <v>724983</v>
      </c>
      <c r="BO214" s="7" t="inlineStr"/>
      <c r="BP214" s="7" t="inlineStr"/>
      <c r="BQ214" s="7" t="n">
        <v>1</v>
      </c>
      <c r="BR214" s="7" t="n">
        <v>436450</v>
      </c>
      <c r="BS214" s="7">
        <f>BU214+BW214+BY214+CA214+CC214+CE214+CG214+CI214+CK214+CM214+CO214+CQ214+CS214+CU214+CW214+CY214</f>
        <v/>
      </c>
      <c r="BT214" s="7">
        <f>BV214+BX214+BZ214+CB214+CD214+CF214+CH214+CJ214+CL214+CN214+CP214+CR214+CT214+CV214+CX214+CZ214</f>
        <v/>
      </c>
      <c r="BU214" s="7" t="inlineStr"/>
      <c r="BV214" s="7" t="inlineStr"/>
      <c r="BW214" s="7" t="inlineStr"/>
      <c r="BX214" s="7" t="inlineStr"/>
      <c r="BY214" s="7" t="inlineStr"/>
      <c r="BZ214" s="7" t="inlineStr"/>
      <c r="CA214" s="7" t="inlineStr"/>
      <c r="CB214" s="7" t="inlineStr"/>
      <c r="CC214" s="7" t="inlineStr"/>
      <c r="CD214" s="7" t="inlineStr"/>
      <c r="CE214" s="7" t="inlineStr"/>
      <c r="CF214" s="7" t="inlineStr"/>
      <c r="CG214" s="7" t="inlineStr"/>
      <c r="CH214" s="7" t="inlineStr"/>
      <c r="CI214" s="7" t="inlineStr"/>
      <c r="CJ214" s="7" t="inlineStr"/>
      <c r="CK214" s="7" t="inlineStr"/>
      <c r="CL214" s="7" t="inlineStr"/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>
        <f>DC214+DE214+DG214+DI214+DK214+DM214+DO214+DQ214+DS214+DU214+DW214+DY214+EA214</f>
        <v/>
      </c>
      <c r="DB214" s="7">
        <f>DD214+DF214+DH214+DJ214+DL214+DN214+DP214+DR214+DT214+DV214+DX214+DZ214+EB214</f>
        <v/>
      </c>
      <c r="DC214" s="7" t="inlineStr"/>
      <c r="DD214" s="7" t="inlineStr"/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inlineStr"/>
      <c r="DR214" s="7" t="inlineStr"/>
      <c r="DS214" s="7" t="inlineStr"/>
      <c r="DT214" s="7" t="inlineStr"/>
      <c r="DU214" s="7" t="inlineStr"/>
      <c r="DV214" s="7" t="inlineStr"/>
      <c r="DW214" s="7" t="inlineStr"/>
      <c r="DX214" s="7" t="inlineStr"/>
      <c r="DY214" s="7" t="inlineStr"/>
      <c r="DZ214" s="7" t="inlineStr"/>
      <c r="EA214" s="7" t="inlineStr"/>
      <c r="EB214" s="7" t="inlineStr"/>
      <c r="EC214" s="7">
        <f>E214+AU214+BI214+BS214+DA214</f>
        <v/>
      </c>
      <c r="ED214" s="7">
        <f>F214+AV214+BJ214+BT214+DB214</f>
        <v/>
      </c>
    </row>
    <row r="215" hidden="1" outlineLevel="1">
      <c r="A215" s="5" t="n">
        <v>99</v>
      </c>
      <c r="B215" s="6" t="inlineStr">
        <is>
          <t>Olot Abdunazar Fayz Med XK</t>
        </is>
      </c>
      <c r="C215" s="6" t="inlineStr">
        <is>
          <t>Бухара</t>
        </is>
      </c>
      <c r="D215" s="6" t="inlineStr">
        <is>
          <t>Бухара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n">
        <v>3</v>
      </c>
      <c r="H215" s="7" t="n">
        <v>1122441</v>
      </c>
      <c r="I215" s="7" t="inlineStr"/>
      <c r="J215" s="7" t="inlineStr"/>
      <c r="K215" s="7" t="inlineStr"/>
      <c r="L215" s="7" t="inlineStr"/>
      <c r="M215" s="7" t="inlineStr"/>
      <c r="N215" s="7" t="inlineStr"/>
      <c r="O215" s="7" t="inlineStr"/>
      <c r="P215" s="7" t="inlineStr"/>
      <c r="Q215" s="7" t="inlineStr"/>
      <c r="R215" s="7" t="inlineStr"/>
      <c r="S215" s="7" t="inlineStr"/>
      <c r="T215" s="7" t="inlineStr"/>
      <c r="U215" s="7" t="inlineStr"/>
      <c r="V215" s="7" t="inlineStr"/>
      <c r="W215" s="7" t="inlineStr"/>
      <c r="X215" s="7" t="inlineStr"/>
      <c r="Y215" s="7" t="inlineStr"/>
      <c r="Z215" s="7" t="inlineStr"/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inlineStr"/>
      <c r="AL215" s="7" t="inlineStr"/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</f>
        <v/>
      </c>
      <c r="AV215" s="7">
        <f>AX215+AZ215+BB215+BD215+BF215+BH215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inlineStr"/>
      <c r="BH215" s="7" t="inlineStr"/>
      <c r="BI215" s="7">
        <f>BK215+BM215+BO215+BQ215</f>
        <v/>
      </c>
      <c r="BJ215" s="7">
        <f>BL215+BN215+BP215+BR215</f>
        <v/>
      </c>
      <c r="BK215" s="7" t="inlineStr"/>
      <c r="BL215" s="7" t="inlineStr"/>
      <c r="BM215" s="7" t="inlineStr"/>
      <c r="BN215" s="7" t="inlineStr"/>
      <c r="BO215" s="7" t="inlineStr"/>
      <c r="BP215" s="7" t="inlineStr"/>
      <c r="BQ215" s="7" t="inlineStr"/>
      <c r="BR215" s="7" t="inlineStr"/>
      <c r="BS215" s="7">
        <f>BU215+BW215+BY215+CA215+CC215+CE215+CG215+CI215+CK215+CM215+CO215+CQ215+CS215+CU215+CW215+CY215</f>
        <v/>
      </c>
      <c r="BT215" s="7">
        <f>BV215+BX215+BZ215+CB215+CD215+CF215+CH215+CJ215+CL215+CN215+CP215+CR215+CT215+CV215+CX215+CZ215</f>
        <v/>
      </c>
      <c r="BU215" s="7" t="inlineStr"/>
      <c r="BV215" s="7" t="inlineStr"/>
      <c r="BW215" s="7" t="inlineStr"/>
      <c r="BX215" s="7" t="inlineStr"/>
      <c r="BY215" s="7" t="inlineStr"/>
      <c r="BZ215" s="7" t="inlineStr"/>
      <c r="CA215" s="7" t="inlineStr"/>
      <c r="CB215" s="7" t="inlineStr"/>
      <c r="CC215" s="7" t="inlineStr"/>
      <c r="CD215" s="7" t="inlineStr"/>
      <c r="CE215" s="7" t="inlineStr"/>
      <c r="CF215" s="7" t="inlineStr"/>
      <c r="CG215" s="7" t="inlineStr"/>
      <c r="CH215" s="7" t="inlineStr"/>
      <c r="CI215" s="7" t="inlineStr"/>
      <c r="CJ215" s="7" t="inlineStr"/>
      <c r="CK215" s="7" t="inlineStr"/>
      <c r="CL215" s="7" t="inlineStr"/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>
        <f>DC215+DE215+DG215+DI215+DK215+DM215+DO215+DQ215+DS215+DU215+DW215+DY215+EA215</f>
        <v/>
      </c>
      <c r="DB215" s="7">
        <f>DD215+DF215+DH215+DJ215+DL215+DN215+DP215+DR215+DT215+DV215+DX215+DZ215+EB215</f>
        <v/>
      </c>
      <c r="DC215" s="7" t="inlineStr"/>
      <c r="DD215" s="7" t="inlineStr"/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inlineStr"/>
      <c r="DR215" s="7" t="inlineStr"/>
      <c r="DS215" s="7" t="inlineStr"/>
      <c r="DT215" s="7" t="inlineStr"/>
      <c r="DU215" s="7" t="inlineStr"/>
      <c r="DV215" s="7" t="inlineStr"/>
      <c r="DW215" s="7" t="inlineStr"/>
      <c r="DX215" s="7" t="inlineStr"/>
      <c r="DY215" s="7" t="inlineStr"/>
      <c r="DZ215" s="7" t="inlineStr"/>
      <c r="EA215" s="7" t="inlineStr"/>
      <c r="EB215" s="7" t="inlineStr"/>
      <c r="EC215" s="7">
        <f>E215+AU215+BI215+BS215+DA215</f>
        <v/>
      </c>
      <c r="ED215" s="7">
        <f>F215+AV215+BJ215+BT215+DB215</f>
        <v/>
      </c>
    </row>
    <row r="216" hidden="1" outlineLevel="1">
      <c r="A216" s="5" t="n">
        <v>100</v>
      </c>
      <c r="B216" s="6" t="inlineStr">
        <is>
          <t>PARI ALFA NUR MCHJ</t>
        </is>
      </c>
      <c r="C216" s="6" t="inlineStr">
        <is>
          <t>Бухара</t>
        </is>
      </c>
      <c r="D216" s="6" t="inlineStr">
        <is>
          <t>Бухара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inlineStr"/>
      <c r="H216" s="7" t="inlineStr"/>
      <c r="I216" s="7" t="inlineStr"/>
      <c r="J216" s="7" t="inlineStr"/>
      <c r="K216" s="7" t="inlineStr"/>
      <c r="L216" s="7" t="inlineStr"/>
      <c r="M216" s="7" t="inlineStr"/>
      <c r="N216" s="7" t="inlineStr"/>
      <c r="O216" s="7" t="inlineStr"/>
      <c r="P216" s="7" t="inlineStr"/>
      <c r="Q216" s="7" t="inlineStr"/>
      <c r="R216" s="7" t="inlineStr"/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inlineStr"/>
      <c r="AD216" s="7" t="inlineStr"/>
      <c r="AE216" s="7" t="inlineStr"/>
      <c r="AF216" s="7" t="inlineStr"/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</f>
        <v/>
      </c>
      <c r="AV216" s="7">
        <f>AX216+AZ216+BB216+BD216+BF216+BH216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>
        <f>BK216+BM216+BO216+BQ216</f>
        <v/>
      </c>
      <c r="BJ216" s="7">
        <f>BL216+BN216+BP216+BR216</f>
        <v/>
      </c>
      <c r="BK216" s="7" t="inlineStr"/>
      <c r="BL216" s="7" t="inlineStr"/>
      <c r="BM216" s="7" t="inlineStr"/>
      <c r="BN216" s="7" t="inlineStr"/>
      <c r="BO216" s="7" t="inlineStr"/>
      <c r="BP216" s="7" t="inlineStr"/>
      <c r="BQ216" s="7" t="inlineStr"/>
      <c r="BR216" s="7" t="inlineStr"/>
      <c r="BS216" s="7">
        <f>BU216+BW216+BY216+CA216+CC216+CE216+CG216+CI216+CK216+CM216+CO216+CQ216+CS216+CU216+CW216+CY216</f>
        <v/>
      </c>
      <c r="BT216" s="7">
        <f>BV216+BX216+BZ216+CB216+CD216+CF216+CH216+CJ216+CL216+CN216+CP216+CR216+CT216+CV216+CX216+CZ216</f>
        <v/>
      </c>
      <c r="BU216" s="7" t="inlineStr"/>
      <c r="BV216" s="7" t="inlineStr"/>
      <c r="BW216" s="7" t="inlineStr"/>
      <c r="BX216" s="7" t="inlineStr"/>
      <c r="BY216" s="7" t="inlineStr"/>
      <c r="BZ216" s="7" t="inlineStr"/>
      <c r="CA216" s="7" t="inlineStr"/>
      <c r="CB216" s="7" t="inlineStr"/>
      <c r="CC216" s="7" t="inlineStr"/>
      <c r="CD216" s="7" t="inlineStr"/>
      <c r="CE216" s="7" t="inlineStr"/>
      <c r="CF216" s="7" t="inlineStr"/>
      <c r="CG216" s="7" t="inlineStr"/>
      <c r="CH216" s="7" t="inlineStr"/>
      <c r="CI216" s="7" t="inlineStr"/>
      <c r="CJ216" s="7" t="inlineStr"/>
      <c r="CK216" s="7" t="inlineStr"/>
      <c r="CL216" s="7" t="inlineStr"/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inlineStr"/>
      <c r="CX216" s="7" t="inlineStr"/>
      <c r="CY216" s="7" t="inlineStr"/>
      <c r="CZ216" s="7" t="inlineStr"/>
      <c r="DA216" s="7">
        <f>DC216+DE216+DG216+DI216+DK216+DM216+DO216+DQ216+DS216+DU216+DW216+DY216+EA216</f>
        <v/>
      </c>
      <c r="DB216" s="7">
        <f>DD216+DF216+DH216+DJ216+DL216+DN216+DP216+DR216+DT216+DV216+DX216+DZ216+EB216</f>
        <v/>
      </c>
      <c r="DC216" s="7" t="inlineStr"/>
      <c r="DD216" s="7" t="inlineStr"/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inlineStr"/>
      <c r="DR216" s="7" t="inlineStr"/>
      <c r="DS216" s="7" t="inlineStr"/>
      <c r="DT216" s="7" t="inlineStr"/>
      <c r="DU216" s="7" t="inlineStr"/>
      <c r="DV216" s="7" t="inlineStr"/>
      <c r="DW216" s="7" t="n">
        <v>2</v>
      </c>
      <c r="DX216" s="7" t="n">
        <v>612886</v>
      </c>
      <c r="DY216" s="7" t="inlineStr"/>
      <c r="DZ216" s="7" t="inlineStr"/>
      <c r="EA216" s="7" t="inlineStr"/>
      <c r="EB216" s="7" t="inlineStr"/>
      <c r="EC216" s="7">
        <f>E216+AU216+BI216+BS216+DA216</f>
        <v/>
      </c>
      <c r="ED216" s="7">
        <f>F216+AV216+BJ216+BT216+DB216</f>
        <v/>
      </c>
    </row>
    <row r="217" hidden="1" outlineLevel="1">
      <c r="A217" s="5" t="n">
        <v>101</v>
      </c>
      <c r="B217" s="6" t="inlineStr">
        <is>
          <t>PARVINA-PHARM MCHJ</t>
        </is>
      </c>
      <c r="C217" s="6" t="inlineStr">
        <is>
          <t>Бухара</t>
        </is>
      </c>
      <c r="D217" s="6" t="inlineStr">
        <is>
          <t>Бухара 1</t>
        </is>
      </c>
      <c r="E217" s="7">
        <f>G217+I217+K217+M217+O217+Q217+S217+U217+W217+Y217+AA217+AC217+AE217+AG217+AI217+AK217+AM217+AO217+AQ217+AS217</f>
        <v/>
      </c>
      <c r="F217" s="7">
        <f>H217+J217+L217+N217+P217+R217+T217+V217+X217+Z217+AB217+AD217+AF217+AH217+AJ217+AL217+AN217+AP217+AR217+AT217</f>
        <v/>
      </c>
      <c r="G217" s="7" t="inlineStr"/>
      <c r="H217" s="7" t="inlineStr"/>
      <c r="I217" s="7" t="inlineStr"/>
      <c r="J217" s="7" t="inlineStr"/>
      <c r="K217" s="7" t="inlineStr"/>
      <c r="L217" s="7" t="inlineStr"/>
      <c r="M217" s="7" t="inlineStr"/>
      <c r="N217" s="7" t="inlineStr"/>
      <c r="O217" s="7" t="inlineStr"/>
      <c r="P217" s="7" t="inlineStr"/>
      <c r="Q217" s="7" t="inlineStr"/>
      <c r="R217" s="7" t="inlineStr"/>
      <c r="S217" s="7" t="inlineStr"/>
      <c r="T217" s="7" t="inlineStr"/>
      <c r="U217" s="7" t="inlineStr"/>
      <c r="V217" s="7" t="inlineStr"/>
      <c r="W217" s="7" t="inlineStr"/>
      <c r="X217" s="7" t="inlineStr"/>
      <c r="Y217" s="7" t="inlineStr"/>
      <c r="Z217" s="7" t="inlineStr"/>
      <c r="AA217" s="7" t="inlineStr"/>
      <c r="AB217" s="7" t="inlineStr"/>
      <c r="AC217" s="7" t="inlineStr"/>
      <c r="AD217" s="7" t="inlineStr"/>
      <c r="AE217" s="7" t="inlineStr"/>
      <c r="AF217" s="7" t="inlineStr"/>
      <c r="AG217" s="7" t="n">
        <v>10</v>
      </c>
      <c r="AH217" s="7" t="n">
        <v>3736830</v>
      </c>
      <c r="AI217" s="7" t="inlineStr"/>
      <c r="AJ217" s="7" t="inlineStr"/>
      <c r="AK217" s="7" t="inlineStr"/>
      <c r="AL217" s="7" t="inlineStr"/>
      <c r="AM217" s="7" t="inlineStr"/>
      <c r="AN217" s="7" t="inlineStr"/>
      <c r="AO217" s="7" t="inlineStr"/>
      <c r="AP217" s="7" t="inlineStr"/>
      <c r="AQ217" s="7" t="inlineStr"/>
      <c r="AR217" s="7" t="inlineStr"/>
      <c r="AS217" s="7" t="inlineStr"/>
      <c r="AT217" s="7" t="inlineStr"/>
      <c r="AU217" s="7">
        <f>AW217+AY217+BA217+BC217+BE217+BG217</f>
        <v/>
      </c>
      <c r="AV217" s="7">
        <f>AX217+AZ217+BB217+BD217+BF217+BH217</f>
        <v/>
      </c>
      <c r="AW217" s="7" t="inlineStr"/>
      <c r="AX217" s="7" t="inlineStr"/>
      <c r="AY217" s="7" t="inlineStr"/>
      <c r="AZ217" s="7" t="inlineStr"/>
      <c r="BA217" s="7" t="inlineStr"/>
      <c r="BB217" s="7" t="inlineStr"/>
      <c r="BC217" s="7" t="inlineStr"/>
      <c r="BD217" s="7" t="inlineStr"/>
      <c r="BE217" s="7" t="inlineStr"/>
      <c r="BF217" s="7" t="inlineStr"/>
      <c r="BG217" s="7" t="inlineStr"/>
      <c r="BH217" s="7" t="inlineStr"/>
      <c r="BI217" s="7">
        <f>BK217+BM217+BO217+BQ217</f>
        <v/>
      </c>
      <c r="BJ217" s="7">
        <f>BL217+BN217+BP217+BR217</f>
        <v/>
      </c>
      <c r="BK217" s="7" t="inlineStr"/>
      <c r="BL217" s="7" t="inlineStr"/>
      <c r="BM217" s="7" t="inlineStr"/>
      <c r="BN217" s="7" t="inlineStr"/>
      <c r="BO217" s="7" t="inlineStr"/>
      <c r="BP217" s="7" t="inlineStr"/>
      <c r="BQ217" s="7" t="inlineStr"/>
      <c r="BR217" s="7" t="inlineStr"/>
      <c r="BS217" s="7">
        <f>BU217+BW217+BY217+CA217+CC217+CE217+CG217+CI217+CK217+CM217+CO217+CQ217+CS217+CU217+CW217+CY217</f>
        <v/>
      </c>
      <c r="BT217" s="7">
        <f>BV217+BX217+BZ217+CB217+CD217+CF217+CH217+CJ217+CL217+CN217+CP217+CR217+CT217+CV217+CX217+CZ217</f>
        <v/>
      </c>
      <c r="BU217" s="7" t="inlineStr"/>
      <c r="BV217" s="7" t="inlineStr"/>
      <c r="BW217" s="7" t="inlineStr"/>
      <c r="BX217" s="7" t="inlineStr"/>
      <c r="BY217" s="7" t="inlineStr"/>
      <c r="BZ217" s="7" t="inlineStr"/>
      <c r="CA217" s="7" t="inlineStr"/>
      <c r="CB217" s="7" t="inlineStr"/>
      <c r="CC217" s="7" t="inlineStr"/>
      <c r="CD217" s="7" t="inlineStr"/>
      <c r="CE217" s="7" t="inlineStr"/>
      <c r="CF217" s="7" t="inlineStr"/>
      <c r="CG217" s="7" t="inlineStr"/>
      <c r="CH217" s="7" t="inlineStr"/>
      <c r="CI217" s="7" t="inlineStr"/>
      <c r="CJ217" s="7" t="inlineStr"/>
      <c r="CK217" s="7" t="inlineStr"/>
      <c r="CL217" s="7" t="inlineStr"/>
      <c r="CM217" s="7" t="inlineStr"/>
      <c r="CN217" s="7" t="inlineStr"/>
      <c r="CO217" s="7" t="inlineStr"/>
      <c r="CP217" s="7" t="inlineStr"/>
      <c r="CQ217" s="7" t="inlineStr"/>
      <c r="CR217" s="7" t="inlineStr"/>
      <c r="CS217" s="7" t="inlineStr"/>
      <c r="CT217" s="7" t="inlineStr"/>
      <c r="CU217" s="7" t="inlineStr"/>
      <c r="CV217" s="7" t="inlineStr"/>
      <c r="CW217" s="7" t="inlineStr"/>
      <c r="CX217" s="7" t="inlineStr"/>
      <c r="CY217" s="7" t="inlineStr"/>
      <c r="CZ217" s="7" t="inlineStr"/>
      <c r="DA217" s="7">
        <f>DC217+DE217+DG217+DI217+DK217+DM217+DO217+DQ217+DS217+DU217+DW217+DY217+EA217</f>
        <v/>
      </c>
      <c r="DB217" s="7">
        <f>DD217+DF217+DH217+DJ217+DL217+DN217+DP217+DR217+DT217+DV217+DX217+DZ217+EB217</f>
        <v/>
      </c>
      <c r="DC217" s="7" t="inlineStr"/>
      <c r="DD217" s="7" t="inlineStr"/>
      <c r="DE217" s="7" t="inlineStr"/>
      <c r="DF217" s="7" t="inlineStr"/>
      <c r="DG217" s="7" t="inlineStr"/>
      <c r="DH217" s="7" t="inlineStr"/>
      <c r="DI217" s="7" t="inlineStr"/>
      <c r="DJ217" s="7" t="inlineStr"/>
      <c r="DK217" s="7" t="inlineStr"/>
      <c r="DL217" s="7" t="inlineStr"/>
      <c r="DM217" s="7" t="inlineStr"/>
      <c r="DN217" s="7" t="inlineStr"/>
      <c r="DO217" s="7" t="inlineStr"/>
      <c r="DP217" s="7" t="inlineStr"/>
      <c r="DQ217" s="7" t="inlineStr"/>
      <c r="DR217" s="7" t="inlineStr"/>
      <c r="DS217" s="7" t="inlineStr"/>
      <c r="DT217" s="7" t="inlineStr"/>
      <c r="DU217" s="7" t="inlineStr"/>
      <c r="DV217" s="7" t="inlineStr"/>
      <c r="DW217" s="7" t="inlineStr"/>
      <c r="DX217" s="7" t="inlineStr"/>
      <c r="DY217" s="7" t="inlineStr"/>
      <c r="DZ217" s="7" t="inlineStr"/>
      <c r="EA217" s="7" t="inlineStr"/>
      <c r="EB217" s="7" t="inlineStr"/>
      <c r="EC217" s="7">
        <f>E217+AU217+BI217+BS217+DA217</f>
        <v/>
      </c>
      <c r="ED217" s="7">
        <f>F217+AV217+BJ217+BT217+DB217</f>
        <v/>
      </c>
    </row>
    <row r="218" hidden="1" outlineLevel="1">
      <c r="A218" s="5" t="n">
        <v>102</v>
      </c>
      <c r="B218" s="6" t="inlineStr">
        <is>
          <t>PHARMART MChJ</t>
        </is>
      </c>
      <c r="C218" s="6" t="inlineStr">
        <is>
          <t>Бухара</t>
        </is>
      </c>
      <c r="D218" s="6" t="inlineStr">
        <is>
          <t>Бухара 1</t>
        </is>
      </c>
      <c r="E218" s="7">
        <f>G218+I218+K218+M218+O218+Q218+S218+U218+W218+Y218+AA218+AC218+AE218+AG218+AI218+AK218+AM218+AO218+AQ218+AS218</f>
        <v/>
      </c>
      <c r="F218" s="7">
        <f>H218+J218+L218+N218+P218+R218+T218+V218+X218+Z218+AB218+AD218+AF218+AH218+AJ218+AL218+AN218+AP218+AR218+AT218</f>
        <v/>
      </c>
      <c r="G218" s="7" t="n">
        <v>3</v>
      </c>
      <c r="H218" s="7" t="n">
        <v>950784</v>
      </c>
      <c r="I218" s="7" t="n">
        <v>2</v>
      </c>
      <c r="J218" s="7" t="n">
        <v>381110</v>
      </c>
      <c r="K218" s="7" t="n">
        <v>4</v>
      </c>
      <c r="L218" s="7" t="n">
        <v>1221687</v>
      </c>
      <c r="M218" s="7" t="inlineStr"/>
      <c r="N218" s="7" t="inlineStr"/>
      <c r="O218" s="7" t="inlineStr"/>
      <c r="P218" s="7" t="inlineStr"/>
      <c r="Q218" s="7" t="inlineStr"/>
      <c r="R218" s="7" t="inlineStr"/>
      <c r="S218" s="7" t="inlineStr"/>
      <c r="T218" s="7" t="inlineStr"/>
      <c r="U218" s="7" t="inlineStr"/>
      <c r="V218" s="7" t="inlineStr"/>
      <c r="W218" s="7" t="n">
        <v>5</v>
      </c>
      <c r="X218" s="7" t="n">
        <v>489565</v>
      </c>
      <c r="Y218" s="7" t="inlineStr"/>
      <c r="Z218" s="7" t="inlineStr"/>
      <c r="AA218" s="7" t="inlineStr"/>
      <c r="AB218" s="7" t="inlineStr"/>
      <c r="AC218" s="7" t="inlineStr"/>
      <c r="AD218" s="7" t="inlineStr"/>
      <c r="AE218" s="7" t="inlineStr"/>
      <c r="AF218" s="7" t="inlineStr"/>
      <c r="AG218" s="7" t="n">
        <v>26</v>
      </c>
      <c r="AH218" s="7" t="n">
        <v>6411501</v>
      </c>
      <c r="AI218" s="7" t="inlineStr"/>
      <c r="AJ218" s="7" t="inlineStr"/>
      <c r="AK218" s="7" t="inlineStr"/>
      <c r="AL218" s="7" t="inlineStr"/>
      <c r="AM218" s="7" t="inlineStr"/>
      <c r="AN218" s="7" t="inlineStr"/>
      <c r="AO218" s="7" t="inlineStr"/>
      <c r="AP218" s="7" t="inlineStr"/>
      <c r="AQ218" s="7" t="inlineStr"/>
      <c r="AR218" s="7" t="inlineStr"/>
      <c r="AS218" s="7" t="inlineStr"/>
      <c r="AT218" s="7" t="inlineStr"/>
      <c r="AU218" s="7">
        <f>AW218+AY218+BA218+BC218+BE218+BG218</f>
        <v/>
      </c>
      <c r="AV218" s="7">
        <f>AX218+AZ218+BB218+BD218+BF218+BH218</f>
        <v/>
      </c>
      <c r="AW218" s="7" t="inlineStr"/>
      <c r="AX218" s="7" t="inlineStr"/>
      <c r="AY218" s="7" t="n">
        <v>2</v>
      </c>
      <c r="AZ218" s="7" t="n">
        <v>481484</v>
      </c>
      <c r="BA218" s="7" t="inlineStr"/>
      <c r="BB218" s="7" t="inlineStr"/>
      <c r="BC218" s="7" t="inlineStr"/>
      <c r="BD218" s="7" t="inlineStr"/>
      <c r="BE218" s="7" t="inlineStr"/>
      <c r="BF218" s="7" t="inlineStr"/>
      <c r="BG218" s="7" t="n">
        <v>4</v>
      </c>
      <c r="BH218" s="7" t="n">
        <v>1020240</v>
      </c>
      <c r="BI218" s="7">
        <f>BK218+BM218+BO218+BQ218</f>
        <v/>
      </c>
      <c r="BJ218" s="7">
        <f>BL218+BN218+BP218+BR218</f>
        <v/>
      </c>
      <c r="BK218" s="7" t="n">
        <v>2</v>
      </c>
      <c r="BL218" s="7" t="n">
        <v>689204</v>
      </c>
      <c r="BM218" s="7" t="n">
        <v>5</v>
      </c>
      <c r="BN218" s="7" t="n">
        <v>1149460</v>
      </c>
      <c r="BO218" s="7" t="inlineStr"/>
      <c r="BP218" s="7" t="inlineStr"/>
      <c r="BQ218" s="7" t="inlineStr"/>
      <c r="BR218" s="7" t="inlineStr"/>
      <c r="BS218" s="7">
        <f>BU218+BW218+BY218+CA218+CC218+CE218+CG218+CI218+CK218+CM218+CO218+CQ218+CS218+CU218+CW218+CY218</f>
        <v/>
      </c>
      <c r="BT218" s="7">
        <f>BV218+BX218+BZ218+CB218+CD218+CF218+CH218+CJ218+CL218+CN218+CP218+CR218+CT218+CV218+CX218+CZ218</f>
        <v/>
      </c>
      <c r="BU218" s="7" t="inlineStr"/>
      <c r="BV218" s="7" t="inlineStr"/>
      <c r="BW218" s="7" t="inlineStr"/>
      <c r="BX218" s="7" t="inlineStr"/>
      <c r="BY218" s="7" t="inlineStr"/>
      <c r="BZ218" s="7" t="inlineStr"/>
      <c r="CA218" s="7" t="inlineStr"/>
      <c r="CB218" s="7" t="inlineStr"/>
      <c r="CC218" s="7" t="inlineStr"/>
      <c r="CD218" s="7" t="inlineStr"/>
      <c r="CE218" s="7" t="inlineStr"/>
      <c r="CF218" s="7" t="inlineStr"/>
      <c r="CG218" s="7" t="inlineStr"/>
      <c r="CH218" s="7" t="inlineStr"/>
      <c r="CI218" s="7" t="inlineStr"/>
      <c r="CJ218" s="7" t="inlineStr"/>
      <c r="CK218" s="7" t="inlineStr"/>
      <c r="CL218" s="7" t="inlineStr"/>
      <c r="CM218" s="7" t="inlineStr"/>
      <c r="CN218" s="7" t="inlineStr"/>
      <c r="CO218" s="7" t="inlineStr"/>
      <c r="CP218" s="7" t="inlineStr"/>
      <c r="CQ218" s="7" t="inlineStr"/>
      <c r="CR218" s="7" t="inlineStr"/>
      <c r="CS218" s="7" t="inlineStr"/>
      <c r="CT218" s="7" t="inlineStr"/>
      <c r="CU218" s="7" t="inlineStr"/>
      <c r="CV218" s="7" t="inlineStr"/>
      <c r="CW218" s="7" t="inlineStr"/>
      <c r="CX218" s="7" t="inlineStr"/>
      <c r="CY218" s="7" t="inlineStr"/>
      <c r="CZ218" s="7" t="inlineStr"/>
      <c r="DA218" s="7">
        <f>DC218+DE218+DG218+DI218+DK218+DM218+DO218+DQ218+DS218+DU218+DW218+DY218+EA218</f>
        <v/>
      </c>
      <c r="DB218" s="7">
        <f>DD218+DF218+DH218+DJ218+DL218+DN218+DP218+DR218+DT218+DV218+DX218+DZ218+EB218</f>
        <v/>
      </c>
      <c r="DC218" s="7" t="inlineStr"/>
      <c r="DD218" s="7" t="inlineStr"/>
      <c r="DE218" s="7" t="inlineStr"/>
      <c r="DF218" s="7" t="inlineStr"/>
      <c r="DG218" s="7" t="inlineStr"/>
      <c r="DH218" s="7" t="inlineStr"/>
      <c r="DI218" s="7" t="inlineStr"/>
      <c r="DJ218" s="7" t="inlineStr"/>
      <c r="DK218" s="7" t="inlineStr"/>
      <c r="DL218" s="7" t="inlineStr"/>
      <c r="DM218" s="7" t="inlineStr"/>
      <c r="DN218" s="7" t="inlineStr"/>
      <c r="DO218" s="7" t="n">
        <v>13</v>
      </c>
      <c r="DP218" s="7" t="n">
        <v>2875757</v>
      </c>
      <c r="DQ218" s="7" t="n">
        <v>15</v>
      </c>
      <c r="DR218" s="7" t="n">
        <v>1794810</v>
      </c>
      <c r="DS218" s="7" t="inlineStr"/>
      <c r="DT218" s="7" t="inlineStr"/>
      <c r="DU218" s="7" t="n">
        <v>5</v>
      </c>
      <c r="DV218" s="7" t="n">
        <v>1166785</v>
      </c>
      <c r="DW218" s="7" t="n">
        <v>3</v>
      </c>
      <c r="DX218" s="7" t="n">
        <v>1068308</v>
      </c>
      <c r="DY218" s="7" t="n">
        <v>4</v>
      </c>
      <c r="DZ218" s="7" t="n">
        <v>1173126</v>
      </c>
      <c r="EA218" s="7" t="inlineStr"/>
      <c r="EB218" s="7" t="inlineStr"/>
      <c r="EC218" s="7">
        <f>E218+AU218+BI218+BS218+DA218</f>
        <v/>
      </c>
      <c r="ED218" s="7">
        <f>F218+AV218+BJ218+BT218+DB218</f>
        <v/>
      </c>
    </row>
    <row r="219" hidden="1" outlineLevel="1">
      <c r="A219" s="5" t="n">
        <v>103</v>
      </c>
      <c r="B219" s="6" t="inlineStr">
        <is>
          <t>Peshku Farm Al'yans MCHJ</t>
        </is>
      </c>
      <c r="C219" s="6" t="inlineStr">
        <is>
          <t>Бухара</t>
        </is>
      </c>
      <c r="D219" s="6" t="inlineStr">
        <is>
          <t>Бухара 1</t>
        </is>
      </c>
      <c r="E219" s="7">
        <f>G219+I219+K219+M219+O219+Q219+S219+U219+W219+Y219+AA219+AC219+AE219+AG219+AI219+AK219+AM219+AO219+AQ219+AS219</f>
        <v/>
      </c>
      <c r="F219" s="7">
        <f>H219+J219+L219+N219+P219+R219+T219+V219+X219+Z219+AB219+AD219+AF219+AH219+AJ219+AL219+AN219+AP219+AR219+AT219</f>
        <v/>
      </c>
      <c r="G219" s="7" t="n">
        <v>10</v>
      </c>
      <c r="H219" s="7" t="n">
        <v>3123900</v>
      </c>
      <c r="I219" s="7" t="inlineStr"/>
      <c r="J219" s="7" t="inlineStr"/>
      <c r="K219" s="7" t="inlineStr"/>
      <c r="L219" s="7" t="inlineStr"/>
      <c r="M219" s="7" t="n">
        <v>30</v>
      </c>
      <c r="N219" s="7" t="n">
        <v>2676570</v>
      </c>
      <c r="O219" s="7" t="inlineStr"/>
      <c r="P219" s="7" t="inlineStr"/>
      <c r="Q219" s="7" t="n">
        <v>100</v>
      </c>
      <c r="R219" s="7" t="n">
        <v>24217100</v>
      </c>
      <c r="S219" s="7" t="inlineStr"/>
      <c r="T219" s="7" t="inlineStr"/>
      <c r="U219" s="7" t="inlineStr"/>
      <c r="V219" s="7" t="inlineStr"/>
      <c r="W219" s="7" t="inlineStr"/>
      <c r="X219" s="7" t="inlineStr"/>
      <c r="Y219" s="7" t="inlineStr"/>
      <c r="Z219" s="7" t="inlineStr"/>
      <c r="AA219" s="7" t="inlineStr"/>
      <c r="AB219" s="7" t="inlineStr"/>
      <c r="AC219" s="7" t="inlineStr"/>
      <c r="AD219" s="7" t="inlineStr"/>
      <c r="AE219" s="7" t="inlineStr"/>
      <c r="AF219" s="7" t="inlineStr"/>
      <c r="AG219" s="7" t="inlineStr"/>
      <c r="AH219" s="7" t="inlineStr"/>
      <c r="AI219" s="7" t="inlineStr"/>
      <c r="AJ219" s="7" t="inlineStr"/>
      <c r="AK219" s="7" t="inlineStr"/>
      <c r="AL219" s="7" t="inlineStr"/>
      <c r="AM219" s="7" t="inlineStr"/>
      <c r="AN219" s="7" t="inlineStr"/>
      <c r="AO219" s="7" t="inlineStr"/>
      <c r="AP219" s="7" t="inlineStr"/>
      <c r="AQ219" s="7" t="inlineStr"/>
      <c r="AR219" s="7" t="inlineStr"/>
      <c r="AS219" s="7" t="inlineStr"/>
      <c r="AT219" s="7" t="inlineStr"/>
      <c r="AU219" s="7">
        <f>AW219+AY219+BA219+BC219+BE219+BG219</f>
        <v/>
      </c>
      <c r="AV219" s="7">
        <f>AX219+AZ219+BB219+BD219+BF219+BH219</f>
        <v/>
      </c>
      <c r="AW219" s="7" t="inlineStr"/>
      <c r="AX219" s="7" t="inlineStr"/>
      <c r="AY219" s="7" t="inlineStr"/>
      <c r="AZ219" s="7" t="inlineStr"/>
      <c r="BA219" s="7" t="inlineStr"/>
      <c r="BB219" s="7" t="inlineStr"/>
      <c r="BC219" s="7" t="inlineStr"/>
      <c r="BD219" s="7" t="inlineStr"/>
      <c r="BE219" s="7" t="inlineStr"/>
      <c r="BF219" s="7" t="inlineStr"/>
      <c r="BG219" s="7" t="inlineStr"/>
      <c r="BH219" s="7" t="inlineStr"/>
      <c r="BI219" s="7">
        <f>BK219+BM219+BO219+BQ219</f>
        <v/>
      </c>
      <c r="BJ219" s="7">
        <f>BL219+BN219+BP219+BR219</f>
        <v/>
      </c>
      <c r="BK219" s="7" t="inlineStr"/>
      <c r="BL219" s="7" t="inlineStr"/>
      <c r="BM219" s="7" t="inlineStr"/>
      <c r="BN219" s="7" t="inlineStr"/>
      <c r="BO219" s="7" t="inlineStr"/>
      <c r="BP219" s="7" t="inlineStr"/>
      <c r="BQ219" s="7" t="inlineStr"/>
      <c r="BR219" s="7" t="inlineStr"/>
      <c r="BS219" s="7">
        <f>BU219+BW219+BY219+CA219+CC219+CE219+CG219+CI219+CK219+CM219+CO219+CQ219+CS219+CU219+CW219+CY219</f>
        <v/>
      </c>
      <c r="BT219" s="7">
        <f>BV219+BX219+BZ219+CB219+CD219+CF219+CH219+CJ219+CL219+CN219+CP219+CR219+CT219+CV219+CX219+CZ219</f>
        <v/>
      </c>
      <c r="BU219" s="7" t="inlineStr"/>
      <c r="BV219" s="7" t="inlineStr"/>
      <c r="BW219" s="7" t="inlineStr"/>
      <c r="BX219" s="7" t="inlineStr"/>
      <c r="BY219" s="7" t="inlineStr"/>
      <c r="BZ219" s="7" t="inlineStr"/>
      <c r="CA219" s="7" t="inlineStr"/>
      <c r="CB219" s="7" t="inlineStr"/>
      <c r="CC219" s="7" t="inlineStr"/>
      <c r="CD219" s="7" t="inlineStr"/>
      <c r="CE219" s="7" t="inlineStr"/>
      <c r="CF219" s="7" t="inlineStr"/>
      <c r="CG219" s="7" t="inlineStr"/>
      <c r="CH219" s="7" t="inlineStr"/>
      <c r="CI219" s="7" t="inlineStr"/>
      <c r="CJ219" s="7" t="inlineStr"/>
      <c r="CK219" s="7" t="inlineStr"/>
      <c r="CL219" s="7" t="inlineStr"/>
      <c r="CM219" s="7" t="inlineStr"/>
      <c r="CN219" s="7" t="inlineStr"/>
      <c r="CO219" s="7" t="inlineStr"/>
      <c r="CP219" s="7" t="inlineStr"/>
      <c r="CQ219" s="7" t="inlineStr"/>
      <c r="CR219" s="7" t="inlineStr"/>
      <c r="CS219" s="7" t="inlineStr"/>
      <c r="CT219" s="7" t="inlineStr"/>
      <c r="CU219" s="7" t="inlineStr"/>
      <c r="CV219" s="7" t="inlineStr"/>
      <c r="CW219" s="7" t="inlineStr"/>
      <c r="CX219" s="7" t="inlineStr"/>
      <c r="CY219" s="7" t="inlineStr"/>
      <c r="CZ219" s="7" t="inlineStr"/>
      <c r="DA219" s="7">
        <f>DC219+DE219+DG219+DI219+DK219+DM219+DO219+DQ219+DS219+DU219+DW219+DY219+EA219</f>
        <v/>
      </c>
      <c r="DB219" s="7">
        <f>DD219+DF219+DH219+DJ219+DL219+DN219+DP219+DR219+DT219+DV219+DX219+DZ219+EB219</f>
        <v/>
      </c>
      <c r="DC219" s="7" t="inlineStr"/>
      <c r="DD219" s="7" t="inlineStr"/>
      <c r="DE219" s="7" t="inlineStr"/>
      <c r="DF219" s="7" t="inlineStr"/>
      <c r="DG219" s="7" t="inlineStr"/>
      <c r="DH219" s="7" t="inlineStr"/>
      <c r="DI219" s="7" t="inlineStr"/>
      <c r="DJ219" s="7" t="inlineStr"/>
      <c r="DK219" s="7" t="inlineStr"/>
      <c r="DL219" s="7" t="inlineStr"/>
      <c r="DM219" s="7" t="inlineStr"/>
      <c r="DN219" s="7" t="inlineStr"/>
      <c r="DO219" s="7" t="inlineStr"/>
      <c r="DP219" s="7" t="inlineStr"/>
      <c r="DQ219" s="7" t="inlineStr"/>
      <c r="DR219" s="7" t="inlineStr"/>
      <c r="DS219" s="7" t="inlineStr"/>
      <c r="DT219" s="7" t="inlineStr"/>
      <c r="DU219" s="7" t="inlineStr"/>
      <c r="DV219" s="7" t="inlineStr"/>
      <c r="DW219" s="7" t="inlineStr"/>
      <c r="DX219" s="7" t="inlineStr"/>
      <c r="DY219" s="7" t="inlineStr"/>
      <c r="DZ219" s="7" t="inlineStr"/>
      <c r="EA219" s="7" t="inlineStr"/>
      <c r="EB219" s="7" t="inlineStr"/>
      <c r="EC219" s="7">
        <f>E219+AU219+BI219+BS219+DA219</f>
        <v/>
      </c>
      <c r="ED219" s="7">
        <f>F219+AV219+BJ219+BT219+DB219</f>
        <v/>
      </c>
    </row>
    <row r="220" hidden="1" outlineLevel="1">
      <c r="A220" s="5" t="n">
        <v>104</v>
      </c>
      <c r="B220" s="6" t="inlineStr">
        <is>
          <t>QORYOG'DIBOBO DORI DARMON SERVIS MCHJ</t>
        </is>
      </c>
      <c r="C220" s="6" t="inlineStr">
        <is>
          <t>Бухара</t>
        </is>
      </c>
      <c r="D220" s="6" t="inlineStr">
        <is>
          <t>Бухара 2</t>
        </is>
      </c>
      <c r="E220" s="7">
        <f>G220+I220+K220+M220+O220+Q220+S220+U220+W220+Y220+AA220+AC220+AE220+AG220+AI220+AK220+AM220+AO220+AQ220+AS220</f>
        <v/>
      </c>
      <c r="F220" s="7">
        <f>H220+J220+L220+N220+P220+R220+T220+V220+X220+Z220+AB220+AD220+AF220+AH220+AJ220+AL220+AN220+AP220+AR220+AT220</f>
        <v/>
      </c>
      <c r="G220" s="7" t="inlineStr"/>
      <c r="H220" s="7" t="inlineStr"/>
      <c r="I220" s="7" t="n">
        <v>10</v>
      </c>
      <c r="J220" s="7" t="n">
        <v>3606640</v>
      </c>
      <c r="K220" s="7" t="inlineStr"/>
      <c r="L220" s="7" t="inlineStr"/>
      <c r="M220" s="7" t="inlineStr"/>
      <c r="N220" s="7" t="inlineStr"/>
      <c r="O220" s="7" t="inlineStr"/>
      <c r="P220" s="7" t="inlineStr"/>
      <c r="Q220" s="7" t="inlineStr"/>
      <c r="R220" s="7" t="inlineStr"/>
      <c r="S220" s="7" t="inlineStr"/>
      <c r="T220" s="7" t="inlineStr"/>
      <c r="U220" s="7" t="inlineStr"/>
      <c r="V220" s="7" t="inlineStr"/>
      <c r="W220" s="7" t="inlineStr"/>
      <c r="X220" s="7" t="inlineStr"/>
      <c r="Y220" s="7" t="inlineStr"/>
      <c r="Z220" s="7" t="inlineStr"/>
      <c r="AA220" s="7" t="inlineStr"/>
      <c r="AB220" s="7" t="inlineStr"/>
      <c r="AC220" s="7" t="inlineStr"/>
      <c r="AD220" s="7" t="inlineStr"/>
      <c r="AE220" s="7" t="inlineStr"/>
      <c r="AF220" s="7" t="inlineStr"/>
      <c r="AG220" s="7" t="inlineStr"/>
      <c r="AH220" s="7" t="inlineStr"/>
      <c r="AI220" s="7" t="inlineStr"/>
      <c r="AJ220" s="7" t="inlineStr"/>
      <c r="AK220" s="7" t="inlineStr"/>
      <c r="AL220" s="7" t="inlineStr"/>
      <c r="AM220" s="7" t="inlineStr"/>
      <c r="AN220" s="7" t="inlineStr"/>
      <c r="AO220" s="7" t="inlineStr"/>
      <c r="AP220" s="7" t="inlineStr"/>
      <c r="AQ220" s="7" t="inlineStr"/>
      <c r="AR220" s="7" t="inlineStr"/>
      <c r="AS220" s="7" t="inlineStr"/>
      <c r="AT220" s="7" t="inlineStr"/>
      <c r="AU220" s="7">
        <f>AW220+AY220+BA220+BC220+BE220+BG220</f>
        <v/>
      </c>
      <c r="AV220" s="7">
        <f>AX220+AZ220+BB220+BD220+BF220+BH220</f>
        <v/>
      </c>
      <c r="AW220" s="7" t="inlineStr"/>
      <c r="AX220" s="7" t="inlineStr"/>
      <c r="AY220" s="7" t="inlineStr"/>
      <c r="AZ220" s="7" t="inlineStr"/>
      <c r="BA220" s="7" t="inlineStr"/>
      <c r="BB220" s="7" t="inlineStr"/>
      <c r="BC220" s="7" t="inlineStr"/>
      <c r="BD220" s="7" t="inlineStr"/>
      <c r="BE220" s="7" t="inlineStr"/>
      <c r="BF220" s="7" t="inlineStr"/>
      <c r="BG220" s="7" t="inlineStr"/>
      <c r="BH220" s="7" t="inlineStr"/>
      <c r="BI220" s="7">
        <f>BK220+BM220+BO220+BQ220</f>
        <v/>
      </c>
      <c r="BJ220" s="7">
        <f>BL220+BN220+BP220+BR220</f>
        <v/>
      </c>
      <c r="BK220" s="7" t="inlineStr"/>
      <c r="BL220" s="7" t="inlineStr"/>
      <c r="BM220" s="7" t="n">
        <v>10</v>
      </c>
      <c r="BN220" s="7" t="n">
        <v>2793930</v>
      </c>
      <c r="BO220" s="7" t="n">
        <v>3</v>
      </c>
      <c r="BP220" s="7" t="n">
        <v>108147</v>
      </c>
      <c r="BQ220" s="7" t="inlineStr"/>
      <c r="BR220" s="7" t="inlineStr"/>
      <c r="BS220" s="7">
        <f>BU220+BW220+BY220+CA220+CC220+CE220+CG220+CI220+CK220+CM220+CO220+CQ220+CS220+CU220+CW220+CY220</f>
        <v/>
      </c>
      <c r="BT220" s="7">
        <f>BV220+BX220+BZ220+CB220+CD220+CF220+CH220+CJ220+CL220+CN220+CP220+CR220+CT220+CV220+CX220+CZ220</f>
        <v/>
      </c>
      <c r="BU220" s="7" t="inlineStr"/>
      <c r="BV220" s="7" t="inlineStr"/>
      <c r="BW220" s="7" t="inlineStr"/>
      <c r="BX220" s="7" t="inlineStr"/>
      <c r="BY220" s="7" t="inlineStr"/>
      <c r="BZ220" s="7" t="inlineStr"/>
      <c r="CA220" s="7" t="inlineStr"/>
      <c r="CB220" s="7" t="inlineStr"/>
      <c r="CC220" s="7" t="inlineStr"/>
      <c r="CD220" s="7" t="inlineStr"/>
      <c r="CE220" s="7" t="inlineStr"/>
      <c r="CF220" s="7" t="inlineStr"/>
      <c r="CG220" s="7" t="inlineStr"/>
      <c r="CH220" s="7" t="inlineStr"/>
      <c r="CI220" s="7" t="inlineStr"/>
      <c r="CJ220" s="7" t="inlineStr"/>
      <c r="CK220" s="7" t="inlineStr"/>
      <c r="CL220" s="7" t="inlineStr"/>
      <c r="CM220" s="7" t="inlineStr"/>
      <c r="CN220" s="7" t="inlineStr"/>
      <c r="CO220" s="7" t="inlineStr"/>
      <c r="CP220" s="7" t="inlineStr"/>
      <c r="CQ220" s="7" t="inlineStr"/>
      <c r="CR220" s="7" t="inlineStr"/>
      <c r="CS220" s="7" t="inlineStr"/>
      <c r="CT220" s="7" t="inlineStr"/>
      <c r="CU220" s="7" t="inlineStr"/>
      <c r="CV220" s="7" t="inlineStr"/>
      <c r="CW220" s="7" t="inlineStr"/>
      <c r="CX220" s="7" t="inlineStr"/>
      <c r="CY220" s="7" t="inlineStr"/>
      <c r="CZ220" s="7" t="inlineStr"/>
      <c r="DA220" s="7">
        <f>DC220+DE220+DG220+DI220+DK220+DM220+DO220+DQ220+DS220+DU220+DW220+DY220+EA220</f>
        <v/>
      </c>
      <c r="DB220" s="7">
        <f>DD220+DF220+DH220+DJ220+DL220+DN220+DP220+DR220+DT220+DV220+DX220+DZ220+EB220</f>
        <v/>
      </c>
      <c r="DC220" s="7" t="inlineStr"/>
      <c r="DD220" s="7" t="inlineStr"/>
      <c r="DE220" s="7" t="inlineStr"/>
      <c r="DF220" s="7" t="inlineStr"/>
      <c r="DG220" s="7" t="inlineStr"/>
      <c r="DH220" s="7" t="inlineStr"/>
      <c r="DI220" s="7" t="inlineStr"/>
      <c r="DJ220" s="7" t="inlineStr"/>
      <c r="DK220" s="7" t="inlineStr"/>
      <c r="DL220" s="7" t="inlineStr"/>
      <c r="DM220" s="7" t="inlineStr"/>
      <c r="DN220" s="7" t="inlineStr"/>
      <c r="DO220" s="7" t="inlineStr"/>
      <c r="DP220" s="7" t="inlineStr"/>
      <c r="DQ220" s="7" t="inlineStr"/>
      <c r="DR220" s="7" t="inlineStr"/>
      <c r="DS220" s="7" t="inlineStr"/>
      <c r="DT220" s="7" t="inlineStr"/>
      <c r="DU220" s="7" t="inlineStr"/>
      <c r="DV220" s="7" t="inlineStr"/>
      <c r="DW220" s="7" t="inlineStr"/>
      <c r="DX220" s="7" t="inlineStr"/>
      <c r="DY220" s="7" t="inlineStr"/>
      <c r="DZ220" s="7" t="inlineStr"/>
      <c r="EA220" s="7" t="inlineStr"/>
      <c r="EB220" s="7" t="inlineStr"/>
      <c r="EC220" s="7">
        <f>E220+AU220+BI220+BS220+DA220</f>
        <v/>
      </c>
      <c r="ED220" s="7">
        <f>F220+AV220+BJ220+BT220+DB220</f>
        <v/>
      </c>
    </row>
    <row r="221" hidden="1" outlineLevel="1">
      <c r="A221" s="5" t="n">
        <v>105</v>
      </c>
      <c r="B221" s="6" t="inlineStr">
        <is>
          <t>RAYHONA ABDUMALIK FARM MCHJ</t>
        </is>
      </c>
      <c r="C221" s="6" t="inlineStr">
        <is>
          <t>Бухара</t>
        </is>
      </c>
      <c r="D221" s="6" t="inlineStr">
        <is>
          <t>Бухара 1</t>
        </is>
      </c>
      <c r="E221" s="7">
        <f>G221+I221+K221+M221+O221+Q221+S221+U221+W221+Y221+AA221+AC221+AE221+AG221+AI221+AK221+AM221+AO221+AQ221+AS221</f>
        <v/>
      </c>
      <c r="F221" s="7">
        <f>H221+J221+L221+N221+P221+R221+T221+V221+X221+Z221+AB221+AD221+AF221+AH221+AJ221+AL221+AN221+AP221+AR221+AT221</f>
        <v/>
      </c>
      <c r="G221" s="7" t="n">
        <v>10</v>
      </c>
      <c r="H221" s="7" t="n">
        <v>1676850</v>
      </c>
      <c r="I221" s="7" t="inlineStr"/>
      <c r="J221" s="7" t="inlineStr"/>
      <c r="K221" s="7" t="inlineStr"/>
      <c r="L221" s="7" t="inlineStr"/>
      <c r="M221" s="7" t="n">
        <v>30</v>
      </c>
      <c r="N221" s="7" t="n">
        <v>8716110</v>
      </c>
      <c r="O221" s="7" t="inlineStr"/>
      <c r="P221" s="7" t="inlineStr"/>
      <c r="Q221" s="7" t="n">
        <v>100</v>
      </c>
      <c r="R221" s="7" t="n">
        <v>18764500</v>
      </c>
      <c r="S221" s="7" t="inlineStr"/>
      <c r="T221" s="7" t="inlineStr"/>
      <c r="U221" s="7" t="inlineStr"/>
      <c r="V221" s="7" t="inlineStr"/>
      <c r="W221" s="7" t="inlineStr"/>
      <c r="X221" s="7" t="inlineStr"/>
      <c r="Y221" s="7" t="inlineStr"/>
      <c r="Z221" s="7" t="inlineStr"/>
      <c r="AA221" s="7" t="inlineStr"/>
      <c r="AB221" s="7" t="inlineStr"/>
      <c r="AC221" s="7" t="inlineStr"/>
      <c r="AD221" s="7" t="inlineStr"/>
      <c r="AE221" s="7" t="inlineStr"/>
      <c r="AF221" s="7" t="inlineStr"/>
      <c r="AG221" s="7" t="inlineStr"/>
      <c r="AH221" s="7" t="inlineStr"/>
      <c r="AI221" s="7" t="inlineStr"/>
      <c r="AJ221" s="7" t="inlineStr"/>
      <c r="AK221" s="7" t="inlineStr"/>
      <c r="AL221" s="7" t="inlineStr"/>
      <c r="AM221" s="7" t="inlineStr"/>
      <c r="AN221" s="7" t="inlineStr"/>
      <c r="AO221" s="7" t="inlineStr"/>
      <c r="AP221" s="7" t="inlineStr"/>
      <c r="AQ221" s="7" t="inlineStr"/>
      <c r="AR221" s="7" t="inlineStr"/>
      <c r="AS221" s="7" t="inlineStr"/>
      <c r="AT221" s="7" t="inlineStr"/>
      <c r="AU221" s="7">
        <f>AW221+AY221+BA221+BC221+BE221+BG221</f>
        <v/>
      </c>
      <c r="AV221" s="7">
        <f>AX221+AZ221+BB221+BD221+BF221+BH221</f>
        <v/>
      </c>
      <c r="AW221" s="7" t="inlineStr"/>
      <c r="AX221" s="7" t="inlineStr"/>
      <c r="AY221" s="7" t="inlineStr"/>
      <c r="AZ221" s="7" t="inlineStr"/>
      <c r="BA221" s="7" t="inlineStr"/>
      <c r="BB221" s="7" t="inlineStr"/>
      <c r="BC221" s="7" t="inlineStr"/>
      <c r="BD221" s="7" t="inlineStr"/>
      <c r="BE221" s="7" t="inlineStr"/>
      <c r="BF221" s="7" t="inlineStr"/>
      <c r="BG221" s="7" t="inlineStr"/>
      <c r="BH221" s="7" t="inlineStr"/>
      <c r="BI221" s="7">
        <f>BK221+BM221+BO221+BQ221</f>
        <v/>
      </c>
      <c r="BJ221" s="7">
        <f>BL221+BN221+BP221+BR221</f>
        <v/>
      </c>
      <c r="BK221" s="7" t="inlineStr"/>
      <c r="BL221" s="7" t="inlineStr"/>
      <c r="BM221" s="7" t="inlineStr"/>
      <c r="BN221" s="7" t="inlineStr"/>
      <c r="BO221" s="7" t="inlineStr"/>
      <c r="BP221" s="7" t="inlineStr"/>
      <c r="BQ221" s="7" t="inlineStr"/>
      <c r="BR221" s="7" t="inlineStr"/>
      <c r="BS221" s="7">
        <f>BU221+BW221+BY221+CA221+CC221+CE221+CG221+CI221+CK221+CM221+CO221+CQ221+CS221+CU221+CW221+CY221</f>
        <v/>
      </c>
      <c r="BT221" s="7">
        <f>BV221+BX221+BZ221+CB221+CD221+CF221+CH221+CJ221+CL221+CN221+CP221+CR221+CT221+CV221+CX221+CZ221</f>
        <v/>
      </c>
      <c r="BU221" s="7" t="inlineStr"/>
      <c r="BV221" s="7" t="inlineStr"/>
      <c r="BW221" s="7" t="inlineStr"/>
      <c r="BX221" s="7" t="inlineStr"/>
      <c r="BY221" s="7" t="inlineStr"/>
      <c r="BZ221" s="7" t="inlineStr"/>
      <c r="CA221" s="7" t="inlineStr"/>
      <c r="CB221" s="7" t="inlineStr"/>
      <c r="CC221" s="7" t="inlineStr"/>
      <c r="CD221" s="7" t="inlineStr"/>
      <c r="CE221" s="7" t="inlineStr"/>
      <c r="CF221" s="7" t="inlineStr"/>
      <c r="CG221" s="7" t="inlineStr"/>
      <c r="CH221" s="7" t="inlineStr"/>
      <c r="CI221" s="7" t="inlineStr"/>
      <c r="CJ221" s="7" t="inlineStr"/>
      <c r="CK221" s="7" t="inlineStr"/>
      <c r="CL221" s="7" t="inlineStr"/>
      <c r="CM221" s="7" t="inlineStr"/>
      <c r="CN221" s="7" t="inlineStr"/>
      <c r="CO221" s="7" t="inlineStr"/>
      <c r="CP221" s="7" t="inlineStr"/>
      <c r="CQ221" s="7" t="inlineStr"/>
      <c r="CR221" s="7" t="inlineStr"/>
      <c r="CS221" s="7" t="inlineStr"/>
      <c r="CT221" s="7" t="inlineStr"/>
      <c r="CU221" s="7" t="inlineStr"/>
      <c r="CV221" s="7" t="inlineStr"/>
      <c r="CW221" s="7" t="inlineStr"/>
      <c r="CX221" s="7" t="inlineStr"/>
      <c r="CY221" s="7" t="inlineStr"/>
      <c r="CZ221" s="7" t="inlineStr"/>
      <c r="DA221" s="7">
        <f>DC221+DE221+DG221+DI221+DK221+DM221+DO221+DQ221+DS221+DU221+DW221+DY221+EA221</f>
        <v/>
      </c>
      <c r="DB221" s="7">
        <f>DD221+DF221+DH221+DJ221+DL221+DN221+DP221+DR221+DT221+DV221+DX221+DZ221+EB221</f>
        <v/>
      </c>
      <c r="DC221" s="7" t="inlineStr"/>
      <c r="DD221" s="7" t="inlineStr"/>
      <c r="DE221" s="7" t="inlineStr"/>
      <c r="DF221" s="7" t="inlineStr"/>
      <c r="DG221" s="7" t="inlineStr"/>
      <c r="DH221" s="7" t="inlineStr"/>
      <c r="DI221" s="7" t="inlineStr"/>
      <c r="DJ221" s="7" t="inlineStr"/>
      <c r="DK221" s="7" t="inlineStr"/>
      <c r="DL221" s="7" t="inlineStr"/>
      <c r="DM221" s="7" t="inlineStr"/>
      <c r="DN221" s="7" t="inlineStr"/>
      <c r="DO221" s="7" t="inlineStr"/>
      <c r="DP221" s="7" t="inlineStr"/>
      <c r="DQ221" s="7" t="inlineStr"/>
      <c r="DR221" s="7" t="inlineStr"/>
      <c r="DS221" s="7" t="inlineStr"/>
      <c r="DT221" s="7" t="inlineStr"/>
      <c r="DU221" s="7" t="inlineStr"/>
      <c r="DV221" s="7" t="inlineStr"/>
      <c r="DW221" s="7" t="inlineStr"/>
      <c r="DX221" s="7" t="inlineStr"/>
      <c r="DY221" s="7" t="inlineStr"/>
      <c r="DZ221" s="7" t="inlineStr"/>
      <c r="EA221" s="7" t="inlineStr"/>
      <c r="EB221" s="7" t="inlineStr"/>
      <c r="EC221" s="7">
        <f>E221+AU221+BI221+BS221+DA221</f>
        <v/>
      </c>
      <c r="ED221" s="7">
        <f>F221+AV221+BJ221+BT221+DB221</f>
        <v/>
      </c>
    </row>
    <row r="222" hidden="1" outlineLevel="1">
      <c r="A222" s="5" t="n">
        <v>106</v>
      </c>
      <c r="B222" s="6" t="inlineStr">
        <is>
          <t>Ramiz Sapfir XK</t>
        </is>
      </c>
      <c r="C222" s="6" t="inlineStr">
        <is>
          <t>Бухара</t>
        </is>
      </c>
      <c r="D222" s="6" t="inlineStr">
        <is>
          <t>Бухара 2</t>
        </is>
      </c>
      <c r="E222" s="7">
        <f>G222+I222+K222+M222+O222+Q222+S222+U222+W222+Y222+AA222+AC222+AE222+AG222+AI222+AK222+AM222+AO222+AQ222+AS222</f>
        <v/>
      </c>
      <c r="F222" s="7">
        <f>H222+J222+L222+N222+P222+R222+T222+V222+X222+Z222+AB222+AD222+AF222+AH222+AJ222+AL222+AN222+AP222+AR222+AT222</f>
        <v/>
      </c>
      <c r="G222" s="7" t="n">
        <v>10</v>
      </c>
      <c r="H222" s="7" t="n">
        <v>856520</v>
      </c>
      <c r="I222" s="7" t="inlineStr"/>
      <c r="J222" s="7" t="inlineStr"/>
      <c r="K222" s="7" t="inlineStr"/>
      <c r="L222" s="7" t="inlineStr"/>
      <c r="M222" s="7" t="n">
        <v>30</v>
      </c>
      <c r="N222" s="7" t="n">
        <v>1912980</v>
      </c>
      <c r="O222" s="7" t="inlineStr"/>
      <c r="P222" s="7" t="inlineStr"/>
      <c r="Q222" s="7" t="n">
        <v>100</v>
      </c>
      <c r="R222" s="7" t="n">
        <v>3041100</v>
      </c>
      <c r="S222" s="7" t="inlineStr"/>
      <c r="T222" s="7" t="inlineStr"/>
      <c r="U222" s="7" t="inlineStr"/>
      <c r="V222" s="7" t="inlineStr"/>
      <c r="W222" s="7" t="inlineStr"/>
      <c r="X222" s="7" t="inlineStr"/>
      <c r="Y222" s="7" t="inlineStr"/>
      <c r="Z222" s="7" t="inlineStr"/>
      <c r="AA222" s="7" t="inlineStr"/>
      <c r="AB222" s="7" t="inlineStr"/>
      <c r="AC222" s="7" t="inlineStr"/>
      <c r="AD222" s="7" t="inlineStr"/>
      <c r="AE222" s="7" t="inlineStr"/>
      <c r="AF222" s="7" t="inlineStr"/>
      <c r="AG222" s="7" t="inlineStr"/>
      <c r="AH222" s="7" t="inlineStr"/>
      <c r="AI222" s="7" t="inlineStr"/>
      <c r="AJ222" s="7" t="inlineStr"/>
      <c r="AK222" s="7" t="inlineStr"/>
      <c r="AL222" s="7" t="inlineStr"/>
      <c r="AM222" s="7" t="inlineStr"/>
      <c r="AN222" s="7" t="inlineStr"/>
      <c r="AO222" s="7" t="inlineStr"/>
      <c r="AP222" s="7" t="inlineStr"/>
      <c r="AQ222" s="7" t="inlineStr"/>
      <c r="AR222" s="7" t="inlineStr"/>
      <c r="AS222" s="7" t="inlineStr"/>
      <c r="AT222" s="7" t="inlineStr"/>
      <c r="AU222" s="7">
        <f>AW222+AY222+BA222+BC222+BE222+BG222</f>
        <v/>
      </c>
      <c r="AV222" s="7">
        <f>AX222+AZ222+BB222+BD222+BF222+BH222</f>
        <v/>
      </c>
      <c r="AW222" s="7" t="inlineStr"/>
      <c r="AX222" s="7" t="inlineStr"/>
      <c r="AY222" s="7" t="inlineStr"/>
      <c r="AZ222" s="7" t="inlineStr"/>
      <c r="BA222" s="7" t="inlineStr"/>
      <c r="BB222" s="7" t="inlineStr"/>
      <c r="BC222" s="7" t="inlineStr"/>
      <c r="BD222" s="7" t="inlineStr"/>
      <c r="BE222" s="7" t="inlineStr"/>
      <c r="BF222" s="7" t="inlineStr"/>
      <c r="BG222" s="7" t="inlineStr"/>
      <c r="BH222" s="7" t="inlineStr"/>
      <c r="BI222" s="7">
        <f>BK222+BM222+BO222+BQ222</f>
        <v/>
      </c>
      <c r="BJ222" s="7">
        <f>BL222+BN222+BP222+BR222</f>
        <v/>
      </c>
      <c r="BK222" s="7" t="inlineStr"/>
      <c r="BL222" s="7" t="inlineStr"/>
      <c r="BM222" s="7" t="inlineStr"/>
      <c r="BN222" s="7" t="inlineStr"/>
      <c r="BO222" s="7" t="inlineStr"/>
      <c r="BP222" s="7" t="inlineStr"/>
      <c r="BQ222" s="7" t="inlineStr"/>
      <c r="BR222" s="7" t="inlineStr"/>
      <c r="BS222" s="7">
        <f>BU222+BW222+BY222+CA222+CC222+CE222+CG222+CI222+CK222+CM222+CO222+CQ222+CS222+CU222+CW222+CY222</f>
        <v/>
      </c>
      <c r="BT222" s="7">
        <f>BV222+BX222+BZ222+CB222+CD222+CF222+CH222+CJ222+CL222+CN222+CP222+CR222+CT222+CV222+CX222+CZ222</f>
        <v/>
      </c>
      <c r="BU222" s="7" t="inlineStr"/>
      <c r="BV222" s="7" t="inlineStr"/>
      <c r="BW222" s="7" t="inlineStr"/>
      <c r="BX222" s="7" t="inlineStr"/>
      <c r="BY222" s="7" t="inlineStr"/>
      <c r="BZ222" s="7" t="inlineStr"/>
      <c r="CA222" s="7" t="inlineStr"/>
      <c r="CB222" s="7" t="inlineStr"/>
      <c r="CC222" s="7" t="inlineStr"/>
      <c r="CD222" s="7" t="inlineStr"/>
      <c r="CE222" s="7" t="inlineStr"/>
      <c r="CF222" s="7" t="inlineStr"/>
      <c r="CG222" s="7" t="inlineStr"/>
      <c r="CH222" s="7" t="inlineStr"/>
      <c r="CI222" s="7" t="inlineStr"/>
      <c r="CJ222" s="7" t="inlineStr"/>
      <c r="CK222" s="7" t="inlineStr"/>
      <c r="CL222" s="7" t="inlineStr"/>
      <c r="CM222" s="7" t="inlineStr"/>
      <c r="CN222" s="7" t="inlineStr"/>
      <c r="CO222" s="7" t="inlineStr"/>
      <c r="CP222" s="7" t="inlineStr"/>
      <c r="CQ222" s="7" t="inlineStr"/>
      <c r="CR222" s="7" t="inlineStr"/>
      <c r="CS222" s="7" t="inlineStr"/>
      <c r="CT222" s="7" t="inlineStr"/>
      <c r="CU222" s="7" t="inlineStr"/>
      <c r="CV222" s="7" t="inlineStr"/>
      <c r="CW222" s="7" t="inlineStr"/>
      <c r="CX222" s="7" t="inlineStr"/>
      <c r="CY222" s="7" t="inlineStr"/>
      <c r="CZ222" s="7" t="inlineStr"/>
      <c r="DA222" s="7">
        <f>DC222+DE222+DG222+DI222+DK222+DM222+DO222+DQ222+DS222+DU222+DW222+DY222+EA222</f>
        <v/>
      </c>
      <c r="DB222" s="7">
        <f>DD222+DF222+DH222+DJ222+DL222+DN222+DP222+DR222+DT222+DV222+DX222+DZ222+EB222</f>
        <v/>
      </c>
      <c r="DC222" s="7" t="inlineStr"/>
      <c r="DD222" s="7" t="inlineStr"/>
      <c r="DE222" s="7" t="inlineStr"/>
      <c r="DF222" s="7" t="inlineStr"/>
      <c r="DG222" s="7" t="inlineStr"/>
      <c r="DH222" s="7" t="inlineStr"/>
      <c r="DI222" s="7" t="inlineStr"/>
      <c r="DJ222" s="7" t="inlineStr"/>
      <c r="DK222" s="7" t="inlineStr"/>
      <c r="DL222" s="7" t="inlineStr"/>
      <c r="DM222" s="7" t="inlineStr"/>
      <c r="DN222" s="7" t="inlineStr"/>
      <c r="DO222" s="7" t="inlineStr"/>
      <c r="DP222" s="7" t="inlineStr"/>
      <c r="DQ222" s="7" t="inlineStr"/>
      <c r="DR222" s="7" t="inlineStr"/>
      <c r="DS222" s="7" t="inlineStr"/>
      <c r="DT222" s="7" t="inlineStr"/>
      <c r="DU222" s="7" t="inlineStr"/>
      <c r="DV222" s="7" t="inlineStr"/>
      <c r="DW222" s="7" t="inlineStr"/>
      <c r="DX222" s="7" t="inlineStr"/>
      <c r="DY222" s="7" t="inlineStr"/>
      <c r="DZ222" s="7" t="inlineStr"/>
      <c r="EA222" s="7" t="inlineStr"/>
      <c r="EB222" s="7" t="inlineStr"/>
      <c r="EC222" s="7">
        <f>E222+AU222+BI222+BS222+DA222</f>
        <v/>
      </c>
      <c r="ED222" s="7">
        <f>F222+AV222+BJ222+BT222+DB222</f>
        <v/>
      </c>
    </row>
    <row r="223" hidden="1" outlineLevel="1">
      <c r="A223" s="5" t="n">
        <v>107</v>
      </c>
      <c r="B223" s="6" t="inlineStr">
        <is>
          <t>Ruslan-M MCHJ</t>
        </is>
      </c>
      <c r="C223" s="6" t="inlineStr">
        <is>
          <t>Бухара</t>
        </is>
      </c>
      <c r="D223" s="6" t="inlineStr">
        <is>
          <t>Бухара 1</t>
        </is>
      </c>
      <c r="E223" s="7">
        <f>G223+I223+K223+M223+O223+Q223+S223+U223+W223+Y223+AA223+AC223+AE223+AG223+AI223+AK223+AM223+AO223+AQ223+AS223</f>
        <v/>
      </c>
      <c r="F223" s="7">
        <f>H223+J223+L223+N223+P223+R223+T223+V223+X223+Z223+AB223+AD223+AF223+AH223+AJ223+AL223+AN223+AP223+AR223+AT223</f>
        <v/>
      </c>
      <c r="G223" s="7" t="inlineStr"/>
      <c r="H223" s="7" t="inlineStr"/>
      <c r="I223" s="7" t="inlineStr"/>
      <c r="J223" s="7" t="inlineStr"/>
      <c r="K223" s="7" t="inlineStr"/>
      <c r="L223" s="7" t="inlineStr"/>
      <c r="M223" s="7" t="inlineStr"/>
      <c r="N223" s="7" t="inlineStr"/>
      <c r="O223" s="7" t="inlineStr"/>
      <c r="P223" s="7" t="inlineStr"/>
      <c r="Q223" s="7" t="n">
        <v>50</v>
      </c>
      <c r="R223" s="7" t="n">
        <v>7616300</v>
      </c>
      <c r="S223" s="7" t="inlineStr"/>
      <c r="T223" s="7" t="inlineStr"/>
      <c r="U223" s="7" t="inlineStr"/>
      <c r="V223" s="7" t="inlineStr"/>
      <c r="W223" s="7" t="inlineStr"/>
      <c r="X223" s="7" t="inlineStr"/>
      <c r="Y223" s="7" t="inlineStr"/>
      <c r="Z223" s="7" t="inlineStr"/>
      <c r="AA223" s="7" t="inlineStr"/>
      <c r="AB223" s="7" t="inlineStr"/>
      <c r="AC223" s="7" t="inlineStr"/>
      <c r="AD223" s="7" t="inlineStr"/>
      <c r="AE223" s="7" t="inlineStr"/>
      <c r="AF223" s="7" t="inlineStr"/>
      <c r="AG223" s="7" t="inlineStr"/>
      <c r="AH223" s="7" t="inlineStr"/>
      <c r="AI223" s="7" t="inlineStr"/>
      <c r="AJ223" s="7" t="inlineStr"/>
      <c r="AK223" s="7" t="inlineStr"/>
      <c r="AL223" s="7" t="inlineStr"/>
      <c r="AM223" s="7" t="inlineStr"/>
      <c r="AN223" s="7" t="inlineStr"/>
      <c r="AO223" s="7" t="inlineStr"/>
      <c r="AP223" s="7" t="inlineStr"/>
      <c r="AQ223" s="7" t="inlineStr"/>
      <c r="AR223" s="7" t="inlineStr"/>
      <c r="AS223" s="7" t="inlineStr"/>
      <c r="AT223" s="7" t="inlineStr"/>
      <c r="AU223" s="7">
        <f>AW223+AY223+BA223+BC223+BE223+BG223</f>
        <v/>
      </c>
      <c r="AV223" s="7">
        <f>AX223+AZ223+BB223+BD223+BF223+BH223</f>
        <v/>
      </c>
      <c r="AW223" s="7" t="inlineStr"/>
      <c r="AX223" s="7" t="inlineStr"/>
      <c r="AY223" s="7" t="inlineStr"/>
      <c r="AZ223" s="7" t="inlineStr"/>
      <c r="BA223" s="7" t="inlineStr"/>
      <c r="BB223" s="7" t="inlineStr"/>
      <c r="BC223" s="7" t="inlineStr"/>
      <c r="BD223" s="7" t="inlineStr"/>
      <c r="BE223" s="7" t="inlineStr"/>
      <c r="BF223" s="7" t="inlineStr"/>
      <c r="BG223" s="7" t="inlineStr"/>
      <c r="BH223" s="7" t="inlineStr"/>
      <c r="BI223" s="7">
        <f>BK223+BM223+BO223+BQ223</f>
        <v/>
      </c>
      <c r="BJ223" s="7">
        <f>BL223+BN223+BP223+BR223</f>
        <v/>
      </c>
      <c r="BK223" s="7" t="inlineStr"/>
      <c r="BL223" s="7" t="inlineStr"/>
      <c r="BM223" s="7" t="inlineStr"/>
      <c r="BN223" s="7" t="inlineStr"/>
      <c r="BO223" s="7" t="inlineStr"/>
      <c r="BP223" s="7" t="inlineStr"/>
      <c r="BQ223" s="7" t="inlineStr"/>
      <c r="BR223" s="7" t="inlineStr"/>
      <c r="BS223" s="7">
        <f>BU223+BW223+BY223+CA223+CC223+CE223+CG223+CI223+CK223+CM223+CO223+CQ223+CS223+CU223+CW223+CY223</f>
        <v/>
      </c>
      <c r="BT223" s="7">
        <f>BV223+BX223+BZ223+CB223+CD223+CF223+CH223+CJ223+CL223+CN223+CP223+CR223+CT223+CV223+CX223+CZ223</f>
        <v/>
      </c>
      <c r="BU223" s="7" t="inlineStr"/>
      <c r="BV223" s="7" t="inlineStr"/>
      <c r="BW223" s="7" t="inlineStr"/>
      <c r="BX223" s="7" t="inlineStr"/>
      <c r="BY223" s="7" t="inlineStr"/>
      <c r="BZ223" s="7" t="inlineStr"/>
      <c r="CA223" s="7" t="inlineStr"/>
      <c r="CB223" s="7" t="inlineStr"/>
      <c r="CC223" s="7" t="inlineStr"/>
      <c r="CD223" s="7" t="inlineStr"/>
      <c r="CE223" s="7" t="inlineStr"/>
      <c r="CF223" s="7" t="inlineStr"/>
      <c r="CG223" s="7" t="inlineStr"/>
      <c r="CH223" s="7" t="inlineStr"/>
      <c r="CI223" s="7" t="inlineStr"/>
      <c r="CJ223" s="7" t="inlineStr"/>
      <c r="CK223" s="7" t="inlineStr"/>
      <c r="CL223" s="7" t="inlineStr"/>
      <c r="CM223" s="7" t="inlineStr"/>
      <c r="CN223" s="7" t="inlineStr"/>
      <c r="CO223" s="7" t="inlineStr"/>
      <c r="CP223" s="7" t="inlineStr"/>
      <c r="CQ223" s="7" t="inlineStr"/>
      <c r="CR223" s="7" t="inlineStr"/>
      <c r="CS223" s="7" t="inlineStr"/>
      <c r="CT223" s="7" t="inlineStr"/>
      <c r="CU223" s="7" t="inlineStr"/>
      <c r="CV223" s="7" t="inlineStr"/>
      <c r="CW223" s="7" t="inlineStr"/>
      <c r="CX223" s="7" t="inlineStr"/>
      <c r="CY223" s="7" t="inlineStr"/>
      <c r="CZ223" s="7" t="inlineStr"/>
      <c r="DA223" s="7">
        <f>DC223+DE223+DG223+DI223+DK223+DM223+DO223+DQ223+DS223+DU223+DW223+DY223+EA223</f>
        <v/>
      </c>
      <c r="DB223" s="7">
        <f>DD223+DF223+DH223+DJ223+DL223+DN223+DP223+DR223+DT223+DV223+DX223+DZ223+EB223</f>
        <v/>
      </c>
      <c r="DC223" s="7" t="inlineStr"/>
      <c r="DD223" s="7" t="inlineStr"/>
      <c r="DE223" s="7" t="inlineStr"/>
      <c r="DF223" s="7" t="inlineStr"/>
      <c r="DG223" s="7" t="inlineStr"/>
      <c r="DH223" s="7" t="inlineStr"/>
      <c r="DI223" s="7" t="inlineStr"/>
      <c r="DJ223" s="7" t="inlineStr"/>
      <c r="DK223" s="7" t="inlineStr"/>
      <c r="DL223" s="7" t="inlineStr"/>
      <c r="DM223" s="7" t="inlineStr"/>
      <c r="DN223" s="7" t="inlineStr"/>
      <c r="DO223" s="7" t="inlineStr"/>
      <c r="DP223" s="7" t="inlineStr"/>
      <c r="DQ223" s="7" t="inlineStr"/>
      <c r="DR223" s="7" t="inlineStr"/>
      <c r="DS223" s="7" t="inlineStr"/>
      <c r="DT223" s="7" t="inlineStr"/>
      <c r="DU223" s="7" t="inlineStr"/>
      <c r="DV223" s="7" t="inlineStr"/>
      <c r="DW223" s="7" t="inlineStr"/>
      <c r="DX223" s="7" t="inlineStr"/>
      <c r="DY223" s="7" t="inlineStr"/>
      <c r="DZ223" s="7" t="inlineStr"/>
      <c r="EA223" s="7" t="inlineStr"/>
      <c r="EB223" s="7" t="inlineStr"/>
      <c r="EC223" s="7">
        <f>E223+AU223+BI223+BS223+DA223</f>
        <v/>
      </c>
      <c r="ED223" s="7">
        <f>F223+AV223+BJ223+BT223+DB223</f>
        <v/>
      </c>
    </row>
    <row r="224" hidden="1" outlineLevel="1">
      <c r="A224" s="5" t="n">
        <v>108</v>
      </c>
      <c r="B224" s="6" t="inlineStr">
        <is>
          <t>SABRINA AMIRBEK FAYZ INVEST MCHJ</t>
        </is>
      </c>
      <c r="C224" s="6" t="inlineStr">
        <is>
          <t>Бухара</t>
        </is>
      </c>
      <c r="D224" s="6" t="inlineStr">
        <is>
          <t>Бухара 1</t>
        </is>
      </c>
      <c r="E224" s="7">
        <f>G224+I224+K224+M224+O224+Q224+S224+U224+W224+Y224+AA224+AC224+AE224+AG224+AI224+AK224+AM224+AO224+AQ224+AS224</f>
        <v/>
      </c>
      <c r="F224" s="7">
        <f>H224+J224+L224+N224+P224+R224+T224+V224+X224+Z224+AB224+AD224+AF224+AH224+AJ224+AL224+AN224+AP224+AR224+AT224</f>
        <v/>
      </c>
      <c r="G224" s="7" t="inlineStr"/>
      <c r="H224" s="7" t="inlineStr"/>
      <c r="I224" s="7" t="inlineStr"/>
      <c r="J224" s="7" t="inlineStr"/>
      <c r="K224" s="7" t="inlineStr"/>
      <c r="L224" s="7" t="inlineStr"/>
      <c r="M224" s="7" t="n">
        <v>3</v>
      </c>
      <c r="N224" s="7" t="n">
        <v>697794</v>
      </c>
      <c r="O224" s="7" t="inlineStr"/>
      <c r="P224" s="7" t="inlineStr"/>
      <c r="Q224" s="7" t="inlineStr"/>
      <c r="R224" s="7" t="inlineStr"/>
      <c r="S224" s="7" t="inlineStr"/>
      <c r="T224" s="7" t="inlineStr"/>
      <c r="U224" s="7" t="inlineStr"/>
      <c r="V224" s="7" t="inlineStr"/>
      <c r="W224" s="7" t="inlineStr"/>
      <c r="X224" s="7" t="inlineStr"/>
      <c r="Y224" s="7" t="inlineStr"/>
      <c r="Z224" s="7" t="inlineStr"/>
      <c r="AA224" s="7" t="inlineStr"/>
      <c r="AB224" s="7" t="inlineStr"/>
      <c r="AC224" s="7" t="inlineStr"/>
      <c r="AD224" s="7" t="inlineStr"/>
      <c r="AE224" s="7" t="inlineStr"/>
      <c r="AF224" s="7" t="inlineStr"/>
      <c r="AG224" s="7" t="inlineStr"/>
      <c r="AH224" s="7" t="inlineStr"/>
      <c r="AI224" s="7" t="inlineStr"/>
      <c r="AJ224" s="7" t="inlineStr"/>
      <c r="AK224" s="7" t="inlineStr"/>
      <c r="AL224" s="7" t="inlineStr"/>
      <c r="AM224" s="7" t="inlineStr"/>
      <c r="AN224" s="7" t="inlineStr"/>
      <c r="AO224" s="7" t="inlineStr"/>
      <c r="AP224" s="7" t="inlineStr"/>
      <c r="AQ224" s="7" t="inlineStr"/>
      <c r="AR224" s="7" t="inlineStr"/>
      <c r="AS224" s="7" t="inlineStr"/>
      <c r="AT224" s="7" t="inlineStr"/>
      <c r="AU224" s="7">
        <f>AW224+AY224+BA224+BC224+BE224+BG224</f>
        <v/>
      </c>
      <c r="AV224" s="7">
        <f>AX224+AZ224+BB224+BD224+BF224+BH224</f>
        <v/>
      </c>
      <c r="AW224" s="7" t="inlineStr"/>
      <c r="AX224" s="7" t="inlineStr"/>
      <c r="AY224" s="7" t="inlineStr"/>
      <c r="AZ224" s="7" t="inlineStr"/>
      <c r="BA224" s="7" t="inlineStr"/>
      <c r="BB224" s="7" t="inlineStr"/>
      <c r="BC224" s="7" t="inlineStr"/>
      <c r="BD224" s="7" t="inlineStr"/>
      <c r="BE224" s="7" t="inlineStr"/>
      <c r="BF224" s="7" t="inlineStr"/>
      <c r="BG224" s="7" t="inlineStr"/>
      <c r="BH224" s="7" t="inlineStr"/>
      <c r="BI224" s="7">
        <f>BK224+BM224+BO224+BQ224</f>
        <v/>
      </c>
      <c r="BJ224" s="7">
        <f>BL224+BN224+BP224+BR224</f>
        <v/>
      </c>
      <c r="BK224" s="7" t="inlineStr"/>
      <c r="BL224" s="7" t="inlineStr"/>
      <c r="BM224" s="7" t="inlineStr"/>
      <c r="BN224" s="7" t="inlineStr"/>
      <c r="BO224" s="7" t="inlineStr"/>
      <c r="BP224" s="7" t="inlineStr"/>
      <c r="BQ224" s="7" t="inlineStr"/>
      <c r="BR224" s="7" t="inlineStr"/>
      <c r="BS224" s="7">
        <f>BU224+BW224+BY224+CA224+CC224+CE224+CG224+CI224+CK224+CM224+CO224+CQ224+CS224+CU224+CW224+CY224</f>
        <v/>
      </c>
      <c r="BT224" s="7">
        <f>BV224+BX224+BZ224+CB224+CD224+CF224+CH224+CJ224+CL224+CN224+CP224+CR224+CT224+CV224+CX224+CZ224</f>
        <v/>
      </c>
      <c r="BU224" s="7" t="inlineStr"/>
      <c r="BV224" s="7" t="inlineStr"/>
      <c r="BW224" s="7" t="inlineStr"/>
      <c r="BX224" s="7" t="inlineStr"/>
      <c r="BY224" s="7" t="inlineStr"/>
      <c r="BZ224" s="7" t="inlineStr"/>
      <c r="CA224" s="7" t="inlineStr"/>
      <c r="CB224" s="7" t="inlineStr"/>
      <c r="CC224" s="7" t="inlineStr"/>
      <c r="CD224" s="7" t="inlineStr"/>
      <c r="CE224" s="7" t="inlineStr"/>
      <c r="CF224" s="7" t="inlineStr"/>
      <c r="CG224" s="7" t="inlineStr"/>
      <c r="CH224" s="7" t="inlineStr"/>
      <c r="CI224" s="7" t="inlineStr"/>
      <c r="CJ224" s="7" t="inlineStr"/>
      <c r="CK224" s="7" t="inlineStr"/>
      <c r="CL224" s="7" t="inlineStr"/>
      <c r="CM224" s="7" t="inlineStr"/>
      <c r="CN224" s="7" t="inlineStr"/>
      <c r="CO224" s="7" t="inlineStr"/>
      <c r="CP224" s="7" t="inlineStr"/>
      <c r="CQ224" s="7" t="inlineStr"/>
      <c r="CR224" s="7" t="inlineStr"/>
      <c r="CS224" s="7" t="inlineStr"/>
      <c r="CT224" s="7" t="inlineStr"/>
      <c r="CU224" s="7" t="inlineStr"/>
      <c r="CV224" s="7" t="inlineStr"/>
      <c r="CW224" s="7" t="inlineStr"/>
      <c r="CX224" s="7" t="inlineStr"/>
      <c r="CY224" s="7" t="inlineStr"/>
      <c r="CZ224" s="7" t="inlineStr"/>
      <c r="DA224" s="7">
        <f>DC224+DE224+DG224+DI224+DK224+DM224+DO224+DQ224+DS224+DU224+DW224+DY224+EA224</f>
        <v/>
      </c>
      <c r="DB224" s="7">
        <f>DD224+DF224+DH224+DJ224+DL224+DN224+DP224+DR224+DT224+DV224+DX224+DZ224+EB224</f>
        <v/>
      </c>
      <c r="DC224" s="7" t="inlineStr"/>
      <c r="DD224" s="7" t="inlineStr"/>
      <c r="DE224" s="7" t="inlineStr"/>
      <c r="DF224" s="7" t="inlineStr"/>
      <c r="DG224" s="7" t="inlineStr"/>
      <c r="DH224" s="7" t="inlineStr"/>
      <c r="DI224" s="7" t="inlineStr"/>
      <c r="DJ224" s="7" t="inlineStr"/>
      <c r="DK224" s="7" t="inlineStr"/>
      <c r="DL224" s="7" t="inlineStr"/>
      <c r="DM224" s="7" t="inlineStr"/>
      <c r="DN224" s="7" t="inlineStr"/>
      <c r="DO224" s="7" t="inlineStr"/>
      <c r="DP224" s="7" t="inlineStr"/>
      <c r="DQ224" s="7" t="inlineStr"/>
      <c r="DR224" s="7" t="inlineStr"/>
      <c r="DS224" s="7" t="inlineStr"/>
      <c r="DT224" s="7" t="inlineStr"/>
      <c r="DU224" s="7" t="inlineStr"/>
      <c r="DV224" s="7" t="inlineStr"/>
      <c r="DW224" s="7" t="inlineStr"/>
      <c r="DX224" s="7" t="inlineStr"/>
      <c r="DY224" s="7" t="inlineStr"/>
      <c r="DZ224" s="7" t="inlineStr"/>
      <c r="EA224" s="7" t="inlineStr"/>
      <c r="EB224" s="7" t="inlineStr"/>
      <c r="EC224" s="7">
        <f>E224+AU224+BI224+BS224+DA224</f>
        <v/>
      </c>
      <c r="ED224" s="7">
        <f>F224+AV224+BJ224+BT224+DB224</f>
        <v/>
      </c>
    </row>
    <row r="225" hidden="1" outlineLevel="1">
      <c r="A225" s="5" t="n">
        <v>109</v>
      </c>
      <c r="B225" s="6" t="inlineStr">
        <is>
          <t>SHARIF JURABEK FARM MCHJ</t>
        </is>
      </c>
      <c r="C225" s="6" t="inlineStr">
        <is>
          <t>Бухара</t>
        </is>
      </c>
      <c r="D225" s="6" t="inlineStr">
        <is>
          <t>Бухара 1</t>
        </is>
      </c>
      <c r="E225" s="7">
        <f>G225+I225+K225+M225+O225+Q225+S225+U225+W225+Y225+AA225+AC225+AE225+AG225+AI225+AK225+AM225+AO225+AQ225+AS225</f>
        <v/>
      </c>
      <c r="F225" s="7">
        <f>H225+J225+L225+N225+P225+R225+T225+V225+X225+Z225+AB225+AD225+AF225+AH225+AJ225+AL225+AN225+AP225+AR225+AT225</f>
        <v/>
      </c>
      <c r="G225" s="7" t="inlineStr"/>
      <c r="H225" s="7" t="inlineStr"/>
      <c r="I225" s="7" t="inlineStr"/>
      <c r="J225" s="7" t="inlineStr"/>
      <c r="K225" s="7" t="inlineStr"/>
      <c r="L225" s="7" t="inlineStr"/>
      <c r="M225" s="7" t="n">
        <v>2</v>
      </c>
      <c r="N225" s="7" t="n">
        <v>925768</v>
      </c>
      <c r="O225" s="7" t="inlineStr"/>
      <c r="P225" s="7" t="inlineStr"/>
      <c r="Q225" s="7" t="inlineStr"/>
      <c r="R225" s="7" t="inlineStr"/>
      <c r="S225" s="7" t="inlineStr"/>
      <c r="T225" s="7" t="inlineStr"/>
      <c r="U225" s="7" t="inlineStr"/>
      <c r="V225" s="7" t="inlineStr"/>
      <c r="W225" s="7" t="inlineStr"/>
      <c r="X225" s="7" t="inlineStr"/>
      <c r="Y225" s="7" t="inlineStr"/>
      <c r="Z225" s="7" t="inlineStr"/>
      <c r="AA225" s="7" t="inlineStr"/>
      <c r="AB225" s="7" t="inlineStr"/>
      <c r="AC225" s="7" t="inlineStr"/>
      <c r="AD225" s="7" t="inlineStr"/>
      <c r="AE225" s="7" t="inlineStr"/>
      <c r="AF225" s="7" t="inlineStr"/>
      <c r="AG225" s="7" t="inlineStr"/>
      <c r="AH225" s="7" t="inlineStr"/>
      <c r="AI225" s="7" t="inlineStr"/>
      <c r="AJ225" s="7" t="inlineStr"/>
      <c r="AK225" s="7" t="inlineStr"/>
      <c r="AL225" s="7" t="inlineStr"/>
      <c r="AM225" s="7" t="inlineStr"/>
      <c r="AN225" s="7" t="inlineStr"/>
      <c r="AO225" s="7" t="inlineStr"/>
      <c r="AP225" s="7" t="inlineStr"/>
      <c r="AQ225" s="7" t="inlineStr"/>
      <c r="AR225" s="7" t="inlineStr"/>
      <c r="AS225" s="7" t="inlineStr"/>
      <c r="AT225" s="7" t="inlineStr"/>
      <c r="AU225" s="7">
        <f>AW225+AY225+BA225+BC225+BE225+BG225</f>
        <v/>
      </c>
      <c r="AV225" s="7">
        <f>AX225+AZ225+BB225+BD225+BF225+BH225</f>
        <v/>
      </c>
      <c r="AW225" s="7" t="inlineStr"/>
      <c r="AX225" s="7" t="inlineStr"/>
      <c r="AY225" s="7" t="inlineStr"/>
      <c r="AZ225" s="7" t="inlineStr"/>
      <c r="BA225" s="7" t="inlineStr"/>
      <c r="BB225" s="7" t="inlineStr"/>
      <c r="BC225" s="7" t="inlineStr"/>
      <c r="BD225" s="7" t="inlineStr"/>
      <c r="BE225" s="7" t="inlineStr"/>
      <c r="BF225" s="7" t="inlineStr"/>
      <c r="BG225" s="7" t="inlineStr"/>
      <c r="BH225" s="7" t="inlineStr"/>
      <c r="BI225" s="7">
        <f>BK225+BM225+BO225+BQ225</f>
        <v/>
      </c>
      <c r="BJ225" s="7">
        <f>BL225+BN225+BP225+BR225</f>
        <v/>
      </c>
      <c r="BK225" s="7" t="inlineStr"/>
      <c r="BL225" s="7" t="inlineStr"/>
      <c r="BM225" s="7" t="inlineStr"/>
      <c r="BN225" s="7" t="inlineStr"/>
      <c r="BO225" s="7" t="inlineStr"/>
      <c r="BP225" s="7" t="inlineStr"/>
      <c r="BQ225" s="7" t="inlineStr"/>
      <c r="BR225" s="7" t="inlineStr"/>
      <c r="BS225" s="7">
        <f>BU225+BW225+BY225+CA225+CC225+CE225+CG225+CI225+CK225+CM225+CO225+CQ225+CS225+CU225+CW225+CY225</f>
        <v/>
      </c>
      <c r="BT225" s="7">
        <f>BV225+BX225+BZ225+CB225+CD225+CF225+CH225+CJ225+CL225+CN225+CP225+CR225+CT225+CV225+CX225+CZ225</f>
        <v/>
      </c>
      <c r="BU225" s="7" t="inlineStr"/>
      <c r="BV225" s="7" t="inlineStr"/>
      <c r="BW225" s="7" t="inlineStr"/>
      <c r="BX225" s="7" t="inlineStr"/>
      <c r="BY225" s="7" t="inlineStr"/>
      <c r="BZ225" s="7" t="inlineStr"/>
      <c r="CA225" s="7" t="inlineStr"/>
      <c r="CB225" s="7" t="inlineStr"/>
      <c r="CC225" s="7" t="inlineStr"/>
      <c r="CD225" s="7" t="inlineStr"/>
      <c r="CE225" s="7" t="inlineStr"/>
      <c r="CF225" s="7" t="inlineStr"/>
      <c r="CG225" s="7" t="inlineStr"/>
      <c r="CH225" s="7" t="inlineStr"/>
      <c r="CI225" s="7" t="inlineStr"/>
      <c r="CJ225" s="7" t="inlineStr"/>
      <c r="CK225" s="7" t="inlineStr"/>
      <c r="CL225" s="7" t="inlineStr"/>
      <c r="CM225" s="7" t="inlineStr"/>
      <c r="CN225" s="7" t="inlineStr"/>
      <c r="CO225" s="7" t="inlineStr"/>
      <c r="CP225" s="7" t="inlineStr"/>
      <c r="CQ225" s="7" t="inlineStr"/>
      <c r="CR225" s="7" t="inlineStr"/>
      <c r="CS225" s="7" t="inlineStr"/>
      <c r="CT225" s="7" t="inlineStr"/>
      <c r="CU225" s="7" t="inlineStr"/>
      <c r="CV225" s="7" t="inlineStr"/>
      <c r="CW225" s="7" t="inlineStr"/>
      <c r="CX225" s="7" t="inlineStr"/>
      <c r="CY225" s="7" t="inlineStr"/>
      <c r="CZ225" s="7" t="inlineStr"/>
      <c r="DA225" s="7">
        <f>DC225+DE225+DG225+DI225+DK225+DM225+DO225+DQ225+DS225+DU225+DW225+DY225+EA225</f>
        <v/>
      </c>
      <c r="DB225" s="7">
        <f>DD225+DF225+DH225+DJ225+DL225+DN225+DP225+DR225+DT225+DV225+DX225+DZ225+EB225</f>
        <v/>
      </c>
      <c r="DC225" s="7" t="inlineStr"/>
      <c r="DD225" s="7" t="inlineStr"/>
      <c r="DE225" s="7" t="inlineStr"/>
      <c r="DF225" s="7" t="inlineStr"/>
      <c r="DG225" s="7" t="inlineStr"/>
      <c r="DH225" s="7" t="inlineStr"/>
      <c r="DI225" s="7" t="inlineStr"/>
      <c r="DJ225" s="7" t="inlineStr"/>
      <c r="DK225" s="7" t="inlineStr"/>
      <c r="DL225" s="7" t="inlineStr"/>
      <c r="DM225" s="7" t="inlineStr"/>
      <c r="DN225" s="7" t="inlineStr"/>
      <c r="DO225" s="7" t="inlineStr"/>
      <c r="DP225" s="7" t="inlineStr"/>
      <c r="DQ225" s="7" t="inlineStr"/>
      <c r="DR225" s="7" t="inlineStr"/>
      <c r="DS225" s="7" t="inlineStr"/>
      <c r="DT225" s="7" t="inlineStr"/>
      <c r="DU225" s="7" t="inlineStr"/>
      <c r="DV225" s="7" t="inlineStr"/>
      <c r="DW225" s="7" t="inlineStr"/>
      <c r="DX225" s="7" t="inlineStr"/>
      <c r="DY225" s="7" t="inlineStr"/>
      <c r="DZ225" s="7" t="inlineStr"/>
      <c r="EA225" s="7" t="inlineStr"/>
      <c r="EB225" s="7" t="inlineStr"/>
      <c r="EC225" s="7">
        <f>E225+AU225+BI225+BS225+DA225</f>
        <v/>
      </c>
      <c r="ED225" s="7">
        <f>F225+AV225+BJ225+BT225+DB225</f>
        <v/>
      </c>
    </row>
    <row r="226" hidden="1" outlineLevel="1">
      <c r="A226" s="5" t="n">
        <v>110</v>
      </c>
      <c r="B226" s="6" t="inlineStr">
        <is>
          <t>SHARQ-TIBBIYOT MASKANI MCHJ</t>
        </is>
      </c>
      <c r="C226" s="6" t="inlineStr">
        <is>
          <t>Бухара</t>
        </is>
      </c>
      <c r="D226" s="6" t="inlineStr">
        <is>
          <t>Бухара 1</t>
        </is>
      </c>
      <c r="E226" s="7">
        <f>G226+I226+K226+M226+O226+Q226+S226+U226+W226+Y226+AA226+AC226+AE226+AG226+AI226+AK226+AM226+AO226+AQ226+AS226</f>
        <v/>
      </c>
      <c r="F226" s="7">
        <f>H226+J226+L226+N226+P226+R226+T226+V226+X226+Z226+AB226+AD226+AF226+AH226+AJ226+AL226+AN226+AP226+AR226+AT226</f>
        <v/>
      </c>
      <c r="G226" s="7" t="n">
        <v>15</v>
      </c>
      <c r="H226" s="7" t="n">
        <v>3383810</v>
      </c>
      <c r="I226" s="7" t="inlineStr"/>
      <c r="J226" s="7" t="inlineStr"/>
      <c r="K226" s="7" t="inlineStr"/>
      <c r="L226" s="7" t="inlineStr"/>
      <c r="M226" s="7" t="n">
        <v>20</v>
      </c>
      <c r="N226" s="7" t="n">
        <v>2104100</v>
      </c>
      <c r="O226" s="7" t="n">
        <v>10</v>
      </c>
      <c r="P226" s="7" t="n">
        <v>4126440</v>
      </c>
      <c r="Q226" s="7" t="n">
        <v>100</v>
      </c>
      <c r="R226" s="7" t="n">
        <v>27913300</v>
      </c>
      <c r="S226" s="7" t="inlineStr"/>
      <c r="T226" s="7" t="inlineStr"/>
      <c r="U226" s="7" t="inlineStr"/>
      <c r="V226" s="7" t="inlineStr"/>
      <c r="W226" s="7" t="inlineStr"/>
      <c r="X226" s="7" t="inlineStr"/>
      <c r="Y226" s="7" t="inlineStr"/>
      <c r="Z226" s="7" t="inlineStr"/>
      <c r="AA226" s="7" t="inlineStr"/>
      <c r="AB226" s="7" t="inlineStr"/>
      <c r="AC226" s="7" t="inlineStr"/>
      <c r="AD226" s="7" t="inlineStr"/>
      <c r="AE226" s="7" t="inlineStr"/>
      <c r="AF226" s="7" t="inlineStr"/>
      <c r="AG226" s="7" t="n">
        <v>5</v>
      </c>
      <c r="AH226" s="7" t="n">
        <v>1080355</v>
      </c>
      <c r="AI226" s="7" t="n">
        <v>5</v>
      </c>
      <c r="AJ226" s="7" t="n">
        <v>1512670</v>
      </c>
      <c r="AK226" s="7" t="inlineStr"/>
      <c r="AL226" s="7" t="inlineStr"/>
      <c r="AM226" s="7" t="inlineStr"/>
      <c r="AN226" s="7" t="inlineStr"/>
      <c r="AO226" s="7" t="inlineStr"/>
      <c r="AP226" s="7" t="inlineStr"/>
      <c r="AQ226" s="7" t="inlineStr"/>
      <c r="AR226" s="7" t="inlineStr"/>
      <c r="AS226" s="7" t="inlineStr"/>
      <c r="AT226" s="7" t="inlineStr"/>
      <c r="AU226" s="7">
        <f>AW226+AY226+BA226+BC226+BE226+BG226</f>
        <v/>
      </c>
      <c r="AV226" s="7">
        <f>AX226+AZ226+BB226+BD226+BF226+BH226</f>
        <v/>
      </c>
      <c r="AW226" s="7" t="inlineStr"/>
      <c r="AX226" s="7" t="inlineStr"/>
      <c r="AY226" s="7" t="inlineStr"/>
      <c r="AZ226" s="7" t="inlineStr"/>
      <c r="BA226" s="7" t="inlineStr"/>
      <c r="BB226" s="7" t="inlineStr"/>
      <c r="BC226" s="7" t="inlineStr"/>
      <c r="BD226" s="7" t="inlineStr"/>
      <c r="BE226" s="7" t="inlineStr"/>
      <c r="BF226" s="7" t="inlineStr"/>
      <c r="BG226" s="7" t="inlineStr"/>
      <c r="BH226" s="7" t="inlineStr"/>
      <c r="BI226" s="7">
        <f>BK226+BM226+BO226+BQ226</f>
        <v/>
      </c>
      <c r="BJ226" s="7">
        <f>BL226+BN226+BP226+BR226</f>
        <v/>
      </c>
      <c r="BK226" s="7" t="inlineStr"/>
      <c r="BL226" s="7" t="inlineStr"/>
      <c r="BM226" s="7" t="n">
        <v>30</v>
      </c>
      <c r="BN226" s="7" t="n">
        <v>7710840</v>
      </c>
      <c r="BO226" s="7" t="inlineStr"/>
      <c r="BP226" s="7" t="inlineStr"/>
      <c r="BQ226" s="7" t="inlineStr"/>
      <c r="BR226" s="7" t="inlineStr"/>
      <c r="BS226" s="7">
        <f>BU226+BW226+BY226+CA226+CC226+CE226+CG226+CI226+CK226+CM226+CO226+CQ226+CS226+CU226+CW226+CY226</f>
        <v/>
      </c>
      <c r="BT226" s="7">
        <f>BV226+BX226+BZ226+CB226+CD226+CF226+CH226+CJ226+CL226+CN226+CP226+CR226+CT226+CV226+CX226+CZ226</f>
        <v/>
      </c>
      <c r="BU226" s="7" t="inlineStr"/>
      <c r="BV226" s="7" t="inlineStr"/>
      <c r="BW226" s="7" t="inlineStr"/>
      <c r="BX226" s="7" t="inlineStr"/>
      <c r="BY226" s="7" t="inlineStr"/>
      <c r="BZ226" s="7" t="inlineStr"/>
      <c r="CA226" s="7" t="inlineStr"/>
      <c r="CB226" s="7" t="inlineStr"/>
      <c r="CC226" s="7" t="inlineStr"/>
      <c r="CD226" s="7" t="inlineStr"/>
      <c r="CE226" s="7" t="inlineStr"/>
      <c r="CF226" s="7" t="inlineStr"/>
      <c r="CG226" s="7" t="inlineStr"/>
      <c r="CH226" s="7" t="inlineStr"/>
      <c r="CI226" s="7" t="inlineStr"/>
      <c r="CJ226" s="7" t="inlineStr"/>
      <c r="CK226" s="7" t="inlineStr"/>
      <c r="CL226" s="7" t="inlineStr"/>
      <c r="CM226" s="7" t="inlineStr"/>
      <c r="CN226" s="7" t="inlineStr"/>
      <c r="CO226" s="7" t="inlineStr"/>
      <c r="CP226" s="7" t="inlineStr"/>
      <c r="CQ226" s="7" t="inlineStr"/>
      <c r="CR226" s="7" t="inlineStr"/>
      <c r="CS226" s="7" t="inlineStr"/>
      <c r="CT226" s="7" t="inlineStr"/>
      <c r="CU226" s="7" t="inlineStr"/>
      <c r="CV226" s="7" t="inlineStr"/>
      <c r="CW226" s="7" t="inlineStr"/>
      <c r="CX226" s="7" t="inlineStr"/>
      <c r="CY226" s="7" t="inlineStr"/>
      <c r="CZ226" s="7" t="inlineStr"/>
      <c r="DA226" s="7">
        <f>DC226+DE226+DG226+DI226+DK226+DM226+DO226+DQ226+DS226+DU226+DW226+DY226+EA226</f>
        <v/>
      </c>
      <c r="DB226" s="7">
        <f>DD226+DF226+DH226+DJ226+DL226+DN226+DP226+DR226+DT226+DV226+DX226+DZ226+EB226</f>
        <v/>
      </c>
      <c r="DC226" s="7" t="inlineStr"/>
      <c r="DD226" s="7" t="inlineStr"/>
      <c r="DE226" s="7" t="inlineStr"/>
      <c r="DF226" s="7" t="inlineStr"/>
      <c r="DG226" s="7" t="inlineStr"/>
      <c r="DH226" s="7" t="inlineStr"/>
      <c r="DI226" s="7" t="inlineStr"/>
      <c r="DJ226" s="7" t="inlineStr"/>
      <c r="DK226" s="7" t="inlineStr"/>
      <c r="DL226" s="7" t="inlineStr"/>
      <c r="DM226" s="7" t="inlineStr"/>
      <c r="DN226" s="7" t="inlineStr"/>
      <c r="DO226" s="7" t="inlineStr"/>
      <c r="DP226" s="7" t="inlineStr"/>
      <c r="DQ226" s="7" t="inlineStr"/>
      <c r="DR226" s="7" t="inlineStr"/>
      <c r="DS226" s="7" t="inlineStr"/>
      <c r="DT226" s="7" t="inlineStr"/>
      <c r="DU226" s="7" t="inlineStr"/>
      <c r="DV226" s="7" t="inlineStr"/>
      <c r="DW226" s="7" t="inlineStr"/>
      <c r="DX226" s="7" t="inlineStr"/>
      <c r="DY226" s="7" t="inlineStr"/>
      <c r="DZ226" s="7" t="inlineStr"/>
      <c r="EA226" s="7" t="inlineStr"/>
      <c r="EB226" s="7" t="inlineStr"/>
      <c r="EC226" s="7">
        <f>E226+AU226+BI226+BS226+DA226</f>
        <v/>
      </c>
      <c r="ED226" s="7">
        <f>F226+AV226+BJ226+BT226+DB226</f>
        <v/>
      </c>
    </row>
    <row r="227" hidden="1" outlineLevel="1">
      <c r="A227" s="5" t="n">
        <v>111</v>
      </c>
      <c r="B227" s="6" t="inlineStr">
        <is>
          <t>SHAVKAT OTA MED RETSEPT MCHJ</t>
        </is>
      </c>
      <c r="C227" s="6" t="inlineStr">
        <is>
          <t>Бухара</t>
        </is>
      </c>
      <c r="D227" s="6" t="inlineStr">
        <is>
          <t>Бухара 1</t>
        </is>
      </c>
      <c r="E227" s="7">
        <f>G227+I227+K227+M227+O227+Q227+S227+U227+W227+Y227+AA227+AC227+AE227+AG227+AI227+AK227+AM227+AO227+AQ227+AS227</f>
        <v/>
      </c>
      <c r="F227" s="7">
        <f>H227+J227+L227+N227+P227+R227+T227+V227+X227+Z227+AB227+AD227+AF227+AH227+AJ227+AL227+AN227+AP227+AR227+AT227</f>
        <v/>
      </c>
      <c r="G227" s="7" t="inlineStr"/>
      <c r="H227" s="7" t="inlineStr"/>
      <c r="I227" s="7" t="inlineStr"/>
      <c r="J227" s="7" t="inlineStr"/>
      <c r="K227" s="7" t="inlineStr"/>
      <c r="L227" s="7" t="inlineStr"/>
      <c r="M227" s="7" t="inlineStr"/>
      <c r="N227" s="7" t="inlineStr"/>
      <c r="O227" s="7" t="inlineStr"/>
      <c r="P227" s="7" t="inlineStr"/>
      <c r="Q227" s="7" t="n">
        <v>2</v>
      </c>
      <c r="R227" s="7" t="n">
        <v>401268</v>
      </c>
      <c r="S227" s="7" t="inlineStr"/>
      <c r="T227" s="7" t="inlineStr"/>
      <c r="U227" s="7" t="inlineStr"/>
      <c r="V227" s="7" t="inlineStr"/>
      <c r="W227" s="7" t="inlineStr"/>
      <c r="X227" s="7" t="inlineStr"/>
      <c r="Y227" s="7" t="inlineStr"/>
      <c r="Z227" s="7" t="inlineStr"/>
      <c r="AA227" s="7" t="inlineStr"/>
      <c r="AB227" s="7" t="inlineStr"/>
      <c r="AC227" s="7" t="inlineStr"/>
      <c r="AD227" s="7" t="inlineStr"/>
      <c r="AE227" s="7" t="inlineStr"/>
      <c r="AF227" s="7" t="inlineStr"/>
      <c r="AG227" s="7" t="inlineStr"/>
      <c r="AH227" s="7" t="inlineStr"/>
      <c r="AI227" s="7" t="inlineStr"/>
      <c r="AJ227" s="7" t="inlineStr"/>
      <c r="AK227" s="7" t="inlineStr"/>
      <c r="AL227" s="7" t="inlineStr"/>
      <c r="AM227" s="7" t="inlineStr"/>
      <c r="AN227" s="7" t="inlineStr"/>
      <c r="AO227" s="7" t="inlineStr"/>
      <c r="AP227" s="7" t="inlineStr"/>
      <c r="AQ227" s="7" t="inlineStr"/>
      <c r="AR227" s="7" t="inlineStr"/>
      <c r="AS227" s="7" t="inlineStr"/>
      <c r="AT227" s="7" t="inlineStr"/>
      <c r="AU227" s="7">
        <f>AW227+AY227+BA227+BC227+BE227+BG227</f>
        <v/>
      </c>
      <c r="AV227" s="7">
        <f>AX227+AZ227+BB227+BD227+BF227+BH227</f>
        <v/>
      </c>
      <c r="AW227" s="7" t="inlineStr"/>
      <c r="AX227" s="7" t="inlineStr"/>
      <c r="AY227" s="7" t="inlineStr"/>
      <c r="AZ227" s="7" t="inlineStr"/>
      <c r="BA227" s="7" t="inlineStr"/>
      <c r="BB227" s="7" t="inlineStr"/>
      <c r="BC227" s="7" t="inlineStr"/>
      <c r="BD227" s="7" t="inlineStr"/>
      <c r="BE227" s="7" t="inlineStr"/>
      <c r="BF227" s="7" t="inlineStr"/>
      <c r="BG227" s="7" t="inlineStr"/>
      <c r="BH227" s="7" t="inlineStr"/>
      <c r="BI227" s="7">
        <f>BK227+BM227+BO227+BQ227</f>
        <v/>
      </c>
      <c r="BJ227" s="7">
        <f>BL227+BN227+BP227+BR227</f>
        <v/>
      </c>
      <c r="BK227" s="7" t="inlineStr"/>
      <c r="BL227" s="7" t="inlineStr"/>
      <c r="BM227" s="7" t="inlineStr"/>
      <c r="BN227" s="7" t="inlineStr"/>
      <c r="BO227" s="7" t="inlineStr"/>
      <c r="BP227" s="7" t="inlineStr"/>
      <c r="BQ227" s="7" t="inlineStr"/>
      <c r="BR227" s="7" t="inlineStr"/>
      <c r="BS227" s="7">
        <f>BU227+BW227+BY227+CA227+CC227+CE227+CG227+CI227+CK227+CM227+CO227+CQ227+CS227+CU227+CW227+CY227</f>
        <v/>
      </c>
      <c r="BT227" s="7">
        <f>BV227+BX227+BZ227+CB227+CD227+CF227+CH227+CJ227+CL227+CN227+CP227+CR227+CT227+CV227+CX227+CZ227</f>
        <v/>
      </c>
      <c r="BU227" s="7" t="inlineStr"/>
      <c r="BV227" s="7" t="inlineStr"/>
      <c r="BW227" s="7" t="inlineStr"/>
      <c r="BX227" s="7" t="inlineStr"/>
      <c r="BY227" s="7" t="inlineStr"/>
      <c r="BZ227" s="7" t="inlineStr"/>
      <c r="CA227" s="7" t="inlineStr"/>
      <c r="CB227" s="7" t="inlineStr"/>
      <c r="CC227" s="7" t="inlineStr"/>
      <c r="CD227" s="7" t="inlineStr"/>
      <c r="CE227" s="7" t="inlineStr"/>
      <c r="CF227" s="7" t="inlineStr"/>
      <c r="CG227" s="7" t="inlineStr"/>
      <c r="CH227" s="7" t="inlineStr"/>
      <c r="CI227" s="7" t="inlineStr"/>
      <c r="CJ227" s="7" t="inlineStr"/>
      <c r="CK227" s="7" t="inlineStr"/>
      <c r="CL227" s="7" t="inlineStr"/>
      <c r="CM227" s="7" t="inlineStr"/>
      <c r="CN227" s="7" t="inlineStr"/>
      <c r="CO227" s="7" t="inlineStr"/>
      <c r="CP227" s="7" t="inlineStr"/>
      <c r="CQ227" s="7" t="inlineStr"/>
      <c r="CR227" s="7" t="inlineStr"/>
      <c r="CS227" s="7" t="inlineStr"/>
      <c r="CT227" s="7" t="inlineStr"/>
      <c r="CU227" s="7" t="inlineStr"/>
      <c r="CV227" s="7" t="inlineStr"/>
      <c r="CW227" s="7" t="inlineStr"/>
      <c r="CX227" s="7" t="inlineStr"/>
      <c r="CY227" s="7" t="inlineStr"/>
      <c r="CZ227" s="7" t="inlineStr"/>
      <c r="DA227" s="7">
        <f>DC227+DE227+DG227+DI227+DK227+DM227+DO227+DQ227+DS227+DU227+DW227+DY227+EA227</f>
        <v/>
      </c>
      <c r="DB227" s="7">
        <f>DD227+DF227+DH227+DJ227+DL227+DN227+DP227+DR227+DT227+DV227+DX227+DZ227+EB227</f>
        <v/>
      </c>
      <c r="DC227" s="7" t="inlineStr"/>
      <c r="DD227" s="7" t="inlineStr"/>
      <c r="DE227" s="7" t="inlineStr"/>
      <c r="DF227" s="7" t="inlineStr"/>
      <c r="DG227" s="7" t="inlineStr"/>
      <c r="DH227" s="7" t="inlineStr"/>
      <c r="DI227" s="7" t="inlineStr"/>
      <c r="DJ227" s="7" t="inlineStr"/>
      <c r="DK227" s="7" t="inlineStr"/>
      <c r="DL227" s="7" t="inlineStr"/>
      <c r="DM227" s="7" t="inlineStr"/>
      <c r="DN227" s="7" t="inlineStr"/>
      <c r="DO227" s="7" t="inlineStr"/>
      <c r="DP227" s="7" t="inlineStr"/>
      <c r="DQ227" s="7" t="inlineStr"/>
      <c r="DR227" s="7" t="inlineStr"/>
      <c r="DS227" s="7" t="inlineStr"/>
      <c r="DT227" s="7" t="inlineStr"/>
      <c r="DU227" s="7" t="inlineStr"/>
      <c r="DV227" s="7" t="inlineStr"/>
      <c r="DW227" s="7" t="inlineStr"/>
      <c r="DX227" s="7" t="inlineStr"/>
      <c r="DY227" s="7" t="inlineStr"/>
      <c r="DZ227" s="7" t="inlineStr"/>
      <c r="EA227" s="7" t="inlineStr"/>
      <c r="EB227" s="7" t="inlineStr"/>
      <c r="EC227" s="7">
        <f>E227+AU227+BI227+BS227+DA227</f>
        <v/>
      </c>
      <c r="ED227" s="7">
        <f>F227+AV227+BJ227+BT227+DB227</f>
        <v/>
      </c>
    </row>
    <row r="228" hidden="1" outlineLevel="1">
      <c r="A228" s="5" t="n">
        <v>112</v>
      </c>
      <c r="B228" s="6" t="inlineStr">
        <is>
          <t>SMILE PHARM MCHJ</t>
        </is>
      </c>
      <c r="C228" s="6" t="inlineStr">
        <is>
          <t>Бухара</t>
        </is>
      </c>
      <c r="D228" s="6" t="inlineStr">
        <is>
          <t>Бухара 1</t>
        </is>
      </c>
      <c r="E228" s="7">
        <f>G228+I228+K228+M228+O228+Q228+S228+U228+W228+Y228+AA228+AC228+AE228+AG228+AI228+AK228+AM228+AO228+AQ228+AS228</f>
        <v/>
      </c>
      <c r="F228" s="7">
        <f>H228+J228+L228+N228+P228+R228+T228+V228+X228+Z228+AB228+AD228+AF228+AH228+AJ228+AL228+AN228+AP228+AR228+AT228</f>
        <v/>
      </c>
      <c r="G228" s="7" t="inlineStr"/>
      <c r="H228" s="7" t="inlineStr"/>
      <c r="I228" s="7" t="inlineStr"/>
      <c r="J228" s="7" t="inlineStr"/>
      <c r="K228" s="7" t="inlineStr"/>
      <c r="L228" s="7" t="inlineStr"/>
      <c r="M228" s="7" t="inlineStr"/>
      <c r="N228" s="7" t="inlineStr"/>
      <c r="O228" s="7" t="inlineStr"/>
      <c r="P228" s="7" t="inlineStr"/>
      <c r="Q228" s="7" t="inlineStr"/>
      <c r="R228" s="7" t="inlineStr"/>
      <c r="S228" s="7" t="inlineStr"/>
      <c r="T228" s="7" t="inlineStr"/>
      <c r="U228" s="7" t="inlineStr"/>
      <c r="V228" s="7" t="inlineStr"/>
      <c r="W228" s="7" t="inlineStr"/>
      <c r="X228" s="7" t="inlineStr"/>
      <c r="Y228" s="7" t="inlineStr"/>
      <c r="Z228" s="7" t="inlineStr"/>
      <c r="AA228" s="7" t="inlineStr"/>
      <c r="AB228" s="7" t="inlineStr"/>
      <c r="AC228" s="7" t="n">
        <v>5</v>
      </c>
      <c r="AD228" s="7" t="n">
        <v>1321025</v>
      </c>
      <c r="AE228" s="7" t="n">
        <v>5</v>
      </c>
      <c r="AF228" s="7" t="n">
        <v>1934600</v>
      </c>
      <c r="AG228" s="7" t="n">
        <v>5</v>
      </c>
      <c r="AH228" s="7" t="n">
        <v>1272635</v>
      </c>
      <c r="AI228" s="7" t="n">
        <v>5</v>
      </c>
      <c r="AJ228" s="7" t="n">
        <v>961315</v>
      </c>
      <c r="AK228" s="7" t="inlineStr"/>
      <c r="AL228" s="7" t="inlineStr"/>
      <c r="AM228" s="7" t="inlineStr"/>
      <c r="AN228" s="7" t="inlineStr"/>
      <c r="AO228" s="7" t="inlineStr"/>
      <c r="AP228" s="7" t="inlineStr"/>
      <c r="AQ228" s="7" t="inlineStr"/>
      <c r="AR228" s="7" t="inlineStr"/>
      <c r="AS228" s="7" t="inlineStr"/>
      <c r="AT228" s="7" t="inlineStr"/>
      <c r="AU228" s="7">
        <f>AW228+AY228+BA228+BC228+BE228+BG228</f>
        <v/>
      </c>
      <c r="AV228" s="7">
        <f>AX228+AZ228+BB228+BD228+BF228+BH228</f>
        <v/>
      </c>
      <c r="AW228" s="7" t="inlineStr"/>
      <c r="AX228" s="7" t="inlineStr"/>
      <c r="AY228" s="7" t="inlineStr"/>
      <c r="AZ228" s="7" t="inlineStr"/>
      <c r="BA228" s="7" t="inlineStr"/>
      <c r="BB228" s="7" t="inlineStr"/>
      <c r="BC228" s="7" t="inlineStr"/>
      <c r="BD228" s="7" t="inlineStr"/>
      <c r="BE228" s="7" t="inlineStr"/>
      <c r="BF228" s="7" t="inlineStr"/>
      <c r="BG228" s="7" t="inlineStr"/>
      <c r="BH228" s="7" t="inlineStr"/>
      <c r="BI228" s="7">
        <f>BK228+BM228+BO228+BQ228</f>
        <v/>
      </c>
      <c r="BJ228" s="7">
        <f>BL228+BN228+BP228+BR228</f>
        <v/>
      </c>
      <c r="BK228" s="7" t="inlineStr"/>
      <c r="BL228" s="7" t="inlineStr"/>
      <c r="BM228" s="7" t="inlineStr"/>
      <c r="BN228" s="7" t="inlineStr"/>
      <c r="BO228" s="7" t="inlineStr"/>
      <c r="BP228" s="7" t="inlineStr"/>
      <c r="BQ228" s="7" t="inlineStr"/>
      <c r="BR228" s="7" t="inlineStr"/>
      <c r="BS228" s="7">
        <f>BU228+BW228+BY228+CA228+CC228+CE228+CG228+CI228+CK228+CM228+CO228+CQ228+CS228+CU228+CW228+CY228</f>
        <v/>
      </c>
      <c r="BT228" s="7">
        <f>BV228+BX228+BZ228+CB228+CD228+CF228+CH228+CJ228+CL228+CN228+CP228+CR228+CT228+CV228+CX228+CZ228</f>
        <v/>
      </c>
      <c r="BU228" s="7" t="inlineStr"/>
      <c r="BV228" s="7" t="inlineStr"/>
      <c r="BW228" s="7" t="inlineStr"/>
      <c r="BX228" s="7" t="inlineStr"/>
      <c r="BY228" s="7" t="inlineStr"/>
      <c r="BZ228" s="7" t="inlineStr"/>
      <c r="CA228" s="7" t="inlineStr"/>
      <c r="CB228" s="7" t="inlineStr"/>
      <c r="CC228" s="7" t="inlineStr"/>
      <c r="CD228" s="7" t="inlineStr"/>
      <c r="CE228" s="7" t="inlineStr"/>
      <c r="CF228" s="7" t="inlineStr"/>
      <c r="CG228" s="7" t="inlineStr"/>
      <c r="CH228" s="7" t="inlineStr"/>
      <c r="CI228" s="7" t="inlineStr"/>
      <c r="CJ228" s="7" t="inlineStr"/>
      <c r="CK228" s="7" t="inlineStr"/>
      <c r="CL228" s="7" t="inlineStr"/>
      <c r="CM228" s="7" t="inlineStr"/>
      <c r="CN228" s="7" t="inlineStr"/>
      <c r="CO228" s="7" t="inlineStr"/>
      <c r="CP228" s="7" t="inlineStr"/>
      <c r="CQ228" s="7" t="inlineStr"/>
      <c r="CR228" s="7" t="inlineStr"/>
      <c r="CS228" s="7" t="inlineStr"/>
      <c r="CT228" s="7" t="inlineStr"/>
      <c r="CU228" s="7" t="inlineStr"/>
      <c r="CV228" s="7" t="inlineStr"/>
      <c r="CW228" s="7" t="inlineStr"/>
      <c r="CX228" s="7" t="inlineStr"/>
      <c r="CY228" s="7" t="inlineStr"/>
      <c r="CZ228" s="7" t="inlineStr"/>
      <c r="DA228" s="7">
        <f>DC228+DE228+DG228+DI228+DK228+DM228+DO228+DQ228+DS228+DU228+DW228+DY228+EA228</f>
        <v/>
      </c>
      <c r="DB228" s="7">
        <f>DD228+DF228+DH228+DJ228+DL228+DN228+DP228+DR228+DT228+DV228+DX228+DZ228+EB228</f>
        <v/>
      </c>
      <c r="DC228" s="7" t="inlineStr"/>
      <c r="DD228" s="7" t="inlineStr"/>
      <c r="DE228" s="7" t="inlineStr"/>
      <c r="DF228" s="7" t="inlineStr"/>
      <c r="DG228" s="7" t="inlineStr"/>
      <c r="DH228" s="7" t="inlineStr"/>
      <c r="DI228" s="7" t="inlineStr"/>
      <c r="DJ228" s="7" t="inlineStr"/>
      <c r="DK228" s="7" t="inlineStr"/>
      <c r="DL228" s="7" t="inlineStr"/>
      <c r="DM228" s="7" t="inlineStr"/>
      <c r="DN228" s="7" t="inlineStr"/>
      <c r="DO228" s="7" t="inlineStr"/>
      <c r="DP228" s="7" t="inlineStr"/>
      <c r="DQ228" s="7" t="inlineStr"/>
      <c r="DR228" s="7" t="inlineStr"/>
      <c r="DS228" s="7" t="inlineStr"/>
      <c r="DT228" s="7" t="inlineStr"/>
      <c r="DU228" s="7" t="inlineStr"/>
      <c r="DV228" s="7" t="inlineStr"/>
      <c r="DW228" s="7" t="inlineStr"/>
      <c r="DX228" s="7" t="inlineStr"/>
      <c r="DY228" s="7" t="inlineStr"/>
      <c r="DZ228" s="7" t="inlineStr"/>
      <c r="EA228" s="7" t="inlineStr"/>
      <c r="EB228" s="7" t="inlineStr"/>
      <c r="EC228" s="7">
        <f>E228+AU228+BI228+BS228+DA228</f>
        <v/>
      </c>
      <c r="ED228" s="7">
        <f>F228+AV228+BJ228+BT228+DB228</f>
        <v/>
      </c>
    </row>
    <row r="229" hidden="1" outlineLevel="1">
      <c r="A229" s="5" t="n">
        <v>113</v>
      </c>
      <c r="B229" s="6" t="inlineStr">
        <is>
          <t>SSS FARM MCHJ</t>
        </is>
      </c>
      <c r="C229" s="6" t="inlineStr">
        <is>
          <t>Бухара</t>
        </is>
      </c>
      <c r="D229" s="6" t="inlineStr">
        <is>
          <t>Бухара 1</t>
        </is>
      </c>
      <c r="E229" s="7">
        <f>G229+I229+K229+M229+O229+Q229+S229+U229+W229+Y229+AA229+AC229+AE229+AG229+AI229+AK229+AM229+AO229+AQ229+AS229</f>
        <v/>
      </c>
      <c r="F229" s="7">
        <f>H229+J229+L229+N229+P229+R229+T229+V229+X229+Z229+AB229+AD229+AF229+AH229+AJ229+AL229+AN229+AP229+AR229+AT229</f>
        <v/>
      </c>
      <c r="G229" s="7" t="n">
        <v>17</v>
      </c>
      <c r="H229" s="7" t="n">
        <v>6466061</v>
      </c>
      <c r="I229" s="7" t="inlineStr"/>
      <c r="J229" s="7" t="inlineStr"/>
      <c r="K229" s="7" t="inlineStr"/>
      <c r="L229" s="7" t="inlineStr"/>
      <c r="M229" s="7" t="n">
        <v>3</v>
      </c>
      <c r="N229" s="7" t="n">
        <v>448620</v>
      </c>
      <c r="O229" s="7" t="inlineStr"/>
      <c r="P229" s="7" t="inlineStr"/>
      <c r="Q229" s="7" t="inlineStr"/>
      <c r="R229" s="7" t="inlineStr"/>
      <c r="S229" s="7" t="inlineStr"/>
      <c r="T229" s="7" t="inlineStr"/>
      <c r="U229" s="7" t="inlineStr"/>
      <c r="V229" s="7" t="inlineStr"/>
      <c r="W229" s="7" t="inlineStr"/>
      <c r="X229" s="7" t="inlineStr"/>
      <c r="Y229" s="7" t="inlineStr"/>
      <c r="Z229" s="7" t="inlineStr"/>
      <c r="AA229" s="7" t="inlineStr"/>
      <c r="AB229" s="7" t="inlineStr"/>
      <c r="AC229" s="7" t="inlineStr"/>
      <c r="AD229" s="7" t="inlineStr"/>
      <c r="AE229" s="7" t="inlineStr"/>
      <c r="AF229" s="7" t="inlineStr"/>
      <c r="AG229" s="7" t="inlineStr"/>
      <c r="AH229" s="7" t="inlineStr"/>
      <c r="AI229" s="7" t="inlineStr"/>
      <c r="AJ229" s="7" t="inlineStr"/>
      <c r="AK229" s="7" t="inlineStr"/>
      <c r="AL229" s="7" t="inlineStr"/>
      <c r="AM229" s="7" t="inlineStr"/>
      <c r="AN229" s="7" t="inlineStr"/>
      <c r="AO229" s="7" t="inlineStr"/>
      <c r="AP229" s="7" t="inlineStr"/>
      <c r="AQ229" s="7" t="inlineStr"/>
      <c r="AR229" s="7" t="inlineStr"/>
      <c r="AS229" s="7" t="inlineStr"/>
      <c r="AT229" s="7" t="inlineStr"/>
      <c r="AU229" s="7">
        <f>AW229+AY229+BA229+BC229+BE229+BG229</f>
        <v/>
      </c>
      <c r="AV229" s="7">
        <f>AX229+AZ229+BB229+BD229+BF229+BH229</f>
        <v/>
      </c>
      <c r="AW229" s="7" t="inlineStr"/>
      <c r="AX229" s="7" t="inlineStr"/>
      <c r="AY229" s="7" t="inlineStr"/>
      <c r="AZ229" s="7" t="inlineStr"/>
      <c r="BA229" s="7" t="inlineStr"/>
      <c r="BB229" s="7" t="inlineStr"/>
      <c r="BC229" s="7" t="inlineStr"/>
      <c r="BD229" s="7" t="inlineStr"/>
      <c r="BE229" s="7" t="inlineStr"/>
      <c r="BF229" s="7" t="inlineStr"/>
      <c r="BG229" s="7" t="inlineStr"/>
      <c r="BH229" s="7" t="inlineStr"/>
      <c r="BI229" s="7">
        <f>BK229+BM229+BO229+BQ229</f>
        <v/>
      </c>
      <c r="BJ229" s="7">
        <f>BL229+BN229+BP229+BR229</f>
        <v/>
      </c>
      <c r="BK229" s="7" t="inlineStr"/>
      <c r="BL229" s="7" t="inlineStr"/>
      <c r="BM229" s="7" t="inlineStr"/>
      <c r="BN229" s="7" t="inlineStr"/>
      <c r="BO229" s="7" t="inlineStr"/>
      <c r="BP229" s="7" t="inlineStr"/>
      <c r="BQ229" s="7" t="inlineStr"/>
      <c r="BR229" s="7" t="inlineStr"/>
      <c r="BS229" s="7">
        <f>BU229+BW229+BY229+CA229+CC229+CE229+CG229+CI229+CK229+CM229+CO229+CQ229+CS229+CU229+CW229+CY229</f>
        <v/>
      </c>
      <c r="BT229" s="7">
        <f>BV229+BX229+BZ229+CB229+CD229+CF229+CH229+CJ229+CL229+CN229+CP229+CR229+CT229+CV229+CX229+CZ229</f>
        <v/>
      </c>
      <c r="BU229" s="7" t="inlineStr"/>
      <c r="BV229" s="7" t="inlineStr"/>
      <c r="BW229" s="7" t="inlineStr"/>
      <c r="BX229" s="7" t="inlineStr"/>
      <c r="BY229" s="7" t="inlineStr"/>
      <c r="BZ229" s="7" t="inlineStr"/>
      <c r="CA229" s="7" t="inlineStr"/>
      <c r="CB229" s="7" t="inlineStr"/>
      <c r="CC229" s="7" t="inlineStr"/>
      <c r="CD229" s="7" t="inlineStr"/>
      <c r="CE229" s="7" t="inlineStr"/>
      <c r="CF229" s="7" t="inlineStr"/>
      <c r="CG229" s="7" t="inlineStr"/>
      <c r="CH229" s="7" t="inlineStr"/>
      <c r="CI229" s="7" t="inlineStr"/>
      <c r="CJ229" s="7" t="inlineStr"/>
      <c r="CK229" s="7" t="inlineStr"/>
      <c r="CL229" s="7" t="inlineStr"/>
      <c r="CM229" s="7" t="inlineStr"/>
      <c r="CN229" s="7" t="inlineStr"/>
      <c r="CO229" s="7" t="inlineStr"/>
      <c r="CP229" s="7" t="inlineStr"/>
      <c r="CQ229" s="7" t="inlineStr"/>
      <c r="CR229" s="7" t="inlineStr"/>
      <c r="CS229" s="7" t="inlineStr"/>
      <c r="CT229" s="7" t="inlineStr"/>
      <c r="CU229" s="7" t="inlineStr"/>
      <c r="CV229" s="7" t="inlineStr"/>
      <c r="CW229" s="7" t="inlineStr"/>
      <c r="CX229" s="7" t="inlineStr"/>
      <c r="CY229" s="7" t="inlineStr"/>
      <c r="CZ229" s="7" t="inlineStr"/>
      <c r="DA229" s="7">
        <f>DC229+DE229+DG229+DI229+DK229+DM229+DO229+DQ229+DS229+DU229+DW229+DY229+EA229</f>
        <v/>
      </c>
      <c r="DB229" s="7">
        <f>DD229+DF229+DH229+DJ229+DL229+DN229+DP229+DR229+DT229+DV229+DX229+DZ229+EB229</f>
        <v/>
      </c>
      <c r="DC229" s="7" t="inlineStr"/>
      <c r="DD229" s="7" t="inlineStr"/>
      <c r="DE229" s="7" t="inlineStr"/>
      <c r="DF229" s="7" t="inlineStr"/>
      <c r="DG229" s="7" t="inlineStr"/>
      <c r="DH229" s="7" t="inlineStr"/>
      <c r="DI229" s="7" t="inlineStr"/>
      <c r="DJ229" s="7" t="inlineStr"/>
      <c r="DK229" s="7" t="inlineStr"/>
      <c r="DL229" s="7" t="inlineStr"/>
      <c r="DM229" s="7" t="inlineStr"/>
      <c r="DN229" s="7" t="inlineStr"/>
      <c r="DO229" s="7" t="n">
        <v>3</v>
      </c>
      <c r="DP229" s="7" t="n">
        <v>11715</v>
      </c>
      <c r="DQ229" s="7" t="n">
        <v>20</v>
      </c>
      <c r="DR229" s="7" t="n">
        <v>1698460</v>
      </c>
      <c r="DS229" s="7" t="inlineStr"/>
      <c r="DT229" s="7" t="inlineStr"/>
      <c r="DU229" s="7" t="inlineStr"/>
      <c r="DV229" s="7" t="inlineStr"/>
      <c r="DW229" s="7" t="inlineStr"/>
      <c r="DX229" s="7" t="inlineStr"/>
      <c r="DY229" s="7" t="inlineStr"/>
      <c r="DZ229" s="7" t="inlineStr"/>
      <c r="EA229" s="7" t="inlineStr"/>
      <c r="EB229" s="7" t="inlineStr"/>
      <c r="EC229" s="7">
        <f>E229+AU229+BI229+BS229+DA229</f>
        <v/>
      </c>
      <c r="ED229" s="7">
        <f>F229+AV229+BJ229+BT229+DB229</f>
        <v/>
      </c>
    </row>
    <row r="230" hidden="1" outlineLevel="1">
      <c r="A230" s="5" t="n">
        <v>114</v>
      </c>
      <c r="B230" s="6" t="inlineStr">
        <is>
          <t>SULTON SUXROB FARM MChJ</t>
        </is>
      </c>
      <c r="C230" s="6" t="inlineStr">
        <is>
          <t>Бухара</t>
        </is>
      </c>
      <c r="D230" s="6" t="inlineStr">
        <is>
          <t>Бухара 1</t>
        </is>
      </c>
      <c r="E230" s="7">
        <f>G230+I230+K230+M230+O230+Q230+S230+U230+W230+Y230+AA230+AC230+AE230+AG230+AI230+AK230+AM230+AO230+AQ230+AS230</f>
        <v/>
      </c>
      <c r="F230" s="7">
        <f>H230+J230+L230+N230+P230+R230+T230+V230+X230+Z230+AB230+AD230+AF230+AH230+AJ230+AL230+AN230+AP230+AR230+AT230</f>
        <v/>
      </c>
      <c r="G230" s="7" t="inlineStr"/>
      <c r="H230" s="7" t="inlineStr"/>
      <c r="I230" s="7" t="inlineStr"/>
      <c r="J230" s="7" t="inlineStr"/>
      <c r="K230" s="7" t="inlineStr"/>
      <c r="L230" s="7" t="inlineStr"/>
      <c r="M230" s="7" t="inlineStr"/>
      <c r="N230" s="7" t="inlineStr"/>
      <c r="O230" s="7" t="inlineStr"/>
      <c r="P230" s="7" t="inlineStr"/>
      <c r="Q230" s="7" t="inlineStr"/>
      <c r="R230" s="7" t="inlineStr"/>
      <c r="S230" s="7" t="inlineStr"/>
      <c r="T230" s="7" t="inlineStr"/>
      <c r="U230" s="7" t="inlineStr"/>
      <c r="V230" s="7" t="inlineStr"/>
      <c r="W230" s="7" t="n">
        <v>8</v>
      </c>
      <c r="X230" s="7" t="n">
        <v>1109920</v>
      </c>
      <c r="Y230" s="7" t="inlineStr"/>
      <c r="Z230" s="7" t="inlineStr"/>
      <c r="AA230" s="7" t="inlineStr"/>
      <c r="AB230" s="7" t="inlineStr"/>
      <c r="AC230" s="7" t="n">
        <v>5</v>
      </c>
      <c r="AD230" s="7" t="n">
        <v>1054795</v>
      </c>
      <c r="AE230" s="7" t="n">
        <v>5</v>
      </c>
      <c r="AF230" s="7" t="n">
        <v>2308265</v>
      </c>
      <c r="AG230" s="7" t="n">
        <v>5</v>
      </c>
      <c r="AH230" s="7" t="n">
        <v>1680150</v>
      </c>
      <c r="AI230" s="7" t="n">
        <v>5</v>
      </c>
      <c r="AJ230" s="7" t="n">
        <v>872770</v>
      </c>
      <c r="AK230" s="7" t="inlineStr"/>
      <c r="AL230" s="7" t="inlineStr"/>
      <c r="AM230" s="7" t="inlineStr"/>
      <c r="AN230" s="7" t="inlineStr"/>
      <c r="AO230" s="7" t="inlineStr"/>
      <c r="AP230" s="7" t="inlineStr"/>
      <c r="AQ230" s="7" t="inlineStr"/>
      <c r="AR230" s="7" t="inlineStr"/>
      <c r="AS230" s="7" t="inlineStr"/>
      <c r="AT230" s="7" t="inlineStr"/>
      <c r="AU230" s="7">
        <f>AW230+AY230+BA230+BC230+BE230+BG230</f>
        <v/>
      </c>
      <c r="AV230" s="7">
        <f>AX230+AZ230+BB230+BD230+BF230+BH230</f>
        <v/>
      </c>
      <c r="AW230" s="7" t="inlineStr"/>
      <c r="AX230" s="7" t="inlineStr"/>
      <c r="AY230" s="7" t="inlineStr"/>
      <c r="AZ230" s="7" t="inlineStr"/>
      <c r="BA230" s="7" t="inlineStr"/>
      <c r="BB230" s="7" t="inlineStr"/>
      <c r="BC230" s="7" t="inlineStr"/>
      <c r="BD230" s="7" t="inlineStr"/>
      <c r="BE230" s="7" t="inlineStr"/>
      <c r="BF230" s="7" t="inlineStr"/>
      <c r="BG230" s="7" t="inlineStr"/>
      <c r="BH230" s="7" t="inlineStr"/>
      <c r="BI230" s="7">
        <f>BK230+BM230+BO230+BQ230</f>
        <v/>
      </c>
      <c r="BJ230" s="7">
        <f>BL230+BN230+BP230+BR230</f>
        <v/>
      </c>
      <c r="BK230" s="7" t="inlineStr"/>
      <c r="BL230" s="7" t="inlineStr"/>
      <c r="BM230" s="7" t="n">
        <v>10</v>
      </c>
      <c r="BN230" s="7" t="n">
        <v>1997360</v>
      </c>
      <c r="BO230" s="7" t="inlineStr"/>
      <c r="BP230" s="7" t="inlineStr"/>
      <c r="BQ230" s="7" t="inlineStr"/>
      <c r="BR230" s="7" t="inlineStr"/>
      <c r="BS230" s="7">
        <f>BU230+BW230+BY230+CA230+CC230+CE230+CG230+CI230+CK230+CM230+CO230+CQ230+CS230+CU230+CW230+CY230</f>
        <v/>
      </c>
      <c r="BT230" s="7">
        <f>BV230+BX230+BZ230+CB230+CD230+CF230+CH230+CJ230+CL230+CN230+CP230+CR230+CT230+CV230+CX230+CZ230</f>
        <v/>
      </c>
      <c r="BU230" s="7" t="inlineStr"/>
      <c r="BV230" s="7" t="inlineStr"/>
      <c r="BW230" s="7" t="inlineStr"/>
      <c r="BX230" s="7" t="inlineStr"/>
      <c r="BY230" s="7" t="inlineStr"/>
      <c r="BZ230" s="7" t="inlineStr"/>
      <c r="CA230" s="7" t="inlineStr"/>
      <c r="CB230" s="7" t="inlineStr"/>
      <c r="CC230" s="7" t="inlineStr"/>
      <c r="CD230" s="7" t="inlineStr"/>
      <c r="CE230" s="7" t="inlineStr"/>
      <c r="CF230" s="7" t="inlineStr"/>
      <c r="CG230" s="7" t="inlineStr"/>
      <c r="CH230" s="7" t="inlineStr"/>
      <c r="CI230" s="7" t="inlineStr"/>
      <c r="CJ230" s="7" t="inlineStr"/>
      <c r="CK230" s="7" t="inlineStr"/>
      <c r="CL230" s="7" t="inlineStr"/>
      <c r="CM230" s="7" t="inlineStr"/>
      <c r="CN230" s="7" t="inlineStr"/>
      <c r="CO230" s="7" t="inlineStr"/>
      <c r="CP230" s="7" t="inlineStr"/>
      <c r="CQ230" s="7" t="inlineStr"/>
      <c r="CR230" s="7" t="inlineStr"/>
      <c r="CS230" s="7" t="inlineStr"/>
      <c r="CT230" s="7" t="inlineStr"/>
      <c r="CU230" s="7" t="inlineStr"/>
      <c r="CV230" s="7" t="inlineStr"/>
      <c r="CW230" s="7" t="inlineStr"/>
      <c r="CX230" s="7" t="inlineStr"/>
      <c r="CY230" s="7" t="inlineStr"/>
      <c r="CZ230" s="7" t="inlineStr"/>
      <c r="DA230" s="7">
        <f>DC230+DE230+DG230+DI230+DK230+DM230+DO230+DQ230+DS230+DU230+DW230+DY230+EA230</f>
        <v/>
      </c>
      <c r="DB230" s="7">
        <f>DD230+DF230+DH230+DJ230+DL230+DN230+DP230+DR230+DT230+DV230+DX230+DZ230+EB230</f>
        <v/>
      </c>
      <c r="DC230" s="7" t="inlineStr"/>
      <c r="DD230" s="7" t="inlineStr"/>
      <c r="DE230" s="7" t="inlineStr"/>
      <c r="DF230" s="7" t="inlineStr"/>
      <c r="DG230" s="7" t="inlineStr"/>
      <c r="DH230" s="7" t="inlineStr"/>
      <c r="DI230" s="7" t="inlineStr"/>
      <c r="DJ230" s="7" t="inlineStr"/>
      <c r="DK230" s="7" t="inlineStr"/>
      <c r="DL230" s="7" t="inlineStr"/>
      <c r="DM230" s="7" t="inlineStr"/>
      <c r="DN230" s="7" t="inlineStr"/>
      <c r="DO230" s="7" t="inlineStr"/>
      <c r="DP230" s="7" t="inlineStr"/>
      <c r="DQ230" s="7" t="n">
        <v>5</v>
      </c>
      <c r="DR230" s="7" t="n">
        <v>934405</v>
      </c>
      <c r="DS230" s="7" t="n">
        <v>7</v>
      </c>
      <c r="DT230" s="7" t="n">
        <v>1736800</v>
      </c>
      <c r="DU230" s="7" t="inlineStr"/>
      <c r="DV230" s="7" t="inlineStr"/>
      <c r="DW230" s="7" t="inlineStr"/>
      <c r="DX230" s="7" t="inlineStr"/>
      <c r="DY230" s="7" t="inlineStr"/>
      <c r="DZ230" s="7" t="inlineStr"/>
      <c r="EA230" s="7" t="inlineStr"/>
      <c r="EB230" s="7" t="inlineStr"/>
      <c r="EC230" s="7">
        <f>E230+AU230+BI230+BS230+DA230</f>
        <v/>
      </c>
      <c r="ED230" s="7">
        <f>F230+AV230+BJ230+BT230+DB230</f>
        <v/>
      </c>
    </row>
    <row r="231" hidden="1" outlineLevel="1">
      <c r="A231" s="5" t="n">
        <v>115</v>
      </c>
      <c r="B231" s="6" t="inlineStr">
        <is>
          <t>Saidkamol Donoxon Farm XK</t>
        </is>
      </c>
      <c r="C231" s="6" t="inlineStr">
        <is>
          <t>Бухара</t>
        </is>
      </c>
      <c r="D231" s="6" t="inlineStr">
        <is>
          <t>Бухара 1</t>
        </is>
      </c>
      <c r="E231" s="7">
        <f>G231+I231+K231+M231+O231+Q231+S231+U231+W231+Y231+AA231+AC231+AE231+AG231+AI231+AK231+AM231+AO231+AQ231+AS231</f>
        <v/>
      </c>
      <c r="F231" s="7">
        <f>H231+J231+L231+N231+P231+R231+T231+V231+X231+Z231+AB231+AD231+AF231+AH231+AJ231+AL231+AN231+AP231+AR231+AT231</f>
        <v/>
      </c>
      <c r="G231" s="7" t="inlineStr"/>
      <c r="H231" s="7" t="inlineStr"/>
      <c r="I231" s="7" t="inlineStr"/>
      <c r="J231" s="7" t="inlineStr"/>
      <c r="K231" s="7" t="inlineStr"/>
      <c r="L231" s="7" t="inlineStr"/>
      <c r="M231" s="7" t="inlineStr"/>
      <c r="N231" s="7" t="inlineStr"/>
      <c r="O231" s="7" t="inlineStr"/>
      <c r="P231" s="7" t="inlineStr"/>
      <c r="Q231" s="7" t="inlineStr"/>
      <c r="R231" s="7" t="inlineStr"/>
      <c r="S231" s="7" t="inlineStr"/>
      <c r="T231" s="7" t="inlineStr"/>
      <c r="U231" s="7" t="inlineStr"/>
      <c r="V231" s="7" t="inlineStr"/>
      <c r="W231" s="7" t="inlineStr"/>
      <c r="X231" s="7" t="inlineStr"/>
      <c r="Y231" s="7" t="inlineStr"/>
      <c r="Z231" s="7" t="inlineStr"/>
      <c r="AA231" s="7" t="inlineStr"/>
      <c r="AB231" s="7" t="inlineStr"/>
      <c r="AC231" s="7" t="inlineStr"/>
      <c r="AD231" s="7" t="inlineStr"/>
      <c r="AE231" s="7" t="inlineStr"/>
      <c r="AF231" s="7" t="inlineStr"/>
      <c r="AG231" s="7" t="inlineStr"/>
      <c r="AH231" s="7" t="inlineStr"/>
      <c r="AI231" s="7" t="inlineStr"/>
      <c r="AJ231" s="7" t="inlineStr"/>
      <c r="AK231" s="7" t="inlineStr"/>
      <c r="AL231" s="7" t="inlineStr"/>
      <c r="AM231" s="7" t="inlineStr"/>
      <c r="AN231" s="7" t="inlineStr"/>
      <c r="AO231" s="7" t="inlineStr"/>
      <c r="AP231" s="7" t="inlineStr"/>
      <c r="AQ231" s="7" t="inlineStr"/>
      <c r="AR231" s="7" t="inlineStr"/>
      <c r="AS231" s="7" t="inlineStr"/>
      <c r="AT231" s="7" t="inlineStr"/>
      <c r="AU231" s="7">
        <f>AW231+AY231+BA231+BC231+BE231+BG231</f>
        <v/>
      </c>
      <c r="AV231" s="7">
        <f>AX231+AZ231+BB231+BD231+BF231+BH231</f>
        <v/>
      </c>
      <c r="AW231" s="7" t="inlineStr"/>
      <c r="AX231" s="7" t="inlineStr"/>
      <c r="AY231" s="7" t="inlineStr"/>
      <c r="AZ231" s="7" t="inlineStr"/>
      <c r="BA231" s="7" t="inlineStr"/>
      <c r="BB231" s="7" t="inlineStr"/>
      <c r="BC231" s="7" t="inlineStr"/>
      <c r="BD231" s="7" t="inlineStr"/>
      <c r="BE231" s="7" t="inlineStr"/>
      <c r="BF231" s="7" t="inlineStr"/>
      <c r="BG231" s="7" t="inlineStr"/>
      <c r="BH231" s="7" t="inlineStr"/>
      <c r="BI231" s="7">
        <f>BK231+BM231+BO231+BQ231</f>
        <v/>
      </c>
      <c r="BJ231" s="7">
        <f>BL231+BN231+BP231+BR231</f>
        <v/>
      </c>
      <c r="BK231" s="7" t="inlineStr"/>
      <c r="BL231" s="7" t="inlineStr"/>
      <c r="BM231" s="7" t="inlineStr"/>
      <c r="BN231" s="7" t="inlineStr"/>
      <c r="BO231" s="7" t="inlineStr"/>
      <c r="BP231" s="7" t="inlineStr"/>
      <c r="BQ231" s="7" t="inlineStr"/>
      <c r="BR231" s="7" t="inlineStr"/>
      <c r="BS231" s="7">
        <f>BU231+BW231+BY231+CA231+CC231+CE231+CG231+CI231+CK231+CM231+CO231+CQ231+CS231+CU231+CW231+CY231</f>
        <v/>
      </c>
      <c r="BT231" s="7">
        <f>BV231+BX231+BZ231+CB231+CD231+CF231+CH231+CJ231+CL231+CN231+CP231+CR231+CT231+CV231+CX231+CZ231</f>
        <v/>
      </c>
      <c r="BU231" s="7" t="inlineStr"/>
      <c r="BV231" s="7" t="inlineStr"/>
      <c r="BW231" s="7" t="inlineStr"/>
      <c r="BX231" s="7" t="inlineStr"/>
      <c r="BY231" s="7" t="n">
        <v>1</v>
      </c>
      <c r="BZ231" s="7" t="n">
        <v>271898</v>
      </c>
      <c r="CA231" s="7" t="inlineStr"/>
      <c r="CB231" s="7" t="inlineStr"/>
      <c r="CC231" s="7" t="inlineStr"/>
      <c r="CD231" s="7" t="inlineStr"/>
      <c r="CE231" s="7" t="inlineStr"/>
      <c r="CF231" s="7" t="inlineStr"/>
      <c r="CG231" s="7" t="inlineStr"/>
      <c r="CH231" s="7" t="inlineStr"/>
      <c r="CI231" s="7" t="inlineStr"/>
      <c r="CJ231" s="7" t="inlineStr"/>
      <c r="CK231" s="7" t="inlineStr"/>
      <c r="CL231" s="7" t="inlineStr"/>
      <c r="CM231" s="7" t="inlineStr"/>
      <c r="CN231" s="7" t="inlineStr"/>
      <c r="CO231" s="7" t="inlineStr"/>
      <c r="CP231" s="7" t="inlineStr"/>
      <c r="CQ231" s="7" t="inlineStr"/>
      <c r="CR231" s="7" t="inlineStr"/>
      <c r="CS231" s="7" t="inlineStr"/>
      <c r="CT231" s="7" t="inlineStr"/>
      <c r="CU231" s="7" t="inlineStr"/>
      <c r="CV231" s="7" t="inlineStr"/>
      <c r="CW231" s="7" t="inlineStr"/>
      <c r="CX231" s="7" t="inlineStr"/>
      <c r="CY231" s="7" t="inlineStr"/>
      <c r="CZ231" s="7" t="inlineStr"/>
      <c r="DA231" s="7">
        <f>DC231+DE231+DG231+DI231+DK231+DM231+DO231+DQ231+DS231+DU231+DW231+DY231+EA231</f>
        <v/>
      </c>
      <c r="DB231" s="7">
        <f>DD231+DF231+DH231+DJ231+DL231+DN231+DP231+DR231+DT231+DV231+DX231+DZ231+EB231</f>
        <v/>
      </c>
      <c r="DC231" s="7" t="inlineStr"/>
      <c r="DD231" s="7" t="inlineStr"/>
      <c r="DE231" s="7" t="inlineStr"/>
      <c r="DF231" s="7" t="inlineStr"/>
      <c r="DG231" s="7" t="inlineStr"/>
      <c r="DH231" s="7" t="inlineStr"/>
      <c r="DI231" s="7" t="inlineStr"/>
      <c r="DJ231" s="7" t="inlineStr"/>
      <c r="DK231" s="7" t="inlineStr"/>
      <c r="DL231" s="7" t="inlineStr"/>
      <c r="DM231" s="7" t="inlineStr"/>
      <c r="DN231" s="7" t="inlineStr"/>
      <c r="DO231" s="7" t="inlineStr"/>
      <c r="DP231" s="7" t="inlineStr"/>
      <c r="DQ231" s="7" t="inlineStr"/>
      <c r="DR231" s="7" t="inlineStr"/>
      <c r="DS231" s="7" t="inlineStr"/>
      <c r="DT231" s="7" t="inlineStr"/>
      <c r="DU231" s="7" t="inlineStr"/>
      <c r="DV231" s="7" t="inlineStr"/>
      <c r="DW231" s="7" t="inlineStr"/>
      <c r="DX231" s="7" t="inlineStr"/>
      <c r="DY231" s="7" t="inlineStr"/>
      <c r="DZ231" s="7" t="inlineStr"/>
      <c r="EA231" s="7" t="inlineStr"/>
      <c r="EB231" s="7" t="inlineStr"/>
      <c r="EC231" s="7">
        <f>E231+AU231+BI231+BS231+DA231</f>
        <v/>
      </c>
      <c r="ED231" s="7">
        <f>F231+AV231+BJ231+BT231+DB231</f>
        <v/>
      </c>
    </row>
    <row r="232" hidden="1" outlineLevel="1">
      <c r="A232" s="5" t="n">
        <v>116</v>
      </c>
      <c r="B232" s="6" t="inlineStr">
        <is>
          <t>Samad X Dorixona</t>
        </is>
      </c>
      <c r="C232" s="6" t="inlineStr">
        <is>
          <t>Бухара</t>
        </is>
      </c>
      <c r="D232" s="6" t="inlineStr">
        <is>
          <t>Бухара 1</t>
        </is>
      </c>
      <c r="E232" s="7">
        <f>G232+I232+K232+M232+O232+Q232+S232+U232+W232+Y232+AA232+AC232+AE232+AG232+AI232+AK232+AM232+AO232+AQ232+AS232</f>
        <v/>
      </c>
      <c r="F232" s="7">
        <f>H232+J232+L232+N232+P232+R232+T232+V232+X232+Z232+AB232+AD232+AF232+AH232+AJ232+AL232+AN232+AP232+AR232+AT232</f>
        <v/>
      </c>
      <c r="G232" s="7" t="inlineStr"/>
      <c r="H232" s="7" t="inlineStr"/>
      <c r="I232" s="7" t="inlineStr"/>
      <c r="J232" s="7" t="inlineStr"/>
      <c r="K232" s="7" t="inlineStr"/>
      <c r="L232" s="7" t="inlineStr"/>
      <c r="M232" s="7" t="inlineStr"/>
      <c r="N232" s="7" t="inlineStr"/>
      <c r="O232" s="7" t="inlineStr"/>
      <c r="P232" s="7" t="inlineStr"/>
      <c r="Q232" s="7" t="inlineStr"/>
      <c r="R232" s="7" t="inlineStr"/>
      <c r="S232" s="7" t="inlineStr"/>
      <c r="T232" s="7" t="inlineStr"/>
      <c r="U232" s="7" t="inlineStr"/>
      <c r="V232" s="7" t="inlineStr"/>
      <c r="W232" s="7" t="inlineStr"/>
      <c r="X232" s="7" t="inlineStr"/>
      <c r="Y232" s="7" t="n">
        <v>50</v>
      </c>
      <c r="Z232" s="7" t="n">
        <v>24374850</v>
      </c>
      <c r="AA232" s="7" t="inlineStr"/>
      <c r="AB232" s="7" t="inlineStr"/>
      <c r="AC232" s="7" t="inlineStr"/>
      <c r="AD232" s="7" t="inlineStr"/>
      <c r="AE232" s="7" t="inlineStr"/>
      <c r="AF232" s="7" t="inlineStr"/>
      <c r="AG232" s="7" t="inlineStr"/>
      <c r="AH232" s="7" t="inlineStr"/>
      <c r="AI232" s="7" t="inlineStr"/>
      <c r="AJ232" s="7" t="inlineStr"/>
      <c r="AK232" s="7" t="inlineStr"/>
      <c r="AL232" s="7" t="inlineStr"/>
      <c r="AM232" s="7" t="n">
        <v>50</v>
      </c>
      <c r="AN232" s="7" t="n">
        <v>22822450</v>
      </c>
      <c r="AO232" s="7" t="inlineStr"/>
      <c r="AP232" s="7" t="inlineStr"/>
      <c r="AQ232" s="7" t="inlineStr"/>
      <c r="AR232" s="7" t="inlineStr"/>
      <c r="AS232" s="7" t="inlineStr"/>
      <c r="AT232" s="7" t="inlineStr"/>
      <c r="AU232" s="7">
        <f>AW232+AY232+BA232+BC232+BE232+BG232</f>
        <v/>
      </c>
      <c r="AV232" s="7">
        <f>AX232+AZ232+BB232+BD232+BF232+BH232</f>
        <v/>
      </c>
      <c r="AW232" s="7" t="inlineStr"/>
      <c r="AX232" s="7" t="inlineStr"/>
      <c r="AY232" s="7" t="inlineStr"/>
      <c r="AZ232" s="7" t="inlineStr"/>
      <c r="BA232" s="7" t="inlineStr"/>
      <c r="BB232" s="7" t="inlineStr"/>
      <c r="BC232" s="7" t="inlineStr"/>
      <c r="BD232" s="7" t="inlineStr"/>
      <c r="BE232" s="7" t="inlineStr"/>
      <c r="BF232" s="7" t="inlineStr"/>
      <c r="BG232" s="7" t="inlineStr"/>
      <c r="BH232" s="7" t="inlineStr"/>
      <c r="BI232" s="7">
        <f>BK232+BM232+BO232+BQ232</f>
        <v/>
      </c>
      <c r="BJ232" s="7">
        <f>BL232+BN232+BP232+BR232</f>
        <v/>
      </c>
      <c r="BK232" s="7" t="inlineStr"/>
      <c r="BL232" s="7" t="inlineStr"/>
      <c r="BM232" s="7" t="inlineStr"/>
      <c r="BN232" s="7" t="inlineStr"/>
      <c r="BO232" s="7" t="inlineStr"/>
      <c r="BP232" s="7" t="inlineStr"/>
      <c r="BQ232" s="7" t="inlineStr"/>
      <c r="BR232" s="7" t="inlineStr"/>
      <c r="BS232" s="7">
        <f>BU232+BW232+BY232+CA232+CC232+CE232+CG232+CI232+CK232+CM232+CO232+CQ232+CS232+CU232+CW232+CY232</f>
        <v/>
      </c>
      <c r="BT232" s="7">
        <f>BV232+BX232+BZ232+CB232+CD232+CF232+CH232+CJ232+CL232+CN232+CP232+CR232+CT232+CV232+CX232+CZ232</f>
        <v/>
      </c>
      <c r="BU232" s="7" t="inlineStr"/>
      <c r="BV232" s="7" t="inlineStr"/>
      <c r="BW232" s="7" t="inlineStr"/>
      <c r="BX232" s="7" t="inlineStr"/>
      <c r="BY232" s="7" t="inlineStr"/>
      <c r="BZ232" s="7" t="inlineStr"/>
      <c r="CA232" s="7" t="inlineStr"/>
      <c r="CB232" s="7" t="inlineStr"/>
      <c r="CC232" s="7" t="inlineStr"/>
      <c r="CD232" s="7" t="inlineStr"/>
      <c r="CE232" s="7" t="inlineStr"/>
      <c r="CF232" s="7" t="inlineStr"/>
      <c r="CG232" s="7" t="inlineStr"/>
      <c r="CH232" s="7" t="inlineStr"/>
      <c r="CI232" s="7" t="inlineStr"/>
      <c r="CJ232" s="7" t="inlineStr"/>
      <c r="CK232" s="7" t="inlineStr"/>
      <c r="CL232" s="7" t="inlineStr"/>
      <c r="CM232" s="7" t="inlineStr"/>
      <c r="CN232" s="7" t="inlineStr"/>
      <c r="CO232" s="7" t="inlineStr"/>
      <c r="CP232" s="7" t="inlineStr"/>
      <c r="CQ232" s="7" t="inlineStr"/>
      <c r="CR232" s="7" t="inlineStr"/>
      <c r="CS232" s="7" t="inlineStr"/>
      <c r="CT232" s="7" t="inlineStr"/>
      <c r="CU232" s="7" t="inlineStr"/>
      <c r="CV232" s="7" t="inlineStr"/>
      <c r="CW232" s="7" t="inlineStr"/>
      <c r="CX232" s="7" t="inlineStr"/>
      <c r="CY232" s="7" t="inlineStr"/>
      <c r="CZ232" s="7" t="inlineStr"/>
      <c r="DA232" s="7">
        <f>DC232+DE232+DG232+DI232+DK232+DM232+DO232+DQ232+DS232+DU232+DW232+DY232+EA232</f>
        <v/>
      </c>
      <c r="DB232" s="7">
        <f>DD232+DF232+DH232+DJ232+DL232+DN232+DP232+DR232+DT232+DV232+DX232+DZ232+EB232</f>
        <v/>
      </c>
      <c r="DC232" s="7" t="inlineStr"/>
      <c r="DD232" s="7" t="inlineStr"/>
      <c r="DE232" s="7" t="inlineStr"/>
      <c r="DF232" s="7" t="inlineStr"/>
      <c r="DG232" s="7" t="inlineStr"/>
      <c r="DH232" s="7" t="inlineStr"/>
      <c r="DI232" s="7" t="inlineStr"/>
      <c r="DJ232" s="7" t="inlineStr"/>
      <c r="DK232" s="7" t="inlineStr"/>
      <c r="DL232" s="7" t="inlineStr"/>
      <c r="DM232" s="7" t="inlineStr"/>
      <c r="DN232" s="7" t="inlineStr"/>
      <c r="DO232" s="7" t="inlineStr"/>
      <c r="DP232" s="7" t="inlineStr"/>
      <c r="DQ232" s="7" t="inlineStr"/>
      <c r="DR232" s="7" t="inlineStr"/>
      <c r="DS232" s="7" t="inlineStr"/>
      <c r="DT232" s="7" t="inlineStr"/>
      <c r="DU232" s="7" t="inlineStr"/>
      <c r="DV232" s="7" t="inlineStr"/>
      <c r="DW232" s="7" t="inlineStr"/>
      <c r="DX232" s="7" t="inlineStr"/>
      <c r="DY232" s="7" t="inlineStr"/>
      <c r="DZ232" s="7" t="inlineStr"/>
      <c r="EA232" s="7" t="inlineStr"/>
      <c r="EB232" s="7" t="inlineStr"/>
      <c r="EC232" s="7">
        <f>E232+AU232+BI232+BS232+DA232</f>
        <v/>
      </c>
      <c r="ED232" s="7">
        <f>F232+AV232+BJ232+BT232+DB232</f>
        <v/>
      </c>
    </row>
    <row r="233" hidden="1" outlineLevel="1">
      <c r="A233" s="5" t="n">
        <v>117</v>
      </c>
      <c r="B233" s="6" t="inlineStr">
        <is>
          <t>Sano Kamol Med Farm MCHJ</t>
        </is>
      </c>
      <c r="C233" s="6" t="inlineStr">
        <is>
          <t>Бухара</t>
        </is>
      </c>
      <c r="D233" s="6" t="inlineStr">
        <is>
          <t>Бухара 2</t>
        </is>
      </c>
      <c r="E233" s="7">
        <f>G233+I233+K233+M233+O233+Q233+S233+U233+W233+Y233+AA233+AC233+AE233+AG233+AI233+AK233+AM233+AO233+AQ233+AS233</f>
        <v/>
      </c>
      <c r="F233" s="7">
        <f>H233+J233+L233+N233+P233+R233+T233+V233+X233+Z233+AB233+AD233+AF233+AH233+AJ233+AL233+AN233+AP233+AR233+AT233</f>
        <v/>
      </c>
      <c r="G233" s="7" t="inlineStr"/>
      <c r="H233" s="7" t="inlineStr"/>
      <c r="I233" s="7" t="inlineStr"/>
      <c r="J233" s="7" t="inlineStr"/>
      <c r="K233" s="7" t="inlineStr"/>
      <c r="L233" s="7" t="inlineStr"/>
      <c r="M233" s="7" t="n">
        <v>2</v>
      </c>
      <c r="N233" s="7" t="n">
        <v>810816</v>
      </c>
      <c r="O233" s="7" t="inlineStr"/>
      <c r="P233" s="7" t="inlineStr"/>
      <c r="Q233" s="7" t="n">
        <v>1</v>
      </c>
      <c r="R233" s="7" t="n">
        <v>91960</v>
      </c>
      <c r="S233" s="7" t="inlineStr"/>
      <c r="T233" s="7" t="inlineStr"/>
      <c r="U233" s="7" t="inlineStr"/>
      <c r="V233" s="7" t="inlineStr"/>
      <c r="W233" s="7" t="inlineStr"/>
      <c r="X233" s="7" t="inlineStr"/>
      <c r="Y233" s="7" t="inlineStr"/>
      <c r="Z233" s="7" t="inlineStr"/>
      <c r="AA233" s="7" t="inlineStr"/>
      <c r="AB233" s="7" t="inlineStr"/>
      <c r="AC233" s="7" t="inlineStr"/>
      <c r="AD233" s="7" t="inlineStr"/>
      <c r="AE233" s="7" t="inlineStr"/>
      <c r="AF233" s="7" t="inlineStr"/>
      <c r="AG233" s="7" t="inlineStr"/>
      <c r="AH233" s="7" t="inlineStr"/>
      <c r="AI233" s="7" t="inlineStr"/>
      <c r="AJ233" s="7" t="inlineStr"/>
      <c r="AK233" s="7" t="inlineStr"/>
      <c r="AL233" s="7" t="inlineStr"/>
      <c r="AM233" s="7" t="inlineStr"/>
      <c r="AN233" s="7" t="inlineStr"/>
      <c r="AO233" s="7" t="inlineStr"/>
      <c r="AP233" s="7" t="inlineStr"/>
      <c r="AQ233" s="7" t="inlineStr"/>
      <c r="AR233" s="7" t="inlineStr"/>
      <c r="AS233" s="7" t="inlineStr"/>
      <c r="AT233" s="7" t="inlineStr"/>
      <c r="AU233" s="7">
        <f>AW233+AY233+BA233+BC233+BE233+BG233</f>
        <v/>
      </c>
      <c r="AV233" s="7">
        <f>AX233+AZ233+BB233+BD233+BF233+BH233</f>
        <v/>
      </c>
      <c r="AW233" s="7" t="inlineStr"/>
      <c r="AX233" s="7" t="inlineStr"/>
      <c r="AY233" s="7" t="inlineStr"/>
      <c r="AZ233" s="7" t="inlineStr"/>
      <c r="BA233" s="7" t="n">
        <v>3</v>
      </c>
      <c r="BB233" s="7" t="n">
        <v>600996</v>
      </c>
      <c r="BC233" s="7" t="inlineStr"/>
      <c r="BD233" s="7" t="inlineStr"/>
      <c r="BE233" s="7" t="inlineStr"/>
      <c r="BF233" s="7" t="inlineStr"/>
      <c r="BG233" s="7" t="inlineStr"/>
      <c r="BH233" s="7" t="inlineStr"/>
      <c r="BI233" s="7">
        <f>BK233+BM233+BO233+BQ233</f>
        <v/>
      </c>
      <c r="BJ233" s="7">
        <f>BL233+BN233+BP233+BR233</f>
        <v/>
      </c>
      <c r="BK233" s="7" t="inlineStr"/>
      <c r="BL233" s="7" t="inlineStr"/>
      <c r="BM233" s="7" t="inlineStr"/>
      <c r="BN233" s="7" t="inlineStr"/>
      <c r="BO233" s="7" t="inlineStr"/>
      <c r="BP233" s="7" t="inlineStr"/>
      <c r="BQ233" s="7" t="inlineStr"/>
      <c r="BR233" s="7" t="inlineStr"/>
      <c r="BS233" s="7">
        <f>BU233+BW233+BY233+CA233+CC233+CE233+CG233+CI233+CK233+CM233+CO233+CQ233+CS233+CU233+CW233+CY233</f>
        <v/>
      </c>
      <c r="BT233" s="7">
        <f>BV233+BX233+BZ233+CB233+CD233+CF233+CH233+CJ233+CL233+CN233+CP233+CR233+CT233+CV233+CX233+CZ233</f>
        <v/>
      </c>
      <c r="BU233" s="7" t="inlineStr"/>
      <c r="BV233" s="7" t="inlineStr"/>
      <c r="BW233" s="7" t="inlineStr"/>
      <c r="BX233" s="7" t="inlineStr"/>
      <c r="BY233" s="7" t="inlineStr"/>
      <c r="BZ233" s="7" t="inlineStr"/>
      <c r="CA233" s="7" t="inlineStr"/>
      <c r="CB233" s="7" t="inlineStr"/>
      <c r="CC233" s="7" t="inlineStr"/>
      <c r="CD233" s="7" t="inlineStr"/>
      <c r="CE233" s="7" t="inlineStr"/>
      <c r="CF233" s="7" t="inlineStr"/>
      <c r="CG233" s="7" t="inlineStr"/>
      <c r="CH233" s="7" t="inlineStr"/>
      <c r="CI233" s="7" t="inlineStr"/>
      <c r="CJ233" s="7" t="inlineStr"/>
      <c r="CK233" s="7" t="inlineStr"/>
      <c r="CL233" s="7" t="inlineStr"/>
      <c r="CM233" s="7" t="inlineStr"/>
      <c r="CN233" s="7" t="inlineStr"/>
      <c r="CO233" s="7" t="inlineStr"/>
      <c r="CP233" s="7" t="inlineStr"/>
      <c r="CQ233" s="7" t="inlineStr"/>
      <c r="CR233" s="7" t="inlineStr"/>
      <c r="CS233" s="7" t="inlineStr"/>
      <c r="CT233" s="7" t="inlineStr"/>
      <c r="CU233" s="7" t="inlineStr"/>
      <c r="CV233" s="7" t="inlineStr"/>
      <c r="CW233" s="7" t="inlineStr"/>
      <c r="CX233" s="7" t="inlineStr"/>
      <c r="CY233" s="7" t="inlineStr"/>
      <c r="CZ233" s="7" t="inlineStr"/>
      <c r="DA233" s="7">
        <f>DC233+DE233+DG233+DI233+DK233+DM233+DO233+DQ233+DS233+DU233+DW233+DY233+EA233</f>
        <v/>
      </c>
      <c r="DB233" s="7">
        <f>DD233+DF233+DH233+DJ233+DL233+DN233+DP233+DR233+DT233+DV233+DX233+DZ233+EB233</f>
        <v/>
      </c>
      <c r="DC233" s="7" t="inlineStr"/>
      <c r="DD233" s="7" t="inlineStr"/>
      <c r="DE233" s="7" t="inlineStr"/>
      <c r="DF233" s="7" t="inlineStr"/>
      <c r="DG233" s="7" t="inlineStr"/>
      <c r="DH233" s="7" t="inlineStr"/>
      <c r="DI233" s="7" t="inlineStr"/>
      <c r="DJ233" s="7" t="inlineStr"/>
      <c r="DK233" s="7" t="inlineStr"/>
      <c r="DL233" s="7" t="inlineStr"/>
      <c r="DM233" s="7" t="inlineStr"/>
      <c r="DN233" s="7" t="inlineStr"/>
      <c r="DO233" s="7" t="inlineStr"/>
      <c r="DP233" s="7" t="inlineStr"/>
      <c r="DQ233" s="7" t="inlineStr"/>
      <c r="DR233" s="7" t="inlineStr"/>
      <c r="DS233" s="7" t="inlineStr"/>
      <c r="DT233" s="7" t="inlineStr"/>
      <c r="DU233" s="7" t="inlineStr"/>
      <c r="DV233" s="7" t="inlineStr"/>
      <c r="DW233" s="7" t="inlineStr"/>
      <c r="DX233" s="7" t="inlineStr"/>
      <c r="DY233" s="7" t="inlineStr"/>
      <c r="DZ233" s="7" t="inlineStr"/>
      <c r="EA233" s="7" t="inlineStr"/>
      <c r="EB233" s="7" t="inlineStr"/>
      <c r="EC233" s="7">
        <f>E233+AU233+BI233+BS233+DA233</f>
        <v/>
      </c>
      <c r="ED233" s="7">
        <f>F233+AV233+BJ233+BT233+DB233</f>
        <v/>
      </c>
    </row>
    <row r="234" hidden="1" outlineLevel="1">
      <c r="A234" s="5" t="n">
        <v>118</v>
      </c>
      <c r="B234" s="6" t="inlineStr">
        <is>
          <t>Sardor-B XK</t>
        </is>
      </c>
      <c r="C234" s="6" t="inlineStr">
        <is>
          <t>Бухара</t>
        </is>
      </c>
      <c r="D234" s="6" t="inlineStr">
        <is>
          <t>Бухара 1</t>
        </is>
      </c>
      <c r="E234" s="7">
        <f>G234+I234+K234+M234+O234+Q234+S234+U234+W234+Y234+AA234+AC234+AE234+AG234+AI234+AK234+AM234+AO234+AQ234+AS234</f>
        <v/>
      </c>
      <c r="F234" s="7">
        <f>H234+J234+L234+N234+P234+R234+T234+V234+X234+Z234+AB234+AD234+AF234+AH234+AJ234+AL234+AN234+AP234+AR234+AT234</f>
        <v/>
      </c>
      <c r="G234" s="7" t="inlineStr"/>
      <c r="H234" s="7" t="inlineStr"/>
      <c r="I234" s="7" t="inlineStr"/>
      <c r="J234" s="7" t="inlineStr"/>
      <c r="K234" s="7" t="inlineStr"/>
      <c r="L234" s="7" t="inlineStr"/>
      <c r="M234" s="7" t="inlineStr"/>
      <c r="N234" s="7" t="inlineStr"/>
      <c r="O234" s="7" t="inlineStr"/>
      <c r="P234" s="7" t="inlineStr"/>
      <c r="Q234" s="7" t="inlineStr"/>
      <c r="R234" s="7" t="inlineStr"/>
      <c r="S234" s="7" t="inlineStr"/>
      <c r="T234" s="7" t="inlineStr"/>
      <c r="U234" s="7" t="inlineStr"/>
      <c r="V234" s="7" t="inlineStr"/>
      <c r="W234" s="7" t="inlineStr"/>
      <c r="X234" s="7" t="inlineStr"/>
      <c r="Y234" s="7" t="inlineStr"/>
      <c r="Z234" s="7" t="inlineStr"/>
      <c r="AA234" s="7" t="inlineStr"/>
      <c r="AB234" s="7" t="inlineStr"/>
      <c r="AC234" s="7" t="inlineStr"/>
      <c r="AD234" s="7" t="inlineStr"/>
      <c r="AE234" s="7" t="inlineStr"/>
      <c r="AF234" s="7" t="inlineStr"/>
      <c r="AG234" s="7" t="inlineStr"/>
      <c r="AH234" s="7" t="inlineStr"/>
      <c r="AI234" s="7" t="inlineStr"/>
      <c r="AJ234" s="7" t="inlineStr"/>
      <c r="AK234" s="7" t="inlineStr"/>
      <c r="AL234" s="7" t="inlineStr"/>
      <c r="AM234" s="7" t="inlineStr"/>
      <c r="AN234" s="7" t="inlineStr"/>
      <c r="AO234" s="7" t="inlineStr"/>
      <c r="AP234" s="7" t="inlineStr"/>
      <c r="AQ234" s="7" t="inlineStr"/>
      <c r="AR234" s="7" t="inlineStr"/>
      <c r="AS234" s="7" t="inlineStr"/>
      <c r="AT234" s="7" t="inlineStr"/>
      <c r="AU234" s="7">
        <f>AW234+AY234+BA234+BC234+BE234+BG234</f>
        <v/>
      </c>
      <c r="AV234" s="7">
        <f>AX234+AZ234+BB234+BD234+BF234+BH234</f>
        <v/>
      </c>
      <c r="AW234" s="7" t="inlineStr"/>
      <c r="AX234" s="7" t="inlineStr"/>
      <c r="AY234" s="7" t="inlineStr"/>
      <c r="AZ234" s="7" t="inlineStr"/>
      <c r="BA234" s="7" t="inlineStr"/>
      <c r="BB234" s="7" t="inlineStr"/>
      <c r="BC234" s="7" t="inlineStr"/>
      <c r="BD234" s="7" t="inlineStr"/>
      <c r="BE234" s="7" t="inlineStr"/>
      <c r="BF234" s="7" t="inlineStr"/>
      <c r="BG234" s="7" t="inlineStr"/>
      <c r="BH234" s="7" t="inlineStr"/>
      <c r="BI234" s="7">
        <f>BK234+BM234+BO234+BQ234</f>
        <v/>
      </c>
      <c r="BJ234" s="7">
        <f>BL234+BN234+BP234+BR234</f>
        <v/>
      </c>
      <c r="BK234" s="7" t="inlineStr"/>
      <c r="BL234" s="7" t="inlineStr"/>
      <c r="BM234" s="7" t="n">
        <v>5</v>
      </c>
      <c r="BN234" s="7" t="n">
        <v>1637410</v>
      </c>
      <c r="BO234" s="7" t="inlineStr"/>
      <c r="BP234" s="7" t="inlineStr"/>
      <c r="BQ234" s="7" t="inlineStr"/>
      <c r="BR234" s="7" t="inlineStr"/>
      <c r="BS234" s="7">
        <f>BU234+BW234+BY234+CA234+CC234+CE234+CG234+CI234+CK234+CM234+CO234+CQ234+CS234+CU234+CW234+CY234</f>
        <v/>
      </c>
      <c r="BT234" s="7">
        <f>BV234+BX234+BZ234+CB234+CD234+CF234+CH234+CJ234+CL234+CN234+CP234+CR234+CT234+CV234+CX234+CZ234</f>
        <v/>
      </c>
      <c r="BU234" s="7" t="inlineStr"/>
      <c r="BV234" s="7" t="inlineStr"/>
      <c r="BW234" s="7" t="inlineStr"/>
      <c r="BX234" s="7" t="inlineStr"/>
      <c r="BY234" s="7" t="inlineStr"/>
      <c r="BZ234" s="7" t="inlineStr"/>
      <c r="CA234" s="7" t="inlineStr"/>
      <c r="CB234" s="7" t="inlineStr"/>
      <c r="CC234" s="7" t="inlineStr"/>
      <c r="CD234" s="7" t="inlineStr"/>
      <c r="CE234" s="7" t="inlineStr"/>
      <c r="CF234" s="7" t="inlineStr"/>
      <c r="CG234" s="7" t="inlineStr"/>
      <c r="CH234" s="7" t="inlineStr"/>
      <c r="CI234" s="7" t="inlineStr"/>
      <c r="CJ234" s="7" t="inlineStr"/>
      <c r="CK234" s="7" t="inlineStr"/>
      <c r="CL234" s="7" t="inlineStr"/>
      <c r="CM234" s="7" t="inlineStr"/>
      <c r="CN234" s="7" t="inlineStr"/>
      <c r="CO234" s="7" t="inlineStr"/>
      <c r="CP234" s="7" t="inlineStr"/>
      <c r="CQ234" s="7" t="inlineStr"/>
      <c r="CR234" s="7" t="inlineStr"/>
      <c r="CS234" s="7" t="inlineStr"/>
      <c r="CT234" s="7" t="inlineStr"/>
      <c r="CU234" s="7" t="inlineStr"/>
      <c r="CV234" s="7" t="inlineStr"/>
      <c r="CW234" s="7" t="inlineStr"/>
      <c r="CX234" s="7" t="inlineStr"/>
      <c r="CY234" s="7" t="inlineStr"/>
      <c r="CZ234" s="7" t="inlineStr"/>
      <c r="DA234" s="7">
        <f>DC234+DE234+DG234+DI234+DK234+DM234+DO234+DQ234+DS234+DU234+DW234+DY234+EA234</f>
        <v/>
      </c>
      <c r="DB234" s="7">
        <f>DD234+DF234+DH234+DJ234+DL234+DN234+DP234+DR234+DT234+DV234+DX234+DZ234+EB234</f>
        <v/>
      </c>
      <c r="DC234" s="7" t="inlineStr"/>
      <c r="DD234" s="7" t="inlineStr"/>
      <c r="DE234" s="7" t="inlineStr"/>
      <c r="DF234" s="7" t="inlineStr"/>
      <c r="DG234" s="7" t="inlineStr"/>
      <c r="DH234" s="7" t="inlineStr"/>
      <c r="DI234" s="7" t="inlineStr"/>
      <c r="DJ234" s="7" t="inlineStr"/>
      <c r="DK234" s="7" t="inlineStr"/>
      <c r="DL234" s="7" t="inlineStr"/>
      <c r="DM234" s="7" t="inlineStr"/>
      <c r="DN234" s="7" t="inlineStr"/>
      <c r="DO234" s="7" t="inlineStr"/>
      <c r="DP234" s="7" t="inlineStr"/>
      <c r="DQ234" s="7" t="inlineStr"/>
      <c r="DR234" s="7" t="inlineStr"/>
      <c r="DS234" s="7" t="inlineStr"/>
      <c r="DT234" s="7" t="inlineStr"/>
      <c r="DU234" s="7" t="inlineStr"/>
      <c r="DV234" s="7" t="inlineStr"/>
      <c r="DW234" s="7" t="inlineStr"/>
      <c r="DX234" s="7" t="inlineStr"/>
      <c r="DY234" s="7" t="inlineStr"/>
      <c r="DZ234" s="7" t="inlineStr"/>
      <c r="EA234" s="7" t="inlineStr"/>
      <c r="EB234" s="7" t="inlineStr"/>
      <c r="EC234" s="7">
        <f>E234+AU234+BI234+BS234+DA234</f>
        <v/>
      </c>
      <c r="ED234" s="7">
        <f>F234+AV234+BJ234+BT234+DB234</f>
        <v/>
      </c>
    </row>
    <row r="235" hidden="1" outlineLevel="1">
      <c r="A235" s="5" t="n">
        <v>119</v>
      </c>
      <c r="B235" s="6" t="inlineStr">
        <is>
          <t>Sevinch Farm XK</t>
        </is>
      </c>
      <c r="C235" s="6" t="inlineStr">
        <is>
          <t>Бухара</t>
        </is>
      </c>
      <c r="D235" s="6" t="inlineStr">
        <is>
          <t>Бухара 1</t>
        </is>
      </c>
      <c r="E235" s="7">
        <f>G235+I235+K235+M235+O235+Q235+S235+U235+W235+Y235+AA235+AC235+AE235+AG235+AI235+AK235+AM235+AO235+AQ235+AS235</f>
        <v/>
      </c>
      <c r="F235" s="7">
        <f>H235+J235+L235+N235+P235+R235+T235+V235+X235+Z235+AB235+AD235+AF235+AH235+AJ235+AL235+AN235+AP235+AR235+AT235</f>
        <v/>
      </c>
      <c r="G235" s="7" t="inlineStr"/>
      <c r="H235" s="7" t="inlineStr"/>
      <c r="I235" s="7" t="inlineStr"/>
      <c r="J235" s="7" t="inlineStr"/>
      <c r="K235" s="7" t="inlineStr"/>
      <c r="L235" s="7" t="inlineStr"/>
      <c r="M235" s="7" t="inlineStr"/>
      <c r="N235" s="7" t="inlineStr"/>
      <c r="O235" s="7" t="inlineStr"/>
      <c r="P235" s="7" t="inlineStr"/>
      <c r="Q235" s="7" t="inlineStr"/>
      <c r="R235" s="7" t="inlineStr"/>
      <c r="S235" s="7" t="inlineStr"/>
      <c r="T235" s="7" t="inlineStr"/>
      <c r="U235" s="7" t="inlineStr"/>
      <c r="V235" s="7" t="inlineStr"/>
      <c r="W235" s="7" t="inlineStr"/>
      <c r="X235" s="7" t="inlineStr"/>
      <c r="Y235" s="7" t="inlineStr"/>
      <c r="Z235" s="7" t="inlineStr"/>
      <c r="AA235" s="7" t="inlineStr"/>
      <c r="AB235" s="7" t="inlineStr"/>
      <c r="AC235" s="7" t="inlineStr"/>
      <c r="AD235" s="7" t="inlineStr"/>
      <c r="AE235" s="7" t="inlineStr"/>
      <c r="AF235" s="7" t="inlineStr"/>
      <c r="AG235" s="7" t="inlineStr"/>
      <c r="AH235" s="7" t="inlineStr"/>
      <c r="AI235" s="7" t="inlineStr"/>
      <c r="AJ235" s="7" t="inlineStr"/>
      <c r="AK235" s="7" t="inlineStr"/>
      <c r="AL235" s="7" t="inlineStr"/>
      <c r="AM235" s="7" t="inlineStr"/>
      <c r="AN235" s="7" t="inlineStr"/>
      <c r="AO235" s="7" t="inlineStr"/>
      <c r="AP235" s="7" t="inlineStr"/>
      <c r="AQ235" s="7" t="inlineStr"/>
      <c r="AR235" s="7" t="inlineStr"/>
      <c r="AS235" s="7" t="inlineStr"/>
      <c r="AT235" s="7" t="inlineStr"/>
      <c r="AU235" s="7">
        <f>AW235+AY235+BA235+BC235+BE235+BG235</f>
        <v/>
      </c>
      <c r="AV235" s="7">
        <f>AX235+AZ235+BB235+BD235+BF235+BH235</f>
        <v/>
      </c>
      <c r="AW235" s="7" t="inlineStr"/>
      <c r="AX235" s="7" t="inlineStr"/>
      <c r="AY235" s="7" t="n">
        <v>5</v>
      </c>
      <c r="AZ235" s="7" t="n">
        <v>1776495</v>
      </c>
      <c r="BA235" s="7" t="inlineStr"/>
      <c r="BB235" s="7" t="inlineStr"/>
      <c r="BC235" s="7" t="inlineStr"/>
      <c r="BD235" s="7" t="inlineStr"/>
      <c r="BE235" s="7" t="inlineStr"/>
      <c r="BF235" s="7" t="inlineStr"/>
      <c r="BG235" s="7" t="inlineStr"/>
      <c r="BH235" s="7" t="inlineStr"/>
      <c r="BI235" s="7">
        <f>BK235+BM235+BO235+BQ235</f>
        <v/>
      </c>
      <c r="BJ235" s="7">
        <f>BL235+BN235+BP235+BR235</f>
        <v/>
      </c>
      <c r="BK235" s="7" t="inlineStr"/>
      <c r="BL235" s="7" t="inlineStr"/>
      <c r="BM235" s="7" t="inlineStr"/>
      <c r="BN235" s="7" t="inlineStr"/>
      <c r="BO235" s="7" t="inlineStr"/>
      <c r="BP235" s="7" t="inlineStr"/>
      <c r="BQ235" s="7" t="inlineStr"/>
      <c r="BR235" s="7" t="inlineStr"/>
      <c r="BS235" s="7">
        <f>BU235+BW235+BY235+CA235+CC235+CE235+CG235+CI235+CK235+CM235+CO235+CQ235+CS235+CU235+CW235+CY235</f>
        <v/>
      </c>
      <c r="BT235" s="7">
        <f>BV235+BX235+BZ235+CB235+CD235+CF235+CH235+CJ235+CL235+CN235+CP235+CR235+CT235+CV235+CX235+CZ235</f>
        <v/>
      </c>
      <c r="BU235" s="7" t="inlineStr"/>
      <c r="BV235" s="7" t="inlineStr"/>
      <c r="BW235" s="7" t="inlineStr"/>
      <c r="BX235" s="7" t="inlineStr"/>
      <c r="BY235" s="7" t="inlineStr"/>
      <c r="BZ235" s="7" t="inlineStr"/>
      <c r="CA235" s="7" t="inlineStr"/>
      <c r="CB235" s="7" t="inlineStr"/>
      <c r="CC235" s="7" t="inlineStr"/>
      <c r="CD235" s="7" t="inlineStr"/>
      <c r="CE235" s="7" t="inlineStr"/>
      <c r="CF235" s="7" t="inlineStr"/>
      <c r="CG235" s="7" t="inlineStr"/>
      <c r="CH235" s="7" t="inlineStr"/>
      <c r="CI235" s="7" t="inlineStr"/>
      <c r="CJ235" s="7" t="inlineStr"/>
      <c r="CK235" s="7" t="inlineStr"/>
      <c r="CL235" s="7" t="inlineStr"/>
      <c r="CM235" s="7" t="inlineStr"/>
      <c r="CN235" s="7" t="inlineStr"/>
      <c r="CO235" s="7" t="inlineStr"/>
      <c r="CP235" s="7" t="inlineStr"/>
      <c r="CQ235" s="7" t="inlineStr"/>
      <c r="CR235" s="7" t="inlineStr"/>
      <c r="CS235" s="7" t="inlineStr"/>
      <c r="CT235" s="7" t="inlineStr"/>
      <c r="CU235" s="7" t="inlineStr"/>
      <c r="CV235" s="7" t="inlineStr"/>
      <c r="CW235" s="7" t="inlineStr"/>
      <c r="CX235" s="7" t="inlineStr"/>
      <c r="CY235" s="7" t="inlineStr"/>
      <c r="CZ235" s="7" t="inlineStr"/>
      <c r="DA235" s="7">
        <f>DC235+DE235+DG235+DI235+DK235+DM235+DO235+DQ235+DS235+DU235+DW235+DY235+EA235</f>
        <v/>
      </c>
      <c r="DB235" s="7">
        <f>DD235+DF235+DH235+DJ235+DL235+DN235+DP235+DR235+DT235+DV235+DX235+DZ235+EB235</f>
        <v/>
      </c>
      <c r="DC235" s="7" t="inlineStr"/>
      <c r="DD235" s="7" t="inlineStr"/>
      <c r="DE235" s="7" t="inlineStr"/>
      <c r="DF235" s="7" t="inlineStr"/>
      <c r="DG235" s="7" t="inlineStr"/>
      <c r="DH235" s="7" t="inlineStr"/>
      <c r="DI235" s="7" t="inlineStr"/>
      <c r="DJ235" s="7" t="inlineStr"/>
      <c r="DK235" s="7" t="inlineStr"/>
      <c r="DL235" s="7" t="inlineStr"/>
      <c r="DM235" s="7" t="inlineStr"/>
      <c r="DN235" s="7" t="inlineStr"/>
      <c r="DO235" s="7" t="inlineStr"/>
      <c r="DP235" s="7" t="inlineStr"/>
      <c r="DQ235" s="7" t="inlineStr"/>
      <c r="DR235" s="7" t="inlineStr"/>
      <c r="DS235" s="7" t="inlineStr"/>
      <c r="DT235" s="7" t="inlineStr"/>
      <c r="DU235" s="7" t="inlineStr"/>
      <c r="DV235" s="7" t="inlineStr"/>
      <c r="DW235" s="7" t="n">
        <v>20</v>
      </c>
      <c r="DX235" s="7" t="n">
        <v>4483640</v>
      </c>
      <c r="DY235" s="7" t="n">
        <v>20</v>
      </c>
      <c r="DZ235" s="7" t="n">
        <v>7285340</v>
      </c>
      <c r="EA235" s="7" t="inlineStr"/>
      <c r="EB235" s="7" t="inlineStr"/>
      <c r="EC235" s="7">
        <f>E235+AU235+BI235+BS235+DA235</f>
        <v/>
      </c>
      <c r="ED235" s="7">
        <f>F235+AV235+BJ235+BT235+DB235</f>
        <v/>
      </c>
    </row>
    <row r="236" hidden="1" outlineLevel="1">
      <c r="A236" s="5" t="n">
        <v>120</v>
      </c>
      <c r="B236" s="6" t="inlineStr">
        <is>
          <t>Shifo Avicenna QK</t>
        </is>
      </c>
      <c r="C236" s="6" t="inlineStr">
        <is>
          <t>Бухара</t>
        </is>
      </c>
      <c r="D236" s="6" t="inlineStr">
        <is>
          <t>Бухара 1</t>
        </is>
      </c>
      <c r="E236" s="7">
        <f>G236+I236+K236+M236+O236+Q236+S236+U236+W236+Y236+AA236+AC236+AE236+AG236+AI236+AK236+AM236+AO236+AQ236+AS236</f>
        <v/>
      </c>
      <c r="F236" s="7">
        <f>H236+J236+L236+N236+P236+R236+T236+V236+X236+Z236+AB236+AD236+AF236+AH236+AJ236+AL236+AN236+AP236+AR236+AT236</f>
        <v/>
      </c>
      <c r="G236" s="7" t="inlineStr"/>
      <c r="H236" s="7" t="inlineStr"/>
      <c r="I236" s="7" t="inlineStr"/>
      <c r="J236" s="7" t="inlineStr"/>
      <c r="K236" s="7" t="inlineStr"/>
      <c r="L236" s="7" t="inlineStr"/>
      <c r="M236" s="7" t="inlineStr"/>
      <c r="N236" s="7" t="inlineStr"/>
      <c r="O236" s="7" t="inlineStr"/>
      <c r="P236" s="7" t="inlineStr"/>
      <c r="Q236" s="7" t="n">
        <v>5</v>
      </c>
      <c r="R236" s="7" t="n">
        <v>43860</v>
      </c>
      <c r="S236" s="7" t="inlineStr"/>
      <c r="T236" s="7" t="inlineStr"/>
      <c r="U236" s="7" t="inlineStr"/>
      <c r="V236" s="7" t="inlineStr"/>
      <c r="W236" s="7" t="inlineStr"/>
      <c r="X236" s="7" t="inlineStr"/>
      <c r="Y236" s="7" t="inlineStr"/>
      <c r="Z236" s="7" t="inlineStr"/>
      <c r="AA236" s="7" t="inlineStr"/>
      <c r="AB236" s="7" t="inlineStr"/>
      <c r="AC236" s="7" t="inlineStr"/>
      <c r="AD236" s="7" t="inlineStr"/>
      <c r="AE236" s="7" t="inlineStr"/>
      <c r="AF236" s="7" t="inlineStr"/>
      <c r="AG236" s="7" t="inlineStr"/>
      <c r="AH236" s="7" t="inlineStr"/>
      <c r="AI236" s="7" t="inlineStr"/>
      <c r="AJ236" s="7" t="inlineStr"/>
      <c r="AK236" s="7" t="inlineStr"/>
      <c r="AL236" s="7" t="inlineStr"/>
      <c r="AM236" s="7" t="inlineStr"/>
      <c r="AN236" s="7" t="inlineStr"/>
      <c r="AO236" s="7" t="inlineStr"/>
      <c r="AP236" s="7" t="inlineStr"/>
      <c r="AQ236" s="7" t="inlineStr"/>
      <c r="AR236" s="7" t="inlineStr"/>
      <c r="AS236" s="7" t="inlineStr"/>
      <c r="AT236" s="7" t="inlineStr"/>
      <c r="AU236" s="7">
        <f>AW236+AY236+BA236+BC236+BE236+BG236</f>
        <v/>
      </c>
      <c r="AV236" s="7">
        <f>AX236+AZ236+BB236+BD236+BF236+BH236</f>
        <v/>
      </c>
      <c r="AW236" s="7" t="inlineStr"/>
      <c r="AX236" s="7" t="inlineStr"/>
      <c r="AY236" s="7" t="inlineStr"/>
      <c r="AZ236" s="7" t="inlineStr"/>
      <c r="BA236" s="7" t="inlineStr"/>
      <c r="BB236" s="7" t="inlineStr"/>
      <c r="BC236" s="7" t="inlineStr"/>
      <c r="BD236" s="7" t="inlineStr"/>
      <c r="BE236" s="7" t="inlineStr"/>
      <c r="BF236" s="7" t="inlineStr"/>
      <c r="BG236" s="7" t="inlineStr"/>
      <c r="BH236" s="7" t="inlineStr"/>
      <c r="BI236" s="7">
        <f>BK236+BM236+BO236+BQ236</f>
        <v/>
      </c>
      <c r="BJ236" s="7">
        <f>BL236+BN236+BP236+BR236</f>
        <v/>
      </c>
      <c r="BK236" s="7" t="inlineStr"/>
      <c r="BL236" s="7" t="inlineStr"/>
      <c r="BM236" s="7" t="inlineStr"/>
      <c r="BN236" s="7" t="inlineStr"/>
      <c r="BO236" s="7" t="inlineStr"/>
      <c r="BP236" s="7" t="inlineStr"/>
      <c r="BQ236" s="7" t="inlineStr"/>
      <c r="BR236" s="7" t="inlineStr"/>
      <c r="BS236" s="7">
        <f>BU236+BW236+BY236+CA236+CC236+CE236+CG236+CI236+CK236+CM236+CO236+CQ236+CS236+CU236+CW236+CY236</f>
        <v/>
      </c>
      <c r="BT236" s="7">
        <f>BV236+BX236+BZ236+CB236+CD236+CF236+CH236+CJ236+CL236+CN236+CP236+CR236+CT236+CV236+CX236+CZ236</f>
        <v/>
      </c>
      <c r="BU236" s="7" t="inlineStr"/>
      <c r="BV236" s="7" t="inlineStr"/>
      <c r="BW236" s="7" t="inlineStr"/>
      <c r="BX236" s="7" t="inlineStr"/>
      <c r="BY236" s="7" t="inlineStr"/>
      <c r="BZ236" s="7" t="inlineStr"/>
      <c r="CA236" s="7" t="inlineStr"/>
      <c r="CB236" s="7" t="inlineStr"/>
      <c r="CC236" s="7" t="inlineStr"/>
      <c r="CD236" s="7" t="inlineStr"/>
      <c r="CE236" s="7" t="inlineStr"/>
      <c r="CF236" s="7" t="inlineStr"/>
      <c r="CG236" s="7" t="inlineStr"/>
      <c r="CH236" s="7" t="inlineStr"/>
      <c r="CI236" s="7" t="inlineStr"/>
      <c r="CJ236" s="7" t="inlineStr"/>
      <c r="CK236" s="7" t="inlineStr"/>
      <c r="CL236" s="7" t="inlineStr"/>
      <c r="CM236" s="7" t="inlineStr"/>
      <c r="CN236" s="7" t="inlineStr"/>
      <c r="CO236" s="7" t="inlineStr"/>
      <c r="CP236" s="7" t="inlineStr"/>
      <c r="CQ236" s="7" t="inlineStr"/>
      <c r="CR236" s="7" t="inlineStr"/>
      <c r="CS236" s="7" t="inlineStr"/>
      <c r="CT236" s="7" t="inlineStr"/>
      <c r="CU236" s="7" t="inlineStr"/>
      <c r="CV236" s="7" t="inlineStr"/>
      <c r="CW236" s="7" t="inlineStr"/>
      <c r="CX236" s="7" t="inlineStr"/>
      <c r="CY236" s="7" t="inlineStr"/>
      <c r="CZ236" s="7" t="inlineStr"/>
      <c r="DA236" s="7">
        <f>DC236+DE236+DG236+DI236+DK236+DM236+DO236+DQ236+DS236+DU236+DW236+DY236+EA236</f>
        <v/>
      </c>
      <c r="DB236" s="7">
        <f>DD236+DF236+DH236+DJ236+DL236+DN236+DP236+DR236+DT236+DV236+DX236+DZ236+EB236</f>
        <v/>
      </c>
      <c r="DC236" s="7" t="inlineStr"/>
      <c r="DD236" s="7" t="inlineStr"/>
      <c r="DE236" s="7" t="inlineStr"/>
      <c r="DF236" s="7" t="inlineStr"/>
      <c r="DG236" s="7" t="inlineStr"/>
      <c r="DH236" s="7" t="inlineStr"/>
      <c r="DI236" s="7" t="inlineStr"/>
      <c r="DJ236" s="7" t="inlineStr"/>
      <c r="DK236" s="7" t="inlineStr"/>
      <c r="DL236" s="7" t="inlineStr"/>
      <c r="DM236" s="7" t="inlineStr"/>
      <c r="DN236" s="7" t="inlineStr"/>
      <c r="DO236" s="7" t="inlineStr"/>
      <c r="DP236" s="7" t="inlineStr"/>
      <c r="DQ236" s="7" t="n">
        <v>4</v>
      </c>
      <c r="DR236" s="7" t="n">
        <v>1777540</v>
      </c>
      <c r="DS236" s="7" t="inlineStr"/>
      <c r="DT236" s="7" t="inlineStr"/>
      <c r="DU236" s="7" t="inlineStr"/>
      <c r="DV236" s="7" t="inlineStr"/>
      <c r="DW236" s="7" t="inlineStr"/>
      <c r="DX236" s="7" t="inlineStr"/>
      <c r="DY236" s="7" t="inlineStr"/>
      <c r="DZ236" s="7" t="inlineStr"/>
      <c r="EA236" s="7" t="inlineStr"/>
      <c r="EB236" s="7" t="inlineStr"/>
      <c r="EC236" s="7">
        <f>E236+AU236+BI236+BS236+DA236</f>
        <v/>
      </c>
      <c r="ED236" s="7">
        <f>F236+AV236+BJ236+BT236+DB236</f>
        <v/>
      </c>
    </row>
    <row r="237" hidden="1" outlineLevel="1">
      <c r="A237" s="5" t="n">
        <v>121</v>
      </c>
      <c r="B237" s="6" t="inlineStr">
        <is>
          <t>Shifojondor XK</t>
        </is>
      </c>
      <c r="C237" s="6" t="inlineStr">
        <is>
          <t>Бухара</t>
        </is>
      </c>
      <c r="D237" s="6" t="inlineStr">
        <is>
          <t>Бухара 1</t>
        </is>
      </c>
      <c r="E237" s="7">
        <f>G237+I237+K237+M237+O237+Q237+S237+U237+W237+Y237+AA237+AC237+AE237+AG237+AI237+AK237+AM237+AO237+AQ237+AS237</f>
        <v/>
      </c>
      <c r="F237" s="7">
        <f>H237+J237+L237+N237+P237+R237+T237+V237+X237+Z237+AB237+AD237+AF237+AH237+AJ237+AL237+AN237+AP237+AR237+AT237</f>
        <v/>
      </c>
      <c r="G237" s="7" t="inlineStr"/>
      <c r="H237" s="7" t="inlineStr"/>
      <c r="I237" s="7" t="inlineStr"/>
      <c r="J237" s="7" t="inlineStr"/>
      <c r="K237" s="7" t="inlineStr"/>
      <c r="L237" s="7" t="inlineStr"/>
      <c r="M237" s="7" t="n">
        <v>5</v>
      </c>
      <c r="N237" s="7" t="n">
        <v>1684229</v>
      </c>
      <c r="O237" s="7" t="inlineStr"/>
      <c r="P237" s="7" t="inlineStr"/>
      <c r="Q237" s="7" t="n">
        <v>10</v>
      </c>
      <c r="R237" s="7" t="n">
        <v>457110</v>
      </c>
      <c r="S237" s="7" t="inlineStr"/>
      <c r="T237" s="7" t="inlineStr"/>
      <c r="U237" s="7" t="inlineStr"/>
      <c r="V237" s="7" t="inlineStr"/>
      <c r="W237" s="7" t="inlineStr"/>
      <c r="X237" s="7" t="inlineStr"/>
      <c r="Y237" s="7" t="inlineStr"/>
      <c r="Z237" s="7" t="inlineStr"/>
      <c r="AA237" s="7" t="inlineStr"/>
      <c r="AB237" s="7" t="inlineStr"/>
      <c r="AC237" s="7" t="inlineStr"/>
      <c r="AD237" s="7" t="inlineStr"/>
      <c r="AE237" s="7" t="inlineStr"/>
      <c r="AF237" s="7" t="inlineStr"/>
      <c r="AG237" s="7" t="inlineStr"/>
      <c r="AH237" s="7" t="inlineStr"/>
      <c r="AI237" s="7" t="inlineStr"/>
      <c r="AJ237" s="7" t="inlineStr"/>
      <c r="AK237" s="7" t="inlineStr"/>
      <c r="AL237" s="7" t="inlineStr"/>
      <c r="AM237" s="7" t="inlineStr"/>
      <c r="AN237" s="7" t="inlineStr"/>
      <c r="AO237" s="7" t="inlineStr"/>
      <c r="AP237" s="7" t="inlineStr"/>
      <c r="AQ237" s="7" t="inlineStr"/>
      <c r="AR237" s="7" t="inlineStr"/>
      <c r="AS237" s="7" t="inlineStr"/>
      <c r="AT237" s="7" t="inlineStr"/>
      <c r="AU237" s="7">
        <f>AW237+AY237+BA237+BC237+BE237+BG237</f>
        <v/>
      </c>
      <c r="AV237" s="7">
        <f>AX237+AZ237+BB237+BD237+BF237+BH237</f>
        <v/>
      </c>
      <c r="AW237" s="7" t="inlineStr"/>
      <c r="AX237" s="7" t="inlineStr"/>
      <c r="AY237" s="7" t="inlineStr"/>
      <c r="AZ237" s="7" t="inlineStr"/>
      <c r="BA237" s="7" t="inlineStr"/>
      <c r="BB237" s="7" t="inlineStr"/>
      <c r="BC237" s="7" t="inlineStr"/>
      <c r="BD237" s="7" t="inlineStr"/>
      <c r="BE237" s="7" t="inlineStr"/>
      <c r="BF237" s="7" t="inlineStr"/>
      <c r="BG237" s="7" t="inlineStr"/>
      <c r="BH237" s="7" t="inlineStr"/>
      <c r="BI237" s="7">
        <f>BK237+BM237+BO237+BQ237</f>
        <v/>
      </c>
      <c r="BJ237" s="7">
        <f>BL237+BN237+BP237+BR237</f>
        <v/>
      </c>
      <c r="BK237" s="7" t="inlineStr"/>
      <c r="BL237" s="7" t="inlineStr"/>
      <c r="BM237" s="7" t="inlineStr"/>
      <c r="BN237" s="7" t="inlineStr"/>
      <c r="BO237" s="7" t="inlineStr"/>
      <c r="BP237" s="7" t="inlineStr"/>
      <c r="BQ237" s="7" t="inlineStr"/>
      <c r="BR237" s="7" t="inlineStr"/>
      <c r="BS237" s="7">
        <f>BU237+BW237+BY237+CA237+CC237+CE237+CG237+CI237+CK237+CM237+CO237+CQ237+CS237+CU237+CW237+CY237</f>
        <v/>
      </c>
      <c r="BT237" s="7">
        <f>BV237+BX237+BZ237+CB237+CD237+CF237+CH237+CJ237+CL237+CN237+CP237+CR237+CT237+CV237+CX237+CZ237</f>
        <v/>
      </c>
      <c r="BU237" s="7" t="inlineStr"/>
      <c r="BV237" s="7" t="inlineStr"/>
      <c r="BW237" s="7" t="inlineStr"/>
      <c r="BX237" s="7" t="inlineStr"/>
      <c r="BY237" s="7" t="inlineStr"/>
      <c r="BZ237" s="7" t="inlineStr"/>
      <c r="CA237" s="7" t="inlineStr"/>
      <c r="CB237" s="7" t="inlineStr"/>
      <c r="CC237" s="7" t="inlineStr"/>
      <c r="CD237" s="7" t="inlineStr"/>
      <c r="CE237" s="7" t="inlineStr"/>
      <c r="CF237" s="7" t="inlineStr"/>
      <c r="CG237" s="7" t="inlineStr"/>
      <c r="CH237" s="7" t="inlineStr"/>
      <c r="CI237" s="7" t="inlineStr"/>
      <c r="CJ237" s="7" t="inlineStr"/>
      <c r="CK237" s="7" t="inlineStr"/>
      <c r="CL237" s="7" t="inlineStr"/>
      <c r="CM237" s="7" t="inlineStr"/>
      <c r="CN237" s="7" t="inlineStr"/>
      <c r="CO237" s="7" t="inlineStr"/>
      <c r="CP237" s="7" t="inlineStr"/>
      <c r="CQ237" s="7" t="inlineStr"/>
      <c r="CR237" s="7" t="inlineStr"/>
      <c r="CS237" s="7" t="inlineStr"/>
      <c r="CT237" s="7" t="inlineStr"/>
      <c r="CU237" s="7" t="inlineStr"/>
      <c r="CV237" s="7" t="inlineStr"/>
      <c r="CW237" s="7" t="inlineStr"/>
      <c r="CX237" s="7" t="inlineStr"/>
      <c r="CY237" s="7" t="inlineStr"/>
      <c r="CZ237" s="7" t="inlineStr"/>
      <c r="DA237" s="7">
        <f>DC237+DE237+DG237+DI237+DK237+DM237+DO237+DQ237+DS237+DU237+DW237+DY237+EA237</f>
        <v/>
      </c>
      <c r="DB237" s="7">
        <f>DD237+DF237+DH237+DJ237+DL237+DN237+DP237+DR237+DT237+DV237+DX237+DZ237+EB237</f>
        <v/>
      </c>
      <c r="DC237" s="7" t="inlineStr"/>
      <c r="DD237" s="7" t="inlineStr"/>
      <c r="DE237" s="7" t="inlineStr"/>
      <c r="DF237" s="7" t="inlineStr"/>
      <c r="DG237" s="7" t="inlineStr"/>
      <c r="DH237" s="7" t="inlineStr"/>
      <c r="DI237" s="7" t="inlineStr"/>
      <c r="DJ237" s="7" t="inlineStr"/>
      <c r="DK237" s="7" t="inlineStr"/>
      <c r="DL237" s="7" t="inlineStr"/>
      <c r="DM237" s="7" t="inlineStr"/>
      <c r="DN237" s="7" t="inlineStr"/>
      <c r="DO237" s="7" t="inlineStr"/>
      <c r="DP237" s="7" t="inlineStr"/>
      <c r="DQ237" s="7" t="inlineStr"/>
      <c r="DR237" s="7" t="inlineStr"/>
      <c r="DS237" s="7" t="inlineStr"/>
      <c r="DT237" s="7" t="inlineStr"/>
      <c r="DU237" s="7" t="inlineStr"/>
      <c r="DV237" s="7" t="inlineStr"/>
      <c r="DW237" s="7" t="inlineStr"/>
      <c r="DX237" s="7" t="inlineStr"/>
      <c r="DY237" s="7" t="inlineStr"/>
      <c r="DZ237" s="7" t="inlineStr"/>
      <c r="EA237" s="7" t="inlineStr"/>
      <c r="EB237" s="7" t="inlineStr"/>
      <c r="EC237" s="7">
        <f>E237+AU237+BI237+BS237+DA237</f>
        <v/>
      </c>
      <c r="ED237" s="7">
        <f>F237+AV237+BJ237+BT237+DB237</f>
        <v/>
      </c>
    </row>
    <row r="238" hidden="1" outlineLevel="1">
      <c r="A238" s="5" t="n">
        <v>122</v>
      </c>
      <c r="B238" s="6" t="inlineStr">
        <is>
          <t>Sirius Star MCHJ</t>
        </is>
      </c>
      <c r="C238" s="6" t="inlineStr">
        <is>
          <t>Бухара</t>
        </is>
      </c>
      <c r="D238" s="6" t="inlineStr">
        <is>
          <t>Бухара 1</t>
        </is>
      </c>
      <c r="E238" s="7">
        <f>G238+I238+K238+M238+O238+Q238+S238+U238+W238+Y238+AA238+AC238+AE238+AG238+AI238+AK238+AM238+AO238+AQ238+AS238</f>
        <v/>
      </c>
      <c r="F238" s="7">
        <f>H238+J238+L238+N238+P238+R238+T238+V238+X238+Z238+AB238+AD238+AF238+AH238+AJ238+AL238+AN238+AP238+AR238+AT238</f>
        <v/>
      </c>
      <c r="G238" s="7" t="inlineStr"/>
      <c r="H238" s="7" t="inlineStr"/>
      <c r="I238" s="7" t="inlineStr"/>
      <c r="J238" s="7" t="inlineStr"/>
      <c r="K238" s="7" t="inlineStr"/>
      <c r="L238" s="7" t="inlineStr"/>
      <c r="M238" s="7" t="inlineStr"/>
      <c r="N238" s="7" t="inlineStr"/>
      <c r="O238" s="7" t="inlineStr"/>
      <c r="P238" s="7" t="inlineStr"/>
      <c r="Q238" s="7" t="inlineStr"/>
      <c r="R238" s="7" t="inlineStr"/>
      <c r="S238" s="7" t="inlineStr"/>
      <c r="T238" s="7" t="inlineStr"/>
      <c r="U238" s="7" t="inlineStr"/>
      <c r="V238" s="7" t="inlineStr"/>
      <c r="W238" s="7" t="inlineStr"/>
      <c r="X238" s="7" t="inlineStr"/>
      <c r="Y238" s="7" t="inlineStr"/>
      <c r="Z238" s="7" t="inlineStr"/>
      <c r="AA238" s="7" t="inlineStr"/>
      <c r="AB238" s="7" t="inlineStr"/>
      <c r="AC238" s="7" t="inlineStr"/>
      <c r="AD238" s="7" t="inlineStr"/>
      <c r="AE238" s="7" t="inlineStr"/>
      <c r="AF238" s="7" t="inlineStr"/>
      <c r="AG238" s="7" t="inlineStr"/>
      <c r="AH238" s="7" t="inlineStr"/>
      <c r="AI238" s="7" t="inlineStr"/>
      <c r="AJ238" s="7" t="inlineStr"/>
      <c r="AK238" s="7" t="inlineStr"/>
      <c r="AL238" s="7" t="inlineStr"/>
      <c r="AM238" s="7" t="inlineStr"/>
      <c r="AN238" s="7" t="inlineStr"/>
      <c r="AO238" s="7" t="inlineStr"/>
      <c r="AP238" s="7" t="inlineStr"/>
      <c r="AQ238" s="7" t="inlineStr"/>
      <c r="AR238" s="7" t="inlineStr"/>
      <c r="AS238" s="7" t="inlineStr"/>
      <c r="AT238" s="7" t="inlineStr"/>
      <c r="AU238" s="7">
        <f>AW238+AY238+BA238+BC238+BE238+BG238</f>
        <v/>
      </c>
      <c r="AV238" s="7">
        <f>AX238+AZ238+BB238+BD238+BF238+BH238</f>
        <v/>
      </c>
      <c r="AW238" s="7" t="inlineStr"/>
      <c r="AX238" s="7" t="inlineStr"/>
      <c r="AY238" s="7" t="inlineStr"/>
      <c r="AZ238" s="7" t="inlineStr"/>
      <c r="BA238" s="7" t="inlineStr"/>
      <c r="BB238" s="7" t="inlineStr"/>
      <c r="BC238" s="7" t="inlineStr"/>
      <c r="BD238" s="7" t="inlineStr"/>
      <c r="BE238" s="7" t="inlineStr"/>
      <c r="BF238" s="7" t="inlineStr"/>
      <c r="BG238" s="7" t="inlineStr"/>
      <c r="BH238" s="7" t="inlineStr"/>
      <c r="BI238" s="7">
        <f>BK238+BM238+BO238+BQ238</f>
        <v/>
      </c>
      <c r="BJ238" s="7">
        <f>BL238+BN238+BP238+BR238</f>
        <v/>
      </c>
      <c r="BK238" s="7" t="inlineStr"/>
      <c r="BL238" s="7" t="inlineStr"/>
      <c r="BM238" s="7" t="inlineStr"/>
      <c r="BN238" s="7" t="inlineStr"/>
      <c r="BO238" s="7" t="inlineStr"/>
      <c r="BP238" s="7" t="inlineStr"/>
      <c r="BQ238" s="7" t="inlineStr"/>
      <c r="BR238" s="7" t="inlineStr"/>
      <c r="BS238" s="7">
        <f>BU238+BW238+BY238+CA238+CC238+CE238+CG238+CI238+CK238+CM238+CO238+CQ238+CS238+CU238+CW238+CY238</f>
        <v/>
      </c>
      <c r="BT238" s="7">
        <f>BV238+BX238+BZ238+CB238+CD238+CF238+CH238+CJ238+CL238+CN238+CP238+CR238+CT238+CV238+CX238+CZ238</f>
        <v/>
      </c>
      <c r="BU238" s="7" t="inlineStr"/>
      <c r="BV238" s="7" t="inlineStr"/>
      <c r="BW238" s="7" t="inlineStr"/>
      <c r="BX238" s="7" t="inlineStr"/>
      <c r="BY238" s="7" t="inlineStr"/>
      <c r="BZ238" s="7" t="inlineStr"/>
      <c r="CA238" s="7" t="inlineStr"/>
      <c r="CB238" s="7" t="inlineStr"/>
      <c r="CC238" s="7" t="n">
        <v>2</v>
      </c>
      <c r="CD238" s="7" t="n">
        <v>338276</v>
      </c>
      <c r="CE238" s="7" t="inlineStr"/>
      <c r="CF238" s="7" t="inlineStr"/>
      <c r="CG238" s="7" t="inlineStr"/>
      <c r="CH238" s="7" t="inlineStr"/>
      <c r="CI238" s="7" t="inlineStr"/>
      <c r="CJ238" s="7" t="inlineStr"/>
      <c r="CK238" s="7" t="inlineStr"/>
      <c r="CL238" s="7" t="inlineStr"/>
      <c r="CM238" s="7" t="inlineStr"/>
      <c r="CN238" s="7" t="inlineStr"/>
      <c r="CO238" s="7" t="inlineStr"/>
      <c r="CP238" s="7" t="inlineStr"/>
      <c r="CQ238" s="7" t="inlineStr"/>
      <c r="CR238" s="7" t="inlineStr"/>
      <c r="CS238" s="7" t="inlineStr"/>
      <c r="CT238" s="7" t="inlineStr"/>
      <c r="CU238" s="7" t="inlineStr"/>
      <c r="CV238" s="7" t="inlineStr"/>
      <c r="CW238" s="7" t="inlineStr"/>
      <c r="CX238" s="7" t="inlineStr"/>
      <c r="CY238" s="7" t="inlineStr"/>
      <c r="CZ238" s="7" t="inlineStr"/>
      <c r="DA238" s="7">
        <f>DC238+DE238+DG238+DI238+DK238+DM238+DO238+DQ238+DS238+DU238+DW238+DY238+EA238</f>
        <v/>
      </c>
      <c r="DB238" s="7">
        <f>DD238+DF238+DH238+DJ238+DL238+DN238+DP238+DR238+DT238+DV238+DX238+DZ238+EB238</f>
        <v/>
      </c>
      <c r="DC238" s="7" t="inlineStr"/>
      <c r="DD238" s="7" t="inlineStr"/>
      <c r="DE238" s="7" t="inlineStr"/>
      <c r="DF238" s="7" t="inlineStr"/>
      <c r="DG238" s="7" t="inlineStr"/>
      <c r="DH238" s="7" t="inlineStr"/>
      <c r="DI238" s="7" t="inlineStr"/>
      <c r="DJ238" s="7" t="inlineStr"/>
      <c r="DK238" s="7" t="inlineStr"/>
      <c r="DL238" s="7" t="inlineStr"/>
      <c r="DM238" s="7" t="inlineStr"/>
      <c r="DN238" s="7" t="inlineStr"/>
      <c r="DO238" s="7" t="inlineStr"/>
      <c r="DP238" s="7" t="inlineStr"/>
      <c r="DQ238" s="7" t="inlineStr"/>
      <c r="DR238" s="7" t="inlineStr"/>
      <c r="DS238" s="7" t="inlineStr"/>
      <c r="DT238" s="7" t="inlineStr"/>
      <c r="DU238" s="7" t="inlineStr"/>
      <c r="DV238" s="7" t="inlineStr"/>
      <c r="DW238" s="7" t="n">
        <v>2</v>
      </c>
      <c r="DX238" s="7" t="n">
        <v>387054</v>
      </c>
      <c r="DY238" s="7" t="inlineStr"/>
      <c r="DZ238" s="7" t="inlineStr"/>
      <c r="EA238" s="7" t="inlineStr"/>
      <c r="EB238" s="7" t="inlineStr"/>
      <c r="EC238" s="7">
        <f>E238+AU238+BI238+BS238+DA238</f>
        <v/>
      </c>
      <c r="ED238" s="7">
        <f>F238+AV238+BJ238+BT238+DB238</f>
        <v/>
      </c>
    </row>
    <row r="239" hidden="1" outlineLevel="1">
      <c r="A239" s="5" t="n">
        <v>123</v>
      </c>
      <c r="B239" s="6" t="inlineStr">
        <is>
          <t>Smart Farm Buxara MCHJ</t>
        </is>
      </c>
      <c r="C239" s="6" t="inlineStr">
        <is>
          <t>Бухара</t>
        </is>
      </c>
      <c r="D239" s="6" t="inlineStr">
        <is>
          <t>Бухара 1</t>
        </is>
      </c>
      <c r="E239" s="7">
        <f>G239+I239+K239+M239+O239+Q239+S239+U239+W239+Y239+AA239+AC239+AE239+AG239+AI239+AK239+AM239+AO239+AQ239+AS239</f>
        <v/>
      </c>
      <c r="F239" s="7">
        <f>H239+J239+L239+N239+P239+R239+T239+V239+X239+Z239+AB239+AD239+AF239+AH239+AJ239+AL239+AN239+AP239+AR239+AT239</f>
        <v/>
      </c>
      <c r="G239" s="7" t="inlineStr"/>
      <c r="H239" s="7" t="inlineStr"/>
      <c r="I239" s="7" t="inlineStr"/>
      <c r="J239" s="7" t="inlineStr"/>
      <c r="K239" s="7" t="inlineStr"/>
      <c r="L239" s="7" t="inlineStr"/>
      <c r="M239" s="7" t="inlineStr"/>
      <c r="N239" s="7" t="inlineStr"/>
      <c r="O239" s="7" t="inlineStr"/>
      <c r="P239" s="7" t="inlineStr"/>
      <c r="Q239" s="7" t="inlineStr"/>
      <c r="R239" s="7" t="inlineStr"/>
      <c r="S239" s="7" t="inlineStr"/>
      <c r="T239" s="7" t="inlineStr"/>
      <c r="U239" s="7" t="inlineStr"/>
      <c r="V239" s="7" t="inlineStr"/>
      <c r="W239" s="7" t="inlineStr"/>
      <c r="X239" s="7" t="inlineStr"/>
      <c r="Y239" s="7" t="inlineStr"/>
      <c r="Z239" s="7" t="inlineStr"/>
      <c r="AA239" s="7" t="inlineStr"/>
      <c r="AB239" s="7" t="inlineStr"/>
      <c r="AC239" s="7" t="inlineStr"/>
      <c r="AD239" s="7" t="inlineStr"/>
      <c r="AE239" s="7" t="inlineStr"/>
      <c r="AF239" s="7" t="inlineStr"/>
      <c r="AG239" s="7" t="inlineStr"/>
      <c r="AH239" s="7" t="inlineStr"/>
      <c r="AI239" s="7" t="inlineStr"/>
      <c r="AJ239" s="7" t="inlineStr"/>
      <c r="AK239" s="7" t="inlineStr"/>
      <c r="AL239" s="7" t="inlineStr"/>
      <c r="AM239" s="7" t="inlineStr"/>
      <c r="AN239" s="7" t="inlineStr"/>
      <c r="AO239" s="7" t="inlineStr"/>
      <c r="AP239" s="7" t="inlineStr"/>
      <c r="AQ239" s="7" t="inlineStr"/>
      <c r="AR239" s="7" t="inlineStr"/>
      <c r="AS239" s="7" t="inlineStr"/>
      <c r="AT239" s="7" t="inlineStr"/>
      <c r="AU239" s="7">
        <f>AW239+AY239+BA239+BC239+BE239+BG239</f>
        <v/>
      </c>
      <c r="AV239" s="7">
        <f>AX239+AZ239+BB239+BD239+BF239+BH239</f>
        <v/>
      </c>
      <c r="AW239" s="7" t="inlineStr"/>
      <c r="AX239" s="7" t="inlineStr"/>
      <c r="AY239" s="7" t="inlineStr"/>
      <c r="AZ239" s="7" t="inlineStr"/>
      <c r="BA239" s="7" t="inlineStr"/>
      <c r="BB239" s="7" t="inlineStr"/>
      <c r="BC239" s="7" t="inlineStr"/>
      <c r="BD239" s="7" t="inlineStr"/>
      <c r="BE239" s="7" t="inlineStr"/>
      <c r="BF239" s="7" t="inlineStr"/>
      <c r="BG239" s="7" t="n">
        <v>5</v>
      </c>
      <c r="BH239" s="7" t="n">
        <v>164860</v>
      </c>
      <c r="BI239" s="7">
        <f>BK239+BM239+BO239+BQ239</f>
        <v/>
      </c>
      <c r="BJ239" s="7">
        <f>BL239+BN239+BP239+BR239</f>
        <v/>
      </c>
      <c r="BK239" s="7" t="inlineStr"/>
      <c r="BL239" s="7" t="inlineStr"/>
      <c r="BM239" s="7" t="inlineStr"/>
      <c r="BN239" s="7" t="inlineStr"/>
      <c r="BO239" s="7" t="inlineStr"/>
      <c r="BP239" s="7" t="inlineStr"/>
      <c r="BQ239" s="7" t="inlineStr"/>
      <c r="BR239" s="7" t="inlineStr"/>
      <c r="BS239" s="7">
        <f>BU239+BW239+BY239+CA239+CC239+CE239+CG239+CI239+CK239+CM239+CO239+CQ239+CS239+CU239+CW239+CY239</f>
        <v/>
      </c>
      <c r="BT239" s="7">
        <f>BV239+BX239+BZ239+CB239+CD239+CF239+CH239+CJ239+CL239+CN239+CP239+CR239+CT239+CV239+CX239+CZ239</f>
        <v/>
      </c>
      <c r="BU239" s="7" t="inlineStr"/>
      <c r="BV239" s="7" t="inlineStr"/>
      <c r="BW239" s="7" t="inlineStr"/>
      <c r="BX239" s="7" t="inlineStr"/>
      <c r="BY239" s="7" t="inlineStr"/>
      <c r="BZ239" s="7" t="inlineStr"/>
      <c r="CA239" s="7" t="inlineStr"/>
      <c r="CB239" s="7" t="inlineStr"/>
      <c r="CC239" s="7" t="inlineStr"/>
      <c r="CD239" s="7" t="inlineStr"/>
      <c r="CE239" s="7" t="inlineStr"/>
      <c r="CF239" s="7" t="inlineStr"/>
      <c r="CG239" s="7" t="inlineStr"/>
      <c r="CH239" s="7" t="inlineStr"/>
      <c r="CI239" s="7" t="inlineStr"/>
      <c r="CJ239" s="7" t="inlineStr"/>
      <c r="CK239" s="7" t="inlineStr"/>
      <c r="CL239" s="7" t="inlineStr"/>
      <c r="CM239" s="7" t="inlineStr"/>
      <c r="CN239" s="7" t="inlineStr"/>
      <c r="CO239" s="7" t="inlineStr"/>
      <c r="CP239" s="7" t="inlineStr"/>
      <c r="CQ239" s="7" t="inlineStr"/>
      <c r="CR239" s="7" t="inlineStr"/>
      <c r="CS239" s="7" t="inlineStr"/>
      <c r="CT239" s="7" t="inlineStr"/>
      <c r="CU239" s="7" t="inlineStr"/>
      <c r="CV239" s="7" t="inlineStr"/>
      <c r="CW239" s="7" t="inlineStr"/>
      <c r="CX239" s="7" t="inlineStr"/>
      <c r="CY239" s="7" t="inlineStr"/>
      <c r="CZ239" s="7" t="inlineStr"/>
      <c r="DA239" s="7">
        <f>DC239+DE239+DG239+DI239+DK239+DM239+DO239+DQ239+DS239+DU239+DW239+DY239+EA239</f>
        <v/>
      </c>
      <c r="DB239" s="7">
        <f>DD239+DF239+DH239+DJ239+DL239+DN239+DP239+DR239+DT239+DV239+DX239+DZ239+EB239</f>
        <v/>
      </c>
      <c r="DC239" s="7" t="inlineStr"/>
      <c r="DD239" s="7" t="inlineStr"/>
      <c r="DE239" s="7" t="inlineStr"/>
      <c r="DF239" s="7" t="inlineStr"/>
      <c r="DG239" s="7" t="inlineStr"/>
      <c r="DH239" s="7" t="inlineStr"/>
      <c r="DI239" s="7" t="inlineStr"/>
      <c r="DJ239" s="7" t="inlineStr"/>
      <c r="DK239" s="7" t="inlineStr"/>
      <c r="DL239" s="7" t="inlineStr"/>
      <c r="DM239" s="7" t="inlineStr"/>
      <c r="DN239" s="7" t="inlineStr"/>
      <c r="DO239" s="7" t="inlineStr"/>
      <c r="DP239" s="7" t="inlineStr"/>
      <c r="DQ239" s="7" t="inlineStr"/>
      <c r="DR239" s="7" t="inlineStr"/>
      <c r="DS239" s="7" t="inlineStr"/>
      <c r="DT239" s="7" t="inlineStr"/>
      <c r="DU239" s="7" t="inlineStr"/>
      <c r="DV239" s="7" t="inlineStr"/>
      <c r="DW239" s="7" t="inlineStr"/>
      <c r="DX239" s="7" t="inlineStr"/>
      <c r="DY239" s="7" t="inlineStr"/>
      <c r="DZ239" s="7" t="inlineStr"/>
      <c r="EA239" s="7" t="inlineStr"/>
      <c r="EB239" s="7" t="inlineStr"/>
      <c r="EC239" s="7">
        <f>E239+AU239+BI239+BS239+DA239</f>
        <v/>
      </c>
      <c r="ED239" s="7">
        <f>F239+AV239+BJ239+BT239+DB239</f>
        <v/>
      </c>
    </row>
    <row r="240" hidden="1" outlineLevel="1">
      <c r="A240" s="5" t="n">
        <v>124</v>
      </c>
      <c r="B240" s="6" t="inlineStr">
        <is>
          <t>Sohib Hoshim Farruxbek XK</t>
        </is>
      </c>
      <c r="C240" s="6" t="inlineStr">
        <is>
          <t>Бухара</t>
        </is>
      </c>
      <c r="D240" s="6" t="inlineStr">
        <is>
          <t>Бухара 2</t>
        </is>
      </c>
      <c r="E240" s="7">
        <f>G240+I240+K240+M240+O240+Q240+S240+U240+W240+Y240+AA240+AC240+AE240+AG240+AI240+AK240+AM240+AO240+AQ240+AS240</f>
        <v/>
      </c>
      <c r="F240" s="7">
        <f>H240+J240+L240+N240+P240+R240+T240+V240+X240+Z240+AB240+AD240+AF240+AH240+AJ240+AL240+AN240+AP240+AR240+AT240</f>
        <v/>
      </c>
      <c r="G240" s="7" t="n">
        <v>10</v>
      </c>
      <c r="H240" s="7" t="n">
        <v>818150</v>
      </c>
      <c r="I240" s="7" t="inlineStr"/>
      <c r="J240" s="7" t="inlineStr"/>
      <c r="K240" s="7" t="inlineStr"/>
      <c r="L240" s="7" t="inlineStr"/>
      <c r="M240" s="7" t="n">
        <v>30</v>
      </c>
      <c r="N240" s="7" t="n">
        <v>11478300</v>
      </c>
      <c r="O240" s="7" t="inlineStr"/>
      <c r="P240" s="7" t="inlineStr"/>
      <c r="Q240" s="7" t="n">
        <v>100</v>
      </c>
      <c r="R240" s="7" t="n">
        <v>23934400</v>
      </c>
      <c r="S240" s="7" t="inlineStr"/>
      <c r="T240" s="7" t="inlineStr"/>
      <c r="U240" s="7" t="inlineStr"/>
      <c r="V240" s="7" t="inlineStr"/>
      <c r="W240" s="7" t="inlineStr"/>
      <c r="X240" s="7" t="inlineStr"/>
      <c r="Y240" s="7" t="inlineStr"/>
      <c r="Z240" s="7" t="inlineStr"/>
      <c r="AA240" s="7" t="inlineStr"/>
      <c r="AB240" s="7" t="inlineStr"/>
      <c r="AC240" s="7" t="inlineStr"/>
      <c r="AD240" s="7" t="inlineStr"/>
      <c r="AE240" s="7" t="inlineStr"/>
      <c r="AF240" s="7" t="inlineStr"/>
      <c r="AG240" s="7" t="inlineStr"/>
      <c r="AH240" s="7" t="inlineStr"/>
      <c r="AI240" s="7" t="inlineStr"/>
      <c r="AJ240" s="7" t="inlineStr"/>
      <c r="AK240" s="7" t="inlineStr"/>
      <c r="AL240" s="7" t="inlineStr"/>
      <c r="AM240" s="7" t="inlineStr"/>
      <c r="AN240" s="7" t="inlineStr"/>
      <c r="AO240" s="7" t="inlineStr"/>
      <c r="AP240" s="7" t="inlineStr"/>
      <c r="AQ240" s="7" t="inlineStr"/>
      <c r="AR240" s="7" t="inlineStr"/>
      <c r="AS240" s="7" t="inlineStr"/>
      <c r="AT240" s="7" t="inlineStr"/>
      <c r="AU240" s="7">
        <f>AW240+AY240+BA240+BC240+BE240+BG240</f>
        <v/>
      </c>
      <c r="AV240" s="7">
        <f>AX240+AZ240+BB240+BD240+BF240+BH240</f>
        <v/>
      </c>
      <c r="AW240" s="7" t="inlineStr"/>
      <c r="AX240" s="7" t="inlineStr"/>
      <c r="AY240" s="7" t="inlineStr"/>
      <c r="AZ240" s="7" t="inlineStr"/>
      <c r="BA240" s="7" t="inlineStr"/>
      <c r="BB240" s="7" t="inlineStr"/>
      <c r="BC240" s="7" t="inlineStr"/>
      <c r="BD240" s="7" t="inlineStr"/>
      <c r="BE240" s="7" t="inlineStr"/>
      <c r="BF240" s="7" t="inlineStr"/>
      <c r="BG240" s="7" t="inlineStr"/>
      <c r="BH240" s="7" t="inlineStr"/>
      <c r="BI240" s="7">
        <f>BK240+BM240+BO240+BQ240</f>
        <v/>
      </c>
      <c r="BJ240" s="7">
        <f>BL240+BN240+BP240+BR240</f>
        <v/>
      </c>
      <c r="BK240" s="7" t="inlineStr"/>
      <c r="BL240" s="7" t="inlineStr"/>
      <c r="BM240" s="7" t="inlineStr"/>
      <c r="BN240" s="7" t="inlineStr"/>
      <c r="BO240" s="7" t="inlineStr"/>
      <c r="BP240" s="7" t="inlineStr"/>
      <c r="BQ240" s="7" t="inlineStr"/>
      <c r="BR240" s="7" t="inlineStr"/>
      <c r="BS240" s="7">
        <f>BU240+BW240+BY240+CA240+CC240+CE240+CG240+CI240+CK240+CM240+CO240+CQ240+CS240+CU240+CW240+CY240</f>
        <v/>
      </c>
      <c r="BT240" s="7">
        <f>BV240+BX240+BZ240+CB240+CD240+CF240+CH240+CJ240+CL240+CN240+CP240+CR240+CT240+CV240+CX240+CZ240</f>
        <v/>
      </c>
      <c r="BU240" s="7" t="inlineStr"/>
      <c r="BV240" s="7" t="inlineStr"/>
      <c r="BW240" s="7" t="inlineStr"/>
      <c r="BX240" s="7" t="inlineStr"/>
      <c r="BY240" s="7" t="inlineStr"/>
      <c r="BZ240" s="7" t="inlineStr"/>
      <c r="CA240" s="7" t="inlineStr"/>
      <c r="CB240" s="7" t="inlineStr"/>
      <c r="CC240" s="7" t="inlineStr"/>
      <c r="CD240" s="7" t="inlineStr"/>
      <c r="CE240" s="7" t="inlineStr"/>
      <c r="CF240" s="7" t="inlineStr"/>
      <c r="CG240" s="7" t="inlineStr"/>
      <c r="CH240" s="7" t="inlineStr"/>
      <c r="CI240" s="7" t="inlineStr"/>
      <c r="CJ240" s="7" t="inlineStr"/>
      <c r="CK240" s="7" t="inlineStr"/>
      <c r="CL240" s="7" t="inlineStr"/>
      <c r="CM240" s="7" t="inlineStr"/>
      <c r="CN240" s="7" t="inlineStr"/>
      <c r="CO240" s="7" t="inlineStr"/>
      <c r="CP240" s="7" t="inlineStr"/>
      <c r="CQ240" s="7" t="inlineStr"/>
      <c r="CR240" s="7" t="inlineStr"/>
      <c r="CS240" s="7" t="inlineStr"/>
      <c r="CT240" s="7" t="inlineStr"/>
      <c r="CU240" s="7" t="inlineStr"/>
      <c r="CV240" s="7" t="inlineStr"/>
      <c r="CW240" s="7" t="inlineStr"/>
      <c r="CX240" s="7" t="inlineStr"/>
      <c r="CY240" s="7" t="inlineStr"/>
      <c r="CZ240" s="7" t="inlineStr"/>
      <c r="DA240" s="7">
        <f>DC240+DE240+DG240+DI240+DK240+DM240+DO240+DQ240+DS240+DU240+DW240+DY240+EA240</f>
        <v/>
      </c>
      <c r="DB240" s="7">
        <f>DD240+DF240+DH240+DJ240+DL240+DN240+DP240+DR240+DT240+DV240+DX240+DZ240+EB240</f>
        <v/>
      </c>
      <c r="DC240" s="7" t="inlineStr"/>
      <c r="DD240" s="7" t="inlineStr"/>
      <c r="DE240" s="7" t="inlineStr"/>
      <c r="DF240" s="7" t="inlineStr"/>
      <c r="DG240" s="7" t="inlineStr"/>
      <c r="DH240" s="7" t="inlineStr"/>
      <c r="DI240" s="7" t="inlineStr"/>
      <c r="DJ240" s="7" t="inlineStr"/>
      <c r="DK240" s="7" t="inlineStr"/>
      <c r="DL240" s="7" t="inlineStr"/>
      <c r="DM240" s="7" t="inlineStr"/>
      <c r="DN240" s="7" t="inlineStr"/>
      <c r="DO240" s="7" t="inlineStr"/>
      <c r="DP240" s="7" t="inlineStr"/>
      <c r="DQ240" s="7" t="inlineStr"/>
      <c r="DR240" s="7" t="inlineStr"/>
      <c r="DS240" s="7" t="inlineStr"/>
      <c r="DT240" s="7" t="inlineStr"/>
      <c r="DU240" s="7" t="inlineStr"/>
      <c r="DV240" s="7" t="inlineStr"/>
      <c r="DW240" s="7" t="n">
        <v>10</v>
      </c>
      <c r="DX240" s="7" t="n">
        <v>2220780</v>
      </c>
      <c r="DY240" s="7" t="n">
        <v>2</v>
      </c>
      <c r="DZ240" s="7" t="n">
        <v>513390</v>
      </c>
      <c r="EA240" s="7" t="inlineStr"/>
      <c r="EB240" s="7" t="inlineStr"/>
      <c r="EC240" s="7">
        <f>E240+AU240+BI240+BS240+DA240</f>
        <v/>
      </c>
      <c r="ED240" s="7">
        <f>F240+AV240+BJ240+BT240+DB240</f>
        <v/>
      </c>
    </row>
    <row r="241" hidden="1" outlineLevel="1">
      <c r="A241" s="5" t="n">
        <v>125</v>
      </c>
      <c r="B241" s="6" t="inlineStr">
        <is>
          <t>Summitun Buxoro Nur XK</t>
        </is>
      </c>
      <c r="C241" s="6" t="inlineStr">
        <is>
          <t>Бухара</t>
        </is>
      </c>
      <c r="D241" s="6" t="inlineStr">
        <is>
          <t>Бухара 1</t>
        </is>
      </c>
      <c r="E241" s="7">
        <f>G241+I241+K241+M241+O241+Q241+S241+U241+W241+Y241+AA241+AC241+AE241+AG241+AI241+AK241+AM241+AO241+AQ241+AS241</f>
        <v/>
      </c>
      <c r="F241" s="7">
        <f>H241+J241+L241+N241+P241+R241+T241+V241+X241+Z241+AB241+AD241+AF241+AH241+AJ241+AL241+AN241+AP241+AR241+AT241</f>
        <v/>
      </c>
      <c r="G241" s="7" t="inlineStr"/>
      <c r="H241" s="7" t="inlineStr"/>
      <c r="I241" s="7" t="inlineStr"/>
      <c r="J241" s="7" t="inlineStr"/>
      <c r="K241" s="7" t="inlineStr"/>
      <c r="L241" s="7" t="inlineStr"/>
      <c r="M241" s="7" t="inlineStr"/>
      <c r="N241" s="7" t="inlineStr"/>
      <c r="O241" s="7" t="inlineStr"/>
      <c r="P241" s="7" t="inlineStr"/>
      <c r="Q241" s="7" t="n">
        <v>9</v>
      </c>
      <c r="R241" s="7" t="n">
        <v>2471985</v>
      </c>
      <c r="S241" s="7" t="inlineStr"/>
      <c r="T241" s="7" t="inlineStr"/>
      <c r="U241" s="7" t="inlineStr"/>
      <c r="V241" s="7" t="inlineStr"/>
      <c r="W241" s="7" t="n">
        <v>2</v>
      </c>
      <c r="X241" s="7" t="n">
        <v>203568</v>
      </c>
      <c r="Y241" s="7" t="inlineStr"/>
      <c r="Z241" s="7" t="inlineStr"/>
      <c r="AA241" s="7" t="inlineStr"/>
      <c r="AB241" s="7" t="inlineStr"/>
      <c r="AC241" s="7" t="n">
        <v>2</v>
      </c>
      <c r="AD241" s="7" t="n">
        <v>428112</v>
      </c>
      <c r="AE241" s="7" t="n">
        <v>2</v>
      </c>
      <c r="AF241" s="7" t="n">
        <v>405554</v>
      </c>
      <c r="AG241" s="7" t="inlineStr"/>
      <c r="AH241" s="7" t="inlineStr"/>
      <c r="AI241" s="7" t="inlineStr"/>
      <c r="AJ241" s="7" t="inlineStr"/>
      <c r="AK241" s="7" t="inlineStr"/>
      <c r="AL241" s="7" t="inlineStr"/>
      <c r="AM241" s="7" t="inlineStr"/>
      <c r="AN241" s="7" t="inlineStr"/>
      <c r="AO241" s="7" t="inlineStr"/>
      <c r="AP241" s="7" t="inlineStr"/>
      <c r="AQ241" s="7" t="inlineStr"/>
      <c r="AR241" s="7" t="inlineStr"/>
      <c r="AS241" s="7" t="inlineStr"/>
      <c r="AT241" s="7" t="inlineStr"/>
      <c r="AU241" s="7">
        <f>AW241+AY241+BA241+BC241+BE241+BG241</f>
        <v/>
      </c>
      <c r="AV241" s="7">
        <f>AX241+AZ241+BB241+BD241+BF241+BH241</f>
        <v/>
      </c>
      <c r="AW241" s="7" t="inlineStr"/>
      <c r="AX241" s="7" t="inlineStr"/>
      <c r="AY241" s="7" t="inlineStr"/>
      <c r="AZ241" s="7" t="inlineStr"/>
      <c r="BA241" s="7" t="inlineStr"/>
      <c r="BB241" s="7" t="inlineStr"/>
      <c r="BC241" s="7" t="inlineStr"/>
      <c r="BD241" s="7" t="inlineStr"/>
      <c r="BE241" s="7" t="inlineStr"/>
      <c r="BF241" s="7" t="inlineStr"/>
      <c r="BG241" s="7" t="inlineStr"/>
      <c r="BH241" s="7" t="inlineStr"/>
      <c r="BI241" s="7">
        <f>BK241+BM241+BO241+BQ241</f>
        <v/>
      </c>
      <c r="BJ241" s="7">
        <f>BL241+BN241+BP241+BR241</f>
        <v/>
      </c>
      <c r="BK241" s="7" t="inlineStr"/>
      <c r="BL241" s="7" t="inlineStr"/>
      <c r="BM241" s="7" t="inlineStr"/>
      <c r="BN241" s="7" t="inlineStr"/>
      <c r="BO241" s="7" t="inlineStr"/>
      <c r="BP241" s="7" t="inlineStr"/>
      <c r="BQ241" s="7" t="inlineStr"/>
      <c r="BR241" s="7" t="inlineStr"/>
      <c r="BS241" s="7">
        <f>BU241+BW241+BY241+CA241+CC241+CE241+CG241+CI241+CK241+CM241+CO241+CQ241+CS241+CU241+CW241+CY241</f>
        <v/>
      </c>
      <c r="BT241" s="7">
        <f>BV241+BX241+BZ241+CB241+CD241+CF241+CH241+CJ241+CL241+CN241+CP241+CR241+CT241+CV241+CX241+CZ241</f>
        <v/>
      </c>
      <c r="BU241" s="7" t="inlineStr"/>
      <c r="BV241" s="7" t="inlineStr"/>
      <c r="BW241" s="7" t="inlineStr"/>
      <c r="BX241" s="7" t="inlineStr"/>
      <c r="BY241" s="7" t="inlineStr"/>
      <c r="BZ241" s="7" t="inlineStr"/>
      <c r="CA241" s="7" t="inlineStr"/>
      <c r="CB241" s="7" t="inlineStr"/>
      <c r="CC241" s="7" t="inlineStr"/>
      <c r="CD241" s="7" t="inlineStr"/>
      <c r="CE241" s="7" t="inlineStr"/>
      <c r="CF241" s="7" t="inlineStr"/>
      <c r="CG241" s="7" t="inlineStr"/>
      <c r="CH241" s="7" t="inlineStr"/>
      <c r="CI241" s="7" t="inlineStr"/>
      <c r="CJ241" s="7" t="inlineStr"/>
      <c r="CK241" s="7" t="inlineStr"/>
      <c r="CL241" s="7" t="inlineStr"/>
      <c r="CM241" s="7" t="inlineStr"/>
      <c r="CN241" s="7" t="inlineStr"/>
      <c r="CO241" s="7" t="inlineStr"/>
      <c r="CP241" s="7" t="inlineStr"/>
      <c r="CQ241" s="7" t="inlineStr"/>
      <c r="CR241" s="7" t="inlineStr"/>
      <c r="CS241" s="7" t="inlineStr"/>
      <c r="CT241" s="7" t="inlineStr"/>
      <c r="CU241" s="7" t="inlineStr"/>
      <c r="CV241" s="7" t="inlineStr"/>
      <c r="CW241" s="7" t="inlineStr"/>
      <c r="CX241" s="7" t="inlineStr"/>
      <c r="CY241" s="7" t="inlineStr"/>
      <c r="CZ241" s="7" t="inlineStr"/>
      <c r="DA241" s="7">
        <f>DC241+DE241+DG241+DI241+DK241+DM241+DO241+DQ241+DS241+DU241+DW241+DY241+EA241</f>
        <v/>
      </c>
      <c r="DB241" s="7">
        <f>DD241+DF241+DH241+DJ241+DL241+DN241+DP241+DR241+DT241+DV241+DX241+DZ241+EB241</f>
        <v/>
      </c>
      <c r="DC241" s="7" t="inlineStr"/>
      <c r="DD241" s="7" t="inlineStr"/>
      <c r="DE241" s="7" t="inlineStr"/>
      <c r="DF241" s="7" t="inlineStr"/>
      <c r="DG241" s="7" t="inlineStr"/>
      <c r="DH241" s="7" t="inlineStr"/>
      <c r="DI241" s="7" t="inlineStr"/>
      <c r="DJ241" s="7" t="inlineStr"/>
      <c r="DK241" s="7" t="inlineStr"/>
      <c r="DL241" s="7" t="inlineStr"/>
      <c r="DM241" s="7" t="inlineStr"/>
      <c r="DN241" s="7" t="inlineStr"/>
      <c r="DO241" s="7" t="inlineStr"/>
      <c r="DP241" s="7" t="inlineStr"/>
      <c r="DQ241" s="7" t="inlineStr"/>
      <c r="DR241" s="7" t="inlineStr"/>
      <c r="DS241" s="7" t="inlineStr"/>
      <c r="DT241" s="7" t="inlineStr"/>
      <c r="DU241" s="7" t="inlineStr"/>
      <c r="DV241" s="7" t="inlineStr"/>
      <c r="DW241" s="7" t="inlineStr"/>
      <c r="DX241" s="7" t="inlineStr"/>
      <c r="DY241" s="7" t="inlineStr"/>
      <c r="DZ241" s="7" t="inlineStr"/>
      <c r="EA241" s="7" t="inlineStr"/>
      <c r="EB241" s="7" t="inlineStr"/>
      <c r="EC241" s="7">
        <f>E241+AU241+BI241+BS241+DA241</f>
        <v/>
      </c>
      <c r="ED241" s="7">
        <f>F241+AV241+BJ241+BT241+DB241</f>
        <v/>
      </c>
    </row>
    <row r="242" hidden="1" outlineLevel="1">
      <c r="A242" s="5" t="n">
        <v>126</v>
      </c>
      <c r="B242" s="6" t="inlineStr">
        <is>
          <t>TOLIB AL OBID OK</t>
        </is>
      </c>
      <c r="C242" s="6" t="inlineStr">
        <is>
          <t>Бухара</t>
        </is>
      </c>
      <c r="D242" s="6" t="inlineStr">
        <is>
          <t>Бухара 1</t>
        </is>
      </c>
      <c r="E242" s="7">
        <f>G242+I242+K242+M242+O242+Q242+S242+U242+W242+Y242+AA242+AC242+AE242+AG242+AI242+AK242+AM242+AO242+AQ242+AS242</f>
        <v/>
      </c>
      <c r="F242" s="7">
        <f>H242+J242+L242+N242+P242+R242+T242+V242+X242+Z242+AB242+AD242+AF242+AH242+AJ242+AL242+AN242+AP242+AR242+AT242</f>
        <v/>
      </c>
      <c r="G242" s="7" t="inlineStr"/>
      <c r="H242" s="7" t="inlineStr"/>
      <c r="I242" s="7" t="inlineStr"/>
      <c r="J242" s="7" t="inlineStr"/>
      <c r="K242" s="7" t="inlineStr"/>
      <c r="L242" s="7" t="inlineStr"/>
      <c r="M242" s="7" t="inlineStr"/>
      <c r="N242" s="7" t="inlineStr"/>
      <c r="O242" s="7" t="inlineStr"/>
      <c r="P242" s="7" t="inlineStr"/>
      <c r="Q242" s="7" t="inlineStr"/>
      <c r="R242" s="7" t="inlineStr"/>
      <c r="S242" s="7" t="inlineStr"/>
      <c r="T242" s="7" t="inlineStr"/>
      <c r="U242" s="7" t="inlineStr"/>
      <c r="V242" s="7" t="inlineStr"/>
      <c r="W242" s="7" t="inlineStr"/>
      <c r="X242" s="7" t="inlineStr"/>
      <c r="Y242" s="7" t="inlineStr"/>
      <c r="Z242" s="7" t="inlineStr"/>
      <c r="AA242" s="7" t="inlineStr"/>
      <c r="AB242" s="7" t="inlineStr"/>
      <c r="AC242" s="7" t="inlineStr"/>
      <c r="AD242" s="7" t="inlineStr"/>
      <c r="AE242" s="7" t="inlineStr"/>
      <c r="AF242" s="7" t="inlineStr"/>
      <c r="AG242" s="7" t="n">
        <v>2</v>
      </c>
      <c r="AH242" s="7" t="n">
        <v>153340</v>
      </c>
      <c r="AI242" s="7" t="n">
        <v>2</v>
      </c>
      <c r="AJ242" s="7" t="n">
        <v>522688</v>
      </c>
      <c r="AK242" s="7" t="inlineStr"/>
      <c r="AL242" s="7" t="inlineStr"/>
      <c r="AM242" s="7" t="inlineStr"/>
      <c r="AN242" s="7" t="inlineStr"/>
      <c r="AO242" s="7" t="inlineStr"/>
      <c r="AP242" s="7" t="inlineStr"/>
      <c r="AQ242" s="7" t="inlineStr"/>
      <c r="AR242" s="7" t="inlineStr"/>
      <c r="AS242" s="7" t="inlineStr"/>
      <c r="AT242" s="7" t="inlineStr"/>
      <c r="AU242" s="7">
        <f>AW242+AY242+BA242+BC242+BE242+BG242</f>
        <v/>
      </c>
      <c r="AV242" s="7">
        <f>AX242+AZ242+BB242+BD242+BF242+BH242</f>
        <v/>
      </c>
      <c r="AW242" s="7" t="inlineStr"/>
      <c r="AX242" s="7" t="inlineStr"/>
      <c r="AY242" s="7" t="inlineStr"/>
      <c r="AZ242" s="7" t="inlineStr"/>
      <c r="BA242" s="7" t="inlineStr"/>
      <c r="BB242" s="7" t="inlineStr"/>
      <c r="BC242" s="7" t="inlineStr"/>
      <c r="BD242" s="7" t="inlineStr"/>
      <c r="BE242" s="7" t="inlineStr"/>
      <c r="BF242" s="7" t="inlineStr"/>
      <c r="BG242" s="7" t="inlineStr"/>
      <c r="BH242" s="7" t="inlineStr"/>
      <c r="BI242" s="7">
        <f>BK242+BM242+BO242+BQ242</f>
        <v/>
      </c>
      <c r="BJ242" s="7">
        <f>BL242+BN242+BP242+BR242</f>
        <v/>
      </c>
      <c r="BK242" s="7" t="inlineStr"/>
      <c r="BL242" s="7" t="inlineStr"/>
      <c r="BM242" s="7" t="inlineStr"/>
      <c r="BN242" s="7" t="inlineStr"/>
      <c r="BO242" s="7" t="inlineStr"/>
      <c r="BP242" s="7" t="inlineStr"/>
      <c r="BQ242" s="7" t="inlineStr"/>
      <c r="BR242" s="7" t="inlineStr"/>
      <c r="BS242" s="7">
        <f>BU242+BW242+BY242+CA242+CC242+CE242+CG242+CI242+CK242+CM242+CO242+CQ242+CS242+CU242+CW242+CY242</f>
        <v/>
      </c>
      <c r="BT242" s="7">
        <f>BV242+BX242+BZ242+CB242+CD242+CF242+CH242+CJ242+CL242+CN242+CP242+CR242+CT242+CV242+CX242+CZ242</f>
        <v/>
      </c>
      <c r="BU242" s="7" t="inlineStr"/>
      <c r="BV242" s="7" t="inlineStr"/>
      <c r="BW242" s="7" t="inlineStr"/>
      <c r="BX242" s="7" t="inlineStr"/>
      <c r="BY242" s="7" t="inlineStr"/>
      <c r="BZ242" s="7" t="inlineStr"/>
      <c r="CA242" s="7" t="inlineStr"/>
      <c r="CB242" s="7" t="inlineStr"/>
      <c r="CC242" s="7" t="inlineStr"/>
      <c r="CD242" s="7" t="inlineStr"/>
      <c r="CE242" s="7" t="inlineStr"/>
      <c r="CF242" s="7" t="inlineStr"/>
      <c r="CG242" s="7" t="inlineStr"/>
      <c r="CH242" s="7" t="inlineStr"/>
      <c r="CI242" s="7" t="inlineStr"/>
      <c r="CJ242" s="7" t="inlineStr"/>
      <c r="CK242" s="7" t="inlineStr"/>
      <c r="CL242" s="7" t="inlineStr"/>
      <c r="CM242" s="7" t="inlineStr"/>
      <c r="CN242" s="7" t="inlineStr"/>
      <c r="CO242" s="7" t="inlineStr"/>
      <c r="CP242" s="7" t="inlineStr"/>
      <c r="CQ242" s="7" t="inlineStr"/>
      <c r="CR242" s="7" t="inlineStr"/>
      <c r="CS242" s="7" t="inlineStr"/>
      <c r="CT242" s="7" t="inlineStr"/>
      <c r="CU242" s="7" t="inlineStr"/>
      <c r="CV242" s="7" t="inlineStr"/>
      <c r="CW242" s="7" t="inlineStr"/>
      <c r="CX242" s="7" t="inlineStr"/>
      <c r="CY242" s="7" t="inlineStr"/>
      <c r="CZ242" s="7" t="inlineStr"/>
      <c r="DA242" s="7">
        <f>DC242+DE242+DG242+DI242+DK242+DM242+DO242+DQ242+DS242+DU242+DW242+DY242+EA242</f>
        <v/>
      </c>
      <c r="DB242" s="7">
        <f>DD242+DF242+DH242+DJ242+DL242+DN242+DP242+DR242+DT242+DV242+DX242+DZ242+EB242</f>
        <v/>
      </c>
      <c r="DC242" s="7" t="inlineStr"/>
      <c r="DD242" s="7" t="inlineStr"/>
      <c r="DE242" s="7" t="inlineStr"/>
      <c r="DF242" s="7" t="inlineStr"/>
      <c r="DG242" s="7" t="inlineStr"/>
      <c r="DH242" s="7" t="inlineStr"/>
      <c r="DI242" s="7" t="inlineStr"/>
      <c r="DJ242" s="7" t="inlineStr"/>
      <c r="DK242" s="7" t="inlineStr"/>
      <c r="DL242" s="7" t="inlineStr"/>
      <c r="DM242" s="7" t="inlineStr"/>
      <c r="DN242" s="7" t="inlineStr"/>
      <c r="DO242" s="7" t="inlineStr"/>
      <c r="DP242" s="7" t="inlineStr"/>
      <c r="DQ242" s="7" t="inlineStr"/>
      <c r="DR242" s="7" t="inlineStr"/>
      <c r="DS242" s="7" t="inlineStr"/>
      <c r="DT242" s="7" t="inlineStr"/>
      <c r="DU242" s="7" t="inlineStr"/>
      <c r="DV242" s="7" t="inlineStr"/>
      <c r="DW242" s="7" t="inlineStr"/>
      <c r="DX242" s="7" t="inlineStr"/>
      <c r="DY242" s="7" t="inlineStr"/>
      <c r="DZ242" s="7" t="inlineStr"/>
      <c r="EA242" s="7" t="inlineStr"/>
      <c r="EB242" s="7" t="inlineStr"/>
      <c r="EC242" s="7">
        <f>E242+AU242+BI242+BS242+DA242</f>
        <v/>
      </c>
      <c r="ED242" s="7">
        <f>F242+AV242+BJ242+BT242+DB242</f>
        <v/>
      </c>
    </row>
    <row r="243" hidden="1" outlineLevel="1">
      <c r="A243" s="5" t="n">
        <v>127</v>
      </c>
      <c r="B243" s="6" t="inlineStr">
        <is>
          <t>TOXIRBEK FARM SINTEZ MCHJ</t>
        </is>
      </c>
      <c r="C243" s="6" t="inlineStr">
        <is>
          <t>Бухара</t>
        </is>
      </c>
      <c r="D243" s="6" t="inlineStr">
        <is>
          <t>Бухара 1</t>
        </is>
      </c>
      <c r="E243" s="7">
        <f>G243+I243+K243+M243+O243+Q243+S243+U243+W243+Y243+AA243+AC243+AE243+AG243+AI243+AK243+AM243+AO243+AQ243+AS243</f>
        <v/>
      </c>
      <c r="F243" s="7">
        <f>H243+J243+L243+N243+P243+R243+T243+V243+X243+Z243+AB243+AD243+AF243+AH243+AJ243+AL243+AN243+AP243+AR243+AT243</f>
        <v/>
      </c>
      <c r="G243" s="7" t="n">
        <v>2</v>
      </c>
      <c r="H243" s="7" t="n">
        <v>542970</v>
      </c>
      <c r="I243" s="7" t="n">
        <v>4</v>
      </c>
      <c r="J243" s="7" t="n">
        <v>1613976</v>
      </c>
      <c r="K243" s="7" t="n">
        <v>4</v>
      </c>
      <c r="L243" s="7" t="n">
        <v>1076744</v>
      </c>
      <c r="M243" s="7" t="inlineStr"/>
      <c r="N243" s="7" t="inlineStr"/>
      <c r="O243" s="7" t="inlineStr"/>
      <c r="P243" s="7" t="inlineStr"/>
      <c r="Q243" s="7" t="n">
        <v>3</v>
      </c>
      <c r="R243" s="7" t="n">
        <v>718557</v>
      </c>
      <c r="S243" s="7" t="inlineStr"/>
      <c r="T243" s="7" t="inlineStr"/>
      <c r="U243" s="7" t="inlineStr"/>
      <c r="V243" s="7" t="inlineStr"/>
      <c r="W243" s="7" t="n">
        <v>2</v>
      </c>
      <c r="X243" s="7" t="n">
        <v>384828</v>
      </c>
      <c r="Y243" s="7" t="inlineStr"/>
      <c r="Z243" s="7" t="inlineStr"/>
      <c r="AA243" s="7" t="inlineStr"/>
      <c r="AB243" s="7" t="inlineStr"/>
      <c r="AC243" s="7" t="inlineStr"/>
      <c r="AD243" s="7" t="inlineStr"/>
      <c r="AE243" s="7" t="inlineStr"/>
      <c r="AF243" s="7" t="inlineStr"/>
      <c r="AG243" s="7" t="n">
        <v>2</v>
      </c>
      <c r="AH243" s="7" t="n">
        <v>788492</v>
      </c>
      <c r="AI243" s="7" t="n">
        <v>2</v>
      </c>
      <c r="AJ243" s="7" t="n">
        <v>2106</v>
      </c>
      <c r="AK243" s="7" t="inlineStr"/>
      <c r="AL243" s="7" t="inlineStr"/>
      <c r="AM243" s="7" t="inlineStr"/>
      <c r="AN243" s="7" t="inlineStr"/>
      <c r="AO243" s="7" t="inlineStr"/>
      <c r="AP243" s="7" t="inlineStr"/>
      <c r="AQ243" s="7" t="inlineStr"/>
      <c r="AR243" s="7" t="inlineStr"/>
      <c r="AS243" s="7" t="inlineStr"/>
      <c r="AT243" s="7" t="inlineStr"/>
      <c r="AU243" s="7">
        <f>AW243+AY243+BA243+BC243+BE243+BG243</f>
        <v/>
      </c>
      <c r="AV243" s="7">
        <f>AX243+AZ243+BB243+BD243+BF243+BH243</f>
        <v/>
      </c>
      <c r="AW243" s="7" t="inlineStr"/>
      <c r="AX243" s="7" t="inlineStr"/>
      <c r="AY243" s="7" t="inlineStr"/>
      <c r="AZ243" s="7" t="inlineStr"/>
      <c r="BA243" s="7" t="inlineStr"/>
      <c r="BB243" s="7" t="inlineStr"/>
      <c r="BC243" s="7" t="inlineStr"/>
      <c r="BD243" s="7" t="inlineStr"/>
      <c r="BE243" s="7" t="inlineStr"/>
      <c r="BF243" s="7" t="inlineStr"/>
      <c r="BG243" s="7" t="inlineStr"/>
      <c r="BH243" s="7" t="inlineStr"/>
      <c r="BI243" s="7">
        <f>BK243+BM243+BO243+BQ243</f>
        <v/>
      </c>
      <c r="BJ243" s="7">
        <f>BL243+BN243+BP243+BR243</f>
        <v/>
      </c>
      <c r="BK243" s="7" t="inlineStr"/>
      <c r="BL243" s="7" t="inlineStr"/>
      <c r="BM243" s="7" t="n">
        <v>10</v>
      </c>
      <c r="BN243" s="7" t="n">
        <v>321830</v>
      </c>
      <c r="BO243" s="7" t="n">
        <v>20</v>
      </c>
      <c r="BP243" s="7" t="n">
        <v>2545880</v>
      </c>
      <c r="BQ243" s="7" t="inlineStr"/>
      <c r="BR243" s="7" t="inlineStr"/>
      <c r="BS243" s="7">
        <f>BU243+BW243+BY243+CA243+CC243+CE243+CG243+CI243+CK243+CM243+CO243+CQ243+CS243+CU243+CW243+CY243</f>
        <v/>
      </c>
      <c r="BT243" s="7">
        <f>BV243+BX243+BZ243+CB243+CD243+CF243+CH243+CJ243+CL243+CN243+CP243+CR243+CT243+CV243+CX243+CZ243</f>
        <v/>
      </c>
      <c r="BU243" s="7" t="inlineStr"/>
      <c r="BV243" s="7" t="inlineStr"/>
      <c r="BW243" s="7" t="inlineStr"/>
      <c r="BX243" s="7" t="inlineStr"/>
      <c r="BY243" s="7" t="n">
        <v>1</v>
      </c>
      <c r="BZ243" s="7" t="n">
        <v>30215</v>
      </c>
      <c r="CA243" s="7" t="n">
        <v>5</v>
      </c>
      <c r="CB243" s="7" t="n">
        <v>2126815</v>
      </c>
      <c r="CC243" s="7" t="n">
        <v>1</v>
      </c>
      <c r="CD243" s="7" t="n">
        <v>236917</v>
      </c>
      <c r="CE243" s="7" t="inlineStr"/>
      <c r="CF243" s="7" t="inlineStr"/>
      <c r="CG243" s="7" t="inlineStr"/>
      <c r="CH243" s="7" t="inlineStr"/>
      <c r="CI243" s="7" t="inlineStr"/>
      <c r="CJ243" s="7" t="inlineStr"/>
      <c r="CK243" s="7" t="n">
        <v>2</v>
      </c>
      <c r="CL243" s="7" t="n">
        <v>612696</v>
      </c>
      <c r="CM243" s="7" t="inlineStr"/>
      <c r="CN243" s="7" t="inlineStr"/>
      <c r="CO243" s="7" t="inlineStr"/>
      <c r="CP243" s="7" t="inlineStr"/>
      <c r="CQ243" s="7" t="inlineStr"/>
      <c r="CR243" s="7" t="inlineStr"/>
      <c r="CS243" s="7" t="inlineStr"/>
      <c r="CT243" s="7" t="inlineStr"/>
      <c r="CU243" s="7" t="inlineStr"/>
      <c r="CV243" s="7" t="inlineStr"/>
      <c r="CW243" s="7" t="inlineStr"/>
      <c r="CX243" s="7" t="inlineStr"/>
      <c r="CY243" s="7" t="inlineStr"/>
      <c r="CZ243" s="7" t="inlineStr"/>
      <c r="DA243" s="7">
        <f>DC243+DE243+DG243+DI243+DK243+DM243+DO243+DQ243+DS243+DU243+DW243+DY243+EA243</f>
        <v/>
      </c>
      <c r="DB243" s="7">
        <f>DD243+DF243+DH243+DJ243+DL243+DN243+DP243+DR243+DT243+DV243+DX243+DZ243+EB243</f>
        <v/>
      </c>
      <c r="DC243" s="7" t="inlineStr"/>
      <c r="DD243" s="7" t="inlineStr"/>
      <c r="DE243" s="7" t="inlineStr"/>
      <c r="DF243" s="7" t="inlineStr"/>
      <c r="DG243" s="7" t="inlineStr"/>
      <c r="DH243" s="7" t="inlineStr"/>
      <c r="DI243" s="7" t="inlineStr"/>
      <c r="DJ243" s="7" t="inlineStr"/>
      <c r="DK243" s="7" t="inlineStr"/>
      <c r="DL243" s="7" t="inlineStr"/>
      <c r="DM243" s="7" t="inlineStr"/>
      <c r="DN243" s="7" t="inlineStr"/>
      <c r="DO243" s="7" t="n">
        <v>2</v>
      </c>
      <c r="DP243" s="7" t="n">
        <v>705984</v>
      </c>
      <c r="DQ243" s="7" t="n">
        <v>4</v>
      </c>
      <c r="DR243" s="7" t="n">
        <v>1514568</v>
      </c>
      <c r="DS243" s="7" t="inlineStr"/>
      <c r="DT243" s="7" t="inlineStr"/>
      <c r="DU243" s="7" t="n">
        <v>4</v>
      </c>
      <c r="DV243" s="7" t="n">
        <v>229236</v>
      </c>
      <c r="DW243" s="7" t="inlineStr"/>
      <c r="DX243" s="7" t="inlineStr"/>
      <c r="DY243" s="7" t="inlineStr"/>
      <c r="DZ243" s="7" t="inlineStr"/>
      <c r="EA243" s="7" t="inlineStr"/>
      <c r="EB243" s="7" t="inlineStr"/>
      <c r="EC243" s="7">
        <f>E243+AU243+BI243+BS243+DA243</f>
        <v/>
      </c>
      <c r="ED243" s="7">
        <f>F243+AV243+BJ243+BT243+DB243</f>
        <v/>
      </c>
    </row>
    <row r="244" hidden="1" outlineLevel="1">
      <c r="A244" s="5" t="n">
        <v>128</v>
      </c>
      <c r="B244" s="6" t="inlineStr">
        <is>
          <t>Timur-Orzu XK</t>
        </is>
      </c>
      <c r="C244" s="6" t="inlineStr">
        <is>
          <t>Бухара</t>
        </is>
      </c>
      <c r="D244" s="6" t="inlineStr">
        <is>
          <t>Бухара 1</t>
        </is>
      </c>
      <c r="E244" s="7">
        <f>G244+I244+K244+M244+O244+Q244+S244+U244+W244+Y244+AA244+AC244+AE244+AG244+AI244+AK244+AM244+AO244+AQ244+AS244</f>
        <v/>
      </c>
      <c r="F244" s="7">
        <f>H244+J244+L244+N244+P244+R244+T244+V244+X244+Z244+AB244+AD244+AF244+AH244+AJ244+AL244+AN244+AP244+AR244+AT244</f>
        <v/>
      </c>
      <c r="G244" s="7" t="inlineStr"/>
      <c r="H244" s="7" t="inlineStr"/>
      <c r="I244" s="7" t="n">
        <v>1</v>
      </c>
      <c r="J244" s="7" t="n">
        <v>253457</v>
      </c>
      <c r="K244" s="7" t="n">
        <v>1</v>
      </c>
      <c r="L244" s="7" t="n">
        <v>197579</v>
      </c>
      <c r="M244" s="7" t="n">
        <v>4</v>
      </c>
      <c r="N244" s="7" t="n">
        <v>787848</v>
      </c>
      <c r="O244" s="7" t="inlineStr"/>
      <c r="P244" s="7" t="inlineStr"/>
      <c r="Q244" s="7" t="inlineStr"/>
      <c r="R244" s="7" t="inlineStr"/>
      <c r="S244" s="7" t="inlineStr"/>
      <c r="T244" s="7" t="inlineStr"/>
      <c r="U244" s="7" t="inlineStr"/>
      <c r="V244" s="7" t="inlineStr"/>
      <c r="W244" s="7" t="inlineStr"/>
      <c r="X244" s="7" t="inlineStr"/>
      <c r="Y244" s="7" t="inlineStr"/>
      <c r="Z244" s="7" t="inlineStr"/>
      <c r="AA244" s="7" t="inlineStr"/>
      <c r="AB244" s="7" t="inlineStr"/>
      <c r="AC244" s="7" t="inlineStr"/>
      <c r="AD244" s="7" t="inlineStr"/>
      <c r="AE244" s="7" t="inlineStr"/>
      <c r="AF244" s="7" t="inlineStr"/>
      <c r="AG244" s="7" t="inlineStr"/>
      <c r="AH244" s="7" t="inlineStr"/>
      <c r="AI244" s="7" t="inlineStr"/>
      <c r="AJ244" s="7" t="inlineStr"/>
      <c r="AK244" s="7" t="inlineStr"/>
      <c r="AL244" s="7" t="inlineStr"/>
      <c r="AM244" s="7" t="inlineStr"/>
      <c r="AN244" s="7" t="inlineStr"/>
      <c r="AO244" s="7" t="inlineStr"/>
      <c r="AP244" s="7" t="inlineStr"/>
      <c r="AQ244" s="7" t="inlineStr"/>
      <c r="AR244" s="7" t="inlineStr"/>
      <c r="AS244" s="7" t="inlineStr"/>
      <c r="AT244" s="7" t="inlineStr"/>
      <c r="AU244" s="7">
        <f>AW244+AY244+BA244+BC244+BE244+BG244</f>
        <v/>
      </c>
      <c r="AV244" s="7">
        <f>AX244+AZ244+BB244+BD244+BF244+BH244</f>
        <v/>
      </c>
      <c r="AW244" s="7" t="inlineStr"/>
      <c r="AX244" s="7" t="inlineStr"/>
      <c r="AY244" s="7" t="inlineStr"/>
      <c r="AZ244" s="7" t="inlineStr"/>
      <c r="BA244" s="7" t="inlineStr"/>
      <c r="BB244" s="7" t="inlineStr"/>
      <c r="BC244" s="7" t="inlineStr"/>
      <c r="BD244" s="7" t="inlineStr"/>
      <c r="BE244" s="7" t="inlineStr"/>
      <c r="BF244" s="7" t="inlineStr"/>
      <c r="BG244" s="7" t="inlineStr"/>
      <c r="BH244" s="7" t="inlineStr"/>
      <c r="BI244" s="7">
        <f>BK244+BM244+BO244+BQ244</f>
        <v/>
      </c>
      <c r="BJ244" s="7">
        <f>BL244+BN244+BP244+BR244</f>
        <v/>
      </c>
      <c r="BK244" s="7" t="inlineStr"/>
      <c r="BL244" s="7" t="inlineStr"/>
      <c r="BM244" s="7" t="inlineStr"/>
      <c r="BN244" s="7" t="inlineStr"/>
      <c r="BO244" s="7" t="inlineStr"/>
      <c r="BP244" s="7" t="inlineStr"/>
      <c r="BQ244" s="7" t="inlineStr"/>
      <c r="BR244" s="7" t="inlineStr"/>
      <c r="BS244" s="7">
        <f>BU244+BW244+BY244+CA244+CC244+CE244+CG244+CI244+CK244+CM244+CO244+CQ244+CS244+CU244+CW244+CY244</f>
        <v/>
      </c>
      <c r="BT244" s="7">
        <f>BV244+BX244+BZ244+CB244+CD244+CF244+CH244+CJ244+CL244+CN244+CP244+CR244+CT244+CV244+CX244+CZ244</f>
        <v/>
      </c>
      <c r="BU244" s="7" t="inlineStr"/>
      <c r="BV244" s="7" t="inlineStr"/>
      <c r="BW244" s="7" t="n">
        <v>4</v>
      </c>
      <c r="BX244" s="7" t="n">
        <v>220888</v>
      </c>
      <c r="BY244" s="7" t="inlineStr"/>
      <c r="BZ244" s="7" t="inlineStr"/>
      <c r="CA244" s="7" t="inlineStr"/>
      <c r="CB244" s="7" t="inlineStr"/>
      <c r="CC244" s="7" t="inlineStr"/>
      <c r="CD244" s="7" t="inlineStr"/>
      <c r="CE244" s="7" t="inlineStr"/>
      <c r="CF244" s="7" t="inlineStr"/>
      <c r="CG244" s="7" t="inlineStr"/>
      <c r="CH244" s="7" t="inlineStr"/>
      <c r="CI244" s="7" t="inlineStr"/>
      <c r="CJ244" s="7" t="inlineStr"/>
      <c r="CK244" s="7" t="inlineStr"/>
      <c r="CL244" s="7" t="inlineStr"/>
      <c r="CM244" s="7" t="inlineStr"/>
      <c r="CN244" s="7" t="inlineStr"/>
      <c r="CO244" s="7" t="inlineStr"/>
      <c r="CP244" s="7" t="inlineStr"/>
      <c r="CQ244" s="7" t="inlineStr"/>
      <c r="CR244" s="7" t="inlineStr"/>
      <c r="CS244" s="7" t="inlineStr"/>
      <c r="CT244" s="7" t="inlineStr"/>
      <c r="CU244" s="7" t="inlineStr"/>
      <c r="CV244" s="7" t="inlineStr"/>
      <c r="CW244" s="7" t="inlineStr"/>
      <c r="CX244" s="7" t="inlineStr"/>
      <c r="CY244" s="7" t="inlineStr"/>
      <c r="CZ244" s="7" t="inlineStr"/>
      <c r="DA244" s="7">
        <f>DC244+DE244+DG244+DI244+DK244+DM244+DO244+DQ244+DS244+DU244+DW244+DY244+EA244</f>
        <v/>
      </c>
      <c r="DB244" s="7">
        <f>DD244+DF244+DH244+DJ244+DL244+DN244+DP244+DR244+DT244+DV244+DX244+DZ244+EB244</f>
        <v/>
      </c>
      <c r="DC244" s="7" t="inlineStr"/>
      <c r="DD244" s="7" t="inlineStr"/>
      <c r="DE244" s="7" t="inlineStr"/>
      <c r="DF244" s="7" t="inlineStr"/>
      <c r="DG244" s="7" t="inlineStr"/>
      <c r="DH244" s="7" t="inlineStr"/>
      <c r="DI244" s="7" t="inlineStr"/>
      <c r="DJ244" s="7" t="inlineStr"/>
      <c r="DK244" s="7" t="inlineStr"/>
      <c r="DL244" s="7" t="inlineStr"/>
      <c r="DM244" s="7" t="inlineStr"/>
      <c r="DN244" s="7" t="inlineStr"/>
      <c r="DO244" s="7" t="inlineStr"/>
      <c r="DP244" s="7" t="inlineStr"/>
      <c r="DQ244" s="7" t="inlineStr"/>
      <c r="DR244" s="7" t="inlineStr"/>
      <c r="DS244" s="7" t="inlineStr"/>
      <c r="DT244" s="7" t="inlineStr"/>
      <c r="DU244" s="7" t="inlineStr"/>
      <c r="DV244" s="7" t="inlineStr"/>
      <c r="DW244" s="7" t="inlineStr"/>
      <c r="DX244" s="7" t="inlineStr"/>
      <c r="DY244" s="7" t="inlineStr"/>
      <c r="DZ244" s="7" t="inlineStr"/>
      <c r="EA244" s="7" t="inlineStr"/>
      <c r="EB244" s="7" t="inlineStr"/>
      <c r="EC244" s="7">
        <f>E244+AU244+BI244+BS244+DA244</f>
        <v/>
      </c>
      <c r="ED244" s="7">
        <f>F244+AV244+BJ244+BT244+DB244</f>
        <v/>
      </c>
    </row>
    <row r="245" hidden="1" outlineLevel="1">
      <c r="A245" s="5" t="n">
        <v>129</v>
      </c>
      <c r="B245" s="6" t="inlineStr">
        <is>
          <t>Toxir Farm Servis MCHJ</t>
        </is>
      </c>
      <c r="C245" s="6" t="inlineStr">
        <is>
          <t>Бухара</t>
        </is>
      </c>
      <c r="D245" s="6" t="inlineStr">
        <is>
          <t>Бухара 1</t>
        </is>
      </c>
      <c r="E245" s="7">
        <f>G245+I245+K245+M245+O245+Q245+S245+U245+W245+Y245+AA245+AC245+AE245+AG245+AI245+AK245+AM245+AO245+AQ245+AS245</f>
        <v/>
      </c>
      <c r="F245" s="7">
        <f>H245+J245+L245+N245+P245+R245+T245+V245+X245+Z245+AB245+AD245+AF245+AH245+AJ245+AL245+AN245+AP245+AR245+AT245</f>
        <v/>
      </c>
      <c r="G245" s="7" t="inlineStr"/>
      <c r="H245" s="7" t="inlineStr"/>
      <c r="I245" s="7" t="inlineStr"/>
      <c r="J245" s="7" t="inlineStr"/>
      <c r="K245" s="7" t="inlineStr"/>
      <c r="L245" s="7" t="inlineStr"/>
      <c r="M245" s="7" t="inlineStr"/>
      <c r="N245" s="7" t="inlineStr"/>
      <c r="O245" s="7" t="inlineStr"/>
      <c r="P245" s="7" t="inlineStr"/>
      <c r="Q245" s="7" t="n">
        <v>5</v>
      </c>
      <c r="R245" s="7" t="n">
        <v>692365</v>
      </c>
      <c r="S245" s="7" t="inlineStr"/>
      <c r="T245" s="7" t="inlineStr"/>
      <c r="U245" s="7" t="inlineStr"/>
      <c r="V245" s="7" t="inlineStr"/>
      <c r="W245" s="7" t="inlineStr"/>
      <c r="X245" s="7" t="inlineStr"/>
      <c r="Y245" s="7" t="inlineStr"/>
      <c r="Z245" s="7" t="inlineStr"/>
      <c r="AA245" s="7" t="inlineStr"/>
      <c r="AB245" s="7" t="inlineStr"/>
      <c r="AC245" s="7" t="inlineStr"/>
      <c r="AD245" s="7" t="inlineStr"/>
      <c r="AE245" s="7" t="inlineStr"/>
      <c r="AF245" s="7" t="inlineStr"/>
      <c r="AG245" s="7" t="inlineStr"/>
      <c r="AH245" s="7" t="inlineStr"/>
      <c r="AI245" s="7" t="inlineStr"/>
      <c r="AJ245" s="7" t="inlineStr"/>
      <c r="AK245" s="7" t="inlineStr"/>
      <c r="AL245" s="7" t="inlineStr"/>
      <c r="AM245" s="7" t="inlineStr"/>
      <c r="AN245" s="7" t="inlineStr"/>
      <c r="AO245" s="7" t="inlineStr"/>
      <c r="AP245" s="7" t="inlineStr"/>
      <c r="AQ245" s="7" t="inlineStr"/>
      <c r="AR245" s="7" t="inlineStr"/>
      <c r="AS245" s="7" t="inlineStr"/>
      <c r="AT245" s="7" t="inlineStr"/>
      <c r="AU245" s="7">
        <f>AW245+AY245+BA245+BC245+BE245+BG245</f>
        <v/>
      </c>
      <c r="AV245" s="7">
        <f>AX245+AZ245+BB245+BD245+BF245+BH245</f>
        <v/>
      </c>
      <c r="AW245" s="7" t="inlineStr"/>
      <c r="AX245" s="7" t="inlineStr"/>
      <c r="AY245" s="7" t="inlineStr"/>
      <c r="AZ245" s="7" t="inlineStr"/>
      <c r="BA245" s="7" t="inlineStr"/>
      <c r="BB245" s="7" t="inlineStr"/>
      <c r="BC245" s="7" t="inlineStr"/>
      <c r="BD245" s="7" t="inlineStr"/>
      <c r="BE245" s="7" t="inlineStr"/>
      <c r="BF245" s="7" t="inlineStr"/>
      <c r="BG245" s="7" t="inlineStr"/>
      <c r="BH245" s="7" t="inlineStr"/>
      <c r="BI245" s="7">
        <f>BK245+BM245+BO245+BQ245</f>
        <v/>
      </c>
      <c r="BJ245" s="7">
        <f>BL245+BN245+BP245+BR245</f>
        <v/>
      </c>
      <c r="BK245" s="7" t="inlineStr"/>
      <c r="BL245" s="7" t="inlineStr"/>
      <c r="BM245" s="7" t="inlineStr"/>
      <c r="BN245" s="7" t="inlineStr"/>
      <c r="BO245" s="7" t="inlineStr"/>
      <c r="BP245" s="7" t="inlineStr"/>
      <c r="BQ245" s="7" t="inlineStr"/>
      <c r="BR245" s="7" t="inlineStr"/>
      <c r="BS245" s="7">
        <f>BU245+BW245+BY245+CA245+CC245+CE245+CG245+CI245+CK245+CM245+CO245+CQ245+CS245+CU245+CW245+CY245</f>
        <v/>
      </c>
      <c r="BT245" s="7">
        <f>BV245+BX245+BZ245+CB245+CD245+CF245+CH245+CJ245+CL245+CN245+CP245+CR245+CT245+CV245+CX245+CZ245</f>
        <v/>
      </c>
      <c r="BU245" s="7" t="inlineStr"/>
      <c r="BV245" s="7" t="inlineStr"/>
      <c r="BW245" s="7" t="inlineStr"/>
      <c r="BX245" s="7" t="inlineStr"/>
      <c r="BY245" s="7" t="inlineStr"/>
      <c r="BZ245" s="7" t="inlineStr"/>
      <c r="CA245" s="7" t="inlineStr"/>
      <c r="CB245" s="7" t="inlineStr"/>
      <c r="CC245" s="7" t="inlineStr"/>
      <c r="CD245" s="7" t="inlineStr"/>
      <c r="CE245" s="7" t="inlineStr"/>
      <c r="CF245" s="7" t="inlineStr"/>
      <c r="CG245" s="7" t="inlineStr"/>
      <c r="CH245" s="7" t="inlineStr"/>
      <c r="CI245" s="7" t="inlineStr"/>
      <c r="CJ245" s="7" t="inlineStr"/>
      <c r="CK245" s="7" t="inlineStr"/>
      <c r="CL245" s="7" t="inlineStr"/>
      <c r="CM245" s="7" t="inlineStr"/>
      <c r="CN245" s="7" t="inlineStr"/>
      <c r="CO245" s="7" t="inlineStr"/>
      <c r="CP245" s="7" t="inlineStr"/>
      <c r="CQ245" s="7" t="inlineStr"/>
      <c r="CR245" s="7" t="inlineStr"/>
      <c r="CS245" s="7" t="inlineStr"/>
      <c r="CT245" s="7" t="inlineStr"/>
      <c r="CU245" s="7" t="inlineStr"/>
      <c r="CV245" s="7" t="inlineStr"/>
      <c r="CW245" s="7" t="inlineStr"/>
      <c r="CX245" s="7" t="inlineStr"/>
      <c r="CY245" s="7" t="inlineStr"/>
      <c r="CZ245" s="7" t="inlineStr"/>
      <c r="DA245" s="7">
        <f>DC245+DE245+DG245+DI245+DK245+DM245+DO245+DQ245+DS245+DU245+DW245+DY245+EA245</f>
        <v/>
      </c>
      <c r="DB245" s="7">
        <f>DD245+DF245+DH245+DJ245+DL245+DN245+DP245+DR245+DT245+DV245+DX245+DZ245+EB245</f>
        <v/>
      </c>
      <c r="DC245" s="7" t="inlineStr"/>
      <c r="DD245" s="7" t="inlineStr"/>
      <c r="DE245" s="7" t="inlineStr"/>
      <c r="DF245" s="7" t="inlineStr"/>
      <c r="DG245" s="7" t="inlineStr"/>
      <c r="DH245" s="7" t="inlineStr"/>
      <c r="DI245" s="7" t="inlineStr"/>
      <c r="DJ245" s="7" t="inlineStr"/>
      <c r="DK245" s="7" t="inlineStr"/>
      <c r="DL245" s="7" t="inlineStr"/>
      <c r="DM245" s="7" t="inlineStr"/>
      <c r="DN245" s="7" t="inlineStr"/>
      <c r="DO245" s="7" t="inlineStr"/>
      <c r="DP245" s="7" t="inlineStr"/>
      <c r="DQ245" s="7" t="inlineStr"/>
      <c r="DR245" s="7" t="inlineStr"/>
      <c r="DS245" s="7" t="inlineStr"/>
      <c r="DT245" s="7" t="inlineStr"/>
      <c r="DU245" s="7" t="inlineStr"/>
      <c r="DV245" s="7" t="inlineStr"/>
      <c r="DW245" s="7" t="inlineStr"/>
      <c r="DX245" s="7" t="inlineStr"/>
      <c r="DY245" s="7" t="inlineStr"/>
      <c r="DZ245" s="7" t="inlineStr"/>
      <c r="EA245" s="7" t="inlineStr"/>
      <c r="EB245" s="7" t="inlineStr"/>
      <c r="EC245" s="7">
        <f>E245+AU245+BI245+BS245+DA245</f>
        <v/>
      </c>
      <c r="ED245" s="7">
        <f>F245+AV245+BJ245+BT245+DB245</f>
        <v/>
      </c>
    </row>
    <row r="246" hidden="1" outlineLevel="1">
      <c r="A246" s="5" t="n">
        <v>130</v>
      </c>
      <c r="B246" s="6" t="inlineStr">
        <is>
          <t>UMAR FARM-CITY MCHJ</t>
        </is>
      </c>
      <c r="C246" s="6" t="inlineStr">
        <is>
          <t>Бухара</t>
        </is>
      </c>
      <c r="D246" s="6" t="inlineStr">
        <is>
          <t>Бухара 1</t>
        </is>
      </c>
      <c r="E246" s="7">
        <f>G246+I246+K246+M246+O246+Q246+S246+U246+W246+Y246+AA246+AC246+AE246+AG246+AI246+AK246+AM246+AO246+AQ246+AS246</f>
        <v/>
      </c>
      <c r="F246" s="7">
        <f>H246+J246+L246+N246+P246+R246+T246+V246+X246+Z246+AB246+AD246+AF246+AH246+AJ246+AL246+AN246+AP246+AR246+AT246</f>
        <v/>
      </c>
      <c r="G246" s="7" t="inlineStr"/>
      <c r="H246" s="7" t="inlineStr"/>
      <c r="I246" s="7" t="n">
        <v>10</v>
      </c>
      <c r="J246" s="7" t="n">
        <v>3070810</v>
      </c>
      <c r="K246" s="7" t="n">
        <v>10</v>
      </c>
      <c r="L246" s="7" t="n">
        <v>414580</v>
      </c>
      <c r="M246" s="7" t="inlineStr"/>
      <c r="N246" s="7" t="inlineStr"/>
      <c r="O246" s="7" t="inlineStr"/>
      <c r="P246" s="7" t="inlineStr"/>
      <c r="Q246" s="7" t="inlineStr"/>
      <c r="R246" s="7" t="inlineStr"/>
      <c r="S246" s="7" t="inlineStr"/>
      <c r="T246" s="7" t="inlineStr"/>
      <c r="U246" s="7" t="inlineStr"/>
      <c r="V246" s="7" t="inlineStr"/>
      <c r="W246" s="7" t="inlineStr"/>
      <c r="X246" s="7" t="inlineStr"/>
      <c r="Y246" s="7" t="inlineStr"/>
      <c r="Z246" s="7" t="inlineStr"/>
      <c r="AA246" s="7" t="inlineStr"/>
      <c r="AB246" s="7" t="inlineStr"/>
      <c r="AC246" s="7" t="inlineStr"/>
      <c r="AD246" s="7" t="inlineStr"/>
      <c r="AE246" s="7" t="inlineStr"/>
      <c r="AF246" s="7" t="inlineStr"/>
      <c r="AG246" s="7" t="inlineStr"/>
      <c r="AH246" s="7" t="inlineStr"/>
      <c r="AI246" s="7" t="inlineStr"/>
      <c r="AJ246" s="7" t="inlineStr"/>
      <c r="AK246" s="7" t="inlineStr"/>
      <c r="AL246" s="7" t="inlineStr"/>
      <c r="AM246" s="7" t="inlineStr"/>
      <c r="AN246" s="7" t="inlineStr"/>
      <c r="AO246" s="7" t="inlineStr"/>
      <c r="AP246" s="7" t="inlineStr"/>
      <c r="AQ246" s="7" t="inlineStr"/>
      <c r="AR246" s="7" t="inlineStr"/>
      <c r="AS246" s="7" t="inlineStr"/>
      <c r="AT246" s="7" t="inlineStr"/>
      <c r="AU246" s="7">
        <f>AW246+AY246+BA246+BC246+BE246+BG246</f>
        <v/>
      </c>
      <c r="AV246" s="7">
        <f>AX246+AZ246+BB246+BD246+BF246+BH246</f>
        <v/>
      </c>
      <c r="AW246" s="7" t="inlineStr"/>
      <c r="AX246" s="7" t="inlineStr"/>
      <c r="AY246" s="7" t="inlineStr"/>
      <c r="AZ246" s="7" t="inlineStr"/>
      <c r="BA246" s="7" t="inlineStr"/>
      <c r="BB246" s="7" t="inlineStr"/>
      <c r="BC246" s="7" t="inlineStr"/>
      <c r="BD246" s="7" t="inlineStr"/>
      <c r="BE246" s="7" t="inlineStr"/>
      <c r="BF246" s="7" t="inlineStr"/>
      <c r="BG246" s="7" t="inlineStr"/>
      <c r="BH246" s="7" t="inlineStr"/>
      <c r="BI246" s="7">
        <f>BK246+BM246+BO246+BQ246</f>
        <v/>
      </c>
      <c r="BJ246" s="7">
        <f>BL246+BN246+BP246+BR246</f>
        <v/>
      </c>
      <c r="BK246" s="7" t="inlineStr"/>
      <c r="BL246" s="7" t="inlineStr"/>
      <c r="BM246" s="7" t="inlineStr"/>
      <c r="BN246" s="7" t="inlineStr"/>
      <c r="BO246" s="7" t="inlineStr"/>
      <c r="BP246" s="7" t="inlineStr"/>
      <c r="BQ246" s="7" t="inlineStr"/>
      <c r="BR246" s="7" t="inlineStr"/>
      <c r="BS246" s="7">
        <f>BU246+BW246+BY246+CA246+CC246+CE246+CG246+CI246+CK246+CM246+CO246+CQ246+CS246+CU246+CW246+CY246</f>
        <v/>
      </c>
      <c r="BT246" s="7">
        <f>BV246+BX246+BZ246+CB246+CD246+CF246+CH246+CJ246+CL246+CN246+CP246+CR246+CT246+CV246+CX246+CZ246</f>
        <v/>
      </c>
      <c r="BU246" s="7" t="inlineStr"/>
      <c r="BV246" s="7" t="inlineStr"/>
      <c r="BW246" s="7" t="inlineStr"/>
      <c r="BX246" s="7" t="inlineStr"/>
      <c r="BY246" s="7" t="inlineStr"/>
      <c r="BZ246" s="7" t="inlineStr"/>
      <c r="CA246" s="7" t="inlineStr"/>
      <c r="CB246" s="7" t="inlineStr"/>
      <c r="CC246" s="7" t="inlineStr"/>
      <c r="CD246" s="7" t="inlineStr"/>
      <c r="CE246" s="7" t="inlineStr"/>
      <c r="CF246" s="7" t="inlineStr"/>
      <c r="CG246" s="7" t="inlineStr"/>
      <c r="CH246" s="7" t="inlineStr"/>
      <c r="CI246" s="7" t="inlineStr"/>
      <c r="CJ246" s="7" t="inlineStr"/>
      <c r="CK246" s="7" t="inlineStr"/>
      <c r="CL246" s="7" t="inlineStr"/>
      <c r="CM246" s="7" t="inlineStr"/>
      <c r="CN246" s="7" t="inlineStr"/>
      <c r="CO246" s="7" t="inlineStr"/>
      <c r="CP246" s="7" t="inlineStr"/>
      <c r="CQ246" s="7" t="inlineStr"/>
      <c r="CR246" s="7" t="inlineStr"/>
      <c r="CS246" s="7" t="inlineStr"/>
      <c r="CT246" s="7" t="inlineStr"/>
      <c r="CU246" s="7" t="inlineStr"/>
      <c r="CV246" s="7" t="inlineStr"/>
      <c r="CW246" s="7" t="inlineStr"/>
      <c r="CX246" s="7" t="inlineStr"/>
      <c r="CY246" s="7" t="inlineStr"/>
      <c r="CZ246" s="7" t="inlineStr"/>
      <c r="DA246" s="7">
        <f>DC246+DE246+DG246+DI246+DK246+DM246+DO246+DQ246+DS246+DU246+DW246+DY246+EA246</f>
        <v/>
      </c>
      <c r="DB246" s="7">
        <f>DD246+DF246+DH246+DJ246+DL246+DN246+DP246+DR246+DT246+DV246+DX246+DZ246+EB246</f>
        <v/>
      </c>
      <c r="DC246" s="7" t="inlineStr"/>
      <c r="DD246" s="7" t="inlineStr"/>
      <c r="DE246" s="7" t="inlineStr"/>
      <c r="DF246" s="7" t="inlineStr"/>
      <c r="DG246" s="7" t="inlineStr"/>
      <c r="DH246" s="7" t="inlineStr"/>
      <c r="DI246" s="7" t="inlineStr"/>
      <c r="DJ246" s="7" t="inlineStr"/>
      <c r="DK246" s="7" t="inlineStr"/>
      <c r="DL246" s="7" t="inlineStr"/>
      <c r="DM246" s="7" t="inlineStr"/>
      <c r="DN246" s="7" t="inlineStr"/>
      <c r="DO246" s="7" t="inlineStr"/>
      <c r="DP246" s="7" t="inlineStr"/>
      <c r="DQ246" s="7" t="n">
        <v>10</v>
      </c>
      <c r="DR246" s="7" t="n">
        <v>2374690</v>
      </c>
      <c r="DS246" s="7" t="inlineStr"/>
      <c r="DT246" s="7" t="inlineStr"/>
      <c r="DU246" s="7" t="inlineStr"/>
      <c r="DV246" s="7" t="inlineStr"/>
      <c r="DW246" s="7" t="inlineStr"/>
      <c r="DX246" s="7" t="inlineStr"/>
      <c r="DY246" s="7" t="inlineStr"/>
      <c r="DZ246" s="7" t="inlineStr"/>
      <c r="EA246" s="7" t="inlineStr"/>
      <c r="EB246" s="7" t="inlineStr"/>
      <c r="EC246" s="7">
        <f>E246+AU246+BI246+BS246+DA246</f>
        <v/>
      </c>
      <c r="ED246" s="7">
        <f>F246+AV246+BJ246+BT246+DB246</f>
        <v/>
      </c>
    </row>
    <row r="247" hidden="1" outlineLevel="1">
      <c r="A247" s="5" t="n">
        <v>131</v>
      </c>
      <c r="B247" s="6" t="inlineStr">
        <is>
          <t>Vitamed Farm Servis MCHJ</t>
        </is>
      </c>
      <c r="C247" s="6" t="inlineStr">
        <is>
          <t>Бухара</t>
        </is>
      </c>
      <c r="D247" s="6" t="inlineStr">
        <is>
          <t>Бухара 1</t>
        </is>
      </c>
      <c r="E247" s="7">
        <f>G247+I247+K247+M247+O247+Q247+S247+U247+W247+Y247+AA247+AC247+AE247+AG247+AI247+AK247+AM247+AO247+AQ247+AS247</f>
        <v/>
      </c>
      <c r="F247" s="7">
        <f>H247+J247+L247+N247+P247+R247+T247+V247+X247+Z247+AB247+AD247+AF247+AH247+AJ247+AL247+AN247+AP247+AR247+AT247</f>
        <v/>
      </c>
      <c r="G247" s="7" t="inlineStr"/>
      <c r="H247" s="7" t="inlineStr"/>
      <c r="I247" s="7" t="inlineStr"/>
      <c r="J247" s="7" t="inlineStr"/>
      <c r="K247" s="7" t="inlineStr"/>
      <c r="L247" s="7" t="inlineStr"/>
      <c r="M247" s="7" t="inlineStr"/>
      <c r="N247" s="7" t="inlineStr"/>
      <c r="O247" s="7" t="inlineStr"/>
      <c r="P247" s="7" t="inlineStr"/>
      <c r="Q247" s="7" t="inlineStr"/>
      <c r="R247" s="7" t="inlineStr"/>
      <c r="S247" s="7" t="inlineStr"/>
      <c r="T247" s="7" t="inlineStr"/>
      <c r="U247" s="7" t="inlineStr"/>
      <c r="V247" s="7" t="inlineStr"/>
      <c r="W247" s="7" t="n">
        <v>2</v>
      </c>
      <c r="X247" s="7" t="n">
        <v>741964</v>
      </c>
      <c r="Y247" s="7" t="inlineStr"/>
      <c r="Z247" s="7" t="inlineStr"/>
      <c r="AA247" s="7" t="inlineStr"/>
      <c r="AB247" s="7" t="inlineStr"/>
      <c r="AC247" s="7" t="n">
        <v>5</v>
      </c>
      <c r="AD247" s="7" t="n">
        <v>525500</v>
      </c>
      <c r="AE247" s="7" t="inlineStr"/>
      <c r="AF247" s="7" t="inlineStr"/>
      <c r="AG247" s="7" t="n">
        <v>10</v>
      </c>
      <c r="AH247" s="7" t="n">
        <v>2501655</v>
      </c>
      <c r="AI247" s="7" t="inlineStr"/>
      <c r="AJ247" s="7" t="inlineStr"/>
      <c r="AK247" s="7" t="inlineStr"/>
      <c r="AL247" s="7" t="inlineStr"/>
      <c r="AM247" s="7" t="inlineStr"/>
      <c r="AN247" s="7" t="inlineStr"/>
      <c r="AO247" s="7" t="inlineStr"/>
      <c r="AP247" s="7" t="inlineStr"/>
      <c r="AQ247" s="7" t="inlineStr"/>
      <c r="AR247" s="7" t="inlineStr"/>
      <c r="AS247" s="7" t="inlineStr"/>
      <c r="AT247" s="7" t="inlineStr"/>
      <c r="AU247" s="7">
        <f>AW247+AY247+BA247+BC247+BE247+BG247</f>
        <v/>
      </c>
      <c r="AV247" s="7">
        <f>AX247+AZ247+BB247+BD247+BF247+BH247</f>
        <v/>
      </c>
      <c r="AW247" s="7" t="inlineStr"/>
      <c r="AX247" s="7" t="inlineStr"/>
      <c r="AY247" s="7" t="inlineStr"/>
      <c r="AZ247" s="7" t="inlineStr"/>
      <c r="BA247" s="7" t="inlineStr"/>
      <c r="BB247" s="7" t="inlineStr"/>
      <c r="BC247" s="7" t="inlineStr"/>
      <c r="BD247" s="7" t="inlineStr"/>
      <c r="BE247" s="7" t="inlineStr"/>
      <c r="BF247" s="7" t="inlineStr"/>
      <c r="BG247" s="7" t="inlineStr"/>
      <c r="BH247" s="7" t="inlineStr"/>
      <c r="BI247" s="7">
        <f>BK247+BM247+BO247+BQ247</f>
        <v/>
      </c>
      <c r="BJ247" s="7">
        <f>BL247+BN247+BP247+BR247</f>
        <v/>
      </c>
      <c r="BK247" s="7" t="inlineStr"/>
      <c r="BL247" s="7" t="inlineStr"/>
      <c r="BM247" s="7" t="inlineStr"/>
      <c r="BN247" s="7" t="inlineStr"/>
      <c r="BO247" s="7" t="inlineStr"/>
      <c r="BP247" s="7" t="inlineStr"/>
      <c r="BQ247" s="7" t="inlineStr"/>
      <c r="BR247" s="7" t="inlineStr"/>
      <c r="BS247" s="7">
        <f>BU247+BW247+BY247+CA247+CC247+CE247+CG247+CI247+CK247+CM247+CO247+CQ247+CS247+CU247+CW247+CY247</f>
        <v/>
      </c>
      <c r="BT247" s="7">
        <f>BV247+BX247+BZ247+CB247+CD247+CF247+CH247+CJ247+CL247+CN247+CP247+CR247+CT247+CV247+CX247+CZ247</f>
        <v/>
      </c>
      <c r="BU247" s="7" t="inlineStr"/>
      <c r="BV247" s="7" t="inlineStr"/>
      <c r="BW247" s="7" t="inlineStr"/>
      <c r="BX247" s="7" t="inlineStr"/>
      <c r="BY247" s="7" t="inlineStr"/>
      <c r="BZ247" s="7" t="inlineStr"/>
      <c r="CA247" s="7" t="inlineStr"/>
      <c r="CB247" s="7" t="inlineStr"/>
      <c r="CC247" s="7" t="inlineStr"/>
      <c r="CD247" s="7" t="inlineStr"/>
      <c r="CE247" s="7" t="inlineStr"/>
      <c r="CF247" s="7" t="inlineStr"/>
      <c r="CG247" s="7" t="inlineStr"/>
      <c r="CH247" s="7" t="inlineStr"/>
      <c r="CI247" s="7" t="inlineStr"/>
      <c r="CJ247" s="7" t="inlineStr"/>
      <c r="CK247" s="7" t="inlineStr"/>
      <c r="CL247" s="7" t="inlineStr"/>
      <c r="CM247" s="7" t="inlineStr"/>
      <c r="CN247" s="7" t="inlineStr"/>
      <c r="CO247" s="7" t="inlineStr"/>
      <c r="CP247" s="7" t="inlineStr"/>
      <c r="CQ247" s="7" t="inlineStr"/>
      <c r="CR247" s="7" t="inlineStr"/>
      <c r="CS247" s="7" t="inlineStr"/>
      <c r="CT247" s="7" t="inlineStr"/>
      <c r="CU247" s="7" t="inlineStr"/>
      <c r="CV247" s="7" t="inlineStr"/>
      <c r="CW247" s="7" t="inlineStr"/>
      <c r="CX247" s="7" t="inlineStr"/>
      <c r="CY247" s="7" t="inlineStr"/>
      <c r="CZ247" s="7" t="inlineStr"/>
      <c r="DA247" s="7">
        <f>DC247+DE247+DG247+DI247+DK247+DM247+DO247+DQ247+DS247+DU247+DW247+DY247+EA247</f>
        <v/>
      </c>
      <c r="DB247" s="7">
        <f>DD247+DF247+DH247+DJ247+DL247+DN247+DP247+DR247+DT247+DV247+DX247+DZ247+EB247</f>
        <v/>
      </c>
      <c r="DC247" s="7" t="inlineStr"/>
      <c r="DD247" s="7" t="inlineStr"/>
      <c r="DE247" s="7" t="inlineStr"/>
      <c r="DF247" s="7" t="inlineStr"/>
      <c r="DG247" s="7" t="inlineStr"/>
      <c r="DH247" s="7" t="inlineStr"/>
      <c r="DI247" s="7" t="inlineStr"/>
      <c r="DJ247" s="7" t="inlineStr"/>
      <c r="DK247" s="7" t="inlineStr"/>
      <c r="DL247" s="7" t="inlineStr"/>
      <c r="DM247" s="7" t="inlineStr"/>
      <c r="DN247" s="7" t="inlineStr"/>
      <c r="DO247" s="7" t="inlineStr"/>
      <c r="DP247" s="7" t="inlineStr"/>
      <c r="DQ247" s="7" t="inlineStr"/>
      <c r="DR247" s="7" t="inlineStr"/>
      <c r="DS247" s="7" t="inlineStr"/>
      <c r="DT247" s="7" t="inlineStr"/>
      <c r="DU247" s="7" t="inlineStr"/>
      <c r="DV247" s="7" t="inlineStr"/>
      <c r="DW247" s="7" t="inlineStr"/>
      <c r="DX247" s="7" t="inlineStr"/>
      <c r="DY247" s="7" t="inlineStr"/>
      <c r="DZ247" s="7" t="inlineStr"/>
      <c r="EA247" s="7" t="inlineStr"/>
      <c r="EB247" s="7" t="inlineStr"/>
      <c r="EC247" s="7">
        <f>E247+AU247+BI247+BS247+DA247</f>
        <v/>
      </c>
      <c r="ED247" s="7">
        <f>F247+AV247+BJ247+BT247+DB247</f>
        <v/>
      </c>
    </row>
    <row r="248" hidden="1" outlineLevel="1">
      <c r="A248" s="5" t="n">
        <v>132</v>
      </c>
      <c r="B248" s="6" t="inlineStr">
        <is>
          <t>World Pharma MChJ</t>
        </is>
      </c>
      <c r="C248" s="6" t="inlineStr">
        <is>
          <t>Бухара</t>
        </is>
      </c>
      <c r="D248" s="6" t="inlineStr">
        <is>
          <t>Бухара 1</t>
        </is>
      </c>
      <c r="E248" s="7">
        <f>G248+I248+K248+M248+O248+Q248+S248+U248+W248+Y248+AA248+AC248+AE248+AG248+AI248+AK248+AM248+AO248+AQ248+AS248</f>
        <v/>
      </c>
      <c r="F248" s="7">
        <f>H248+J248+L248+N248+P248+R248+T248+V248+X248+Z248+AB248+AD248+AF248+AH248+AJ248+AL248+AN248+AP248+AR248+AT248</f>
        <v/>
      </c>
      <c r="G248" s="7" t="inlineStr"/>
      <c r="H248" s="7" t="inlineStr"/>
      <c r="I248" s="7" t="inlineStr"/>
      <c r="J248" s="7" t="inlineStr"/>
      <c r="K248" s="7" t="inlineStr"/>
      <c r="L248" s="7" t="inlineStr"/>
      <c r="M248" s="7" t="inlineStr"/>
      <c r="N248" s="7" t="inlineStr"/>
      <c r="O248" s="7" t="inlineStr"/>
      <c r="P248" s="7" t="inlineStr"/>
      <c r="Q248" s="7" t="inlineStr"/>
      <c r="R248" s="7" t="inlineStr"/>
      <c r="S248" s="7" t="inlineStr"/>
      <c r="T248" s="7" t="inlineStr"/>
      <c r="U248" s="7" t="inlineStr"/>
      <c r="V248" s="7" t="inlineStr"/>
      <c r="W248" s="7" t="inlineStr"/>
      <c r="X248" s="7" t="inlineStr"/>
      <c r="Y248" s="7" t="inlineStr"/>
      <c r="Z248" s="7" t="inlineStr"/>
      <c r="AA248" s="7" t="inlineStr"/>
      <c r="AB248" s="7" t="inlineStr"/>
      <c r="AC248" s="7" t="inlineStr"/>
      <c r="AD248" s="7" t="inlineStr"/>
      <c r="AE248" s="7" t="inlineStr"/>
      <c r="AF248" s="7" t="inlineStr"/>
      <c r="AG248" s="7" t="inlineStr"/>
      <c r="AH248" s="7" t="inlineStr"/>
      <c r="AI248" s="7" t="inlineStr"/>
      <c r="AJ248" s="7" t="inlineStr"/>
      <c r="AK248" s="7" t="inlineStr"/>
      <c r="AL248" s="7" t="inlineStr"/>
      <c r="AM248" s="7" t="inlineStr"/>
      <c r="AN248" s="7" t="inlineStr"/>
      <c r="AO248" s="7" t="inlineStr"/>
      <c r="AP248" s="7" t="inlineStr"/>
      <c r="AQ248" s="7" t="inlineStr"/>
      <c r="AR248" s="7" t="inlineStr"/>
      <c r="AS248" s="7" t="inlineStr"/>
      <c r="AT248" s="7" t="inlineStr"/>
      <c r="AU248" s="7">
        <f>AW248+AY248+BA248+BC248+BE248+BG248</f>
        <v/>
      </c>
      <c r="AV248" s="7">
        <f>AX248+AZ248+BB248+BD248+BF248+BH248</f>
        <v/>
      </c>
      <c r="AW248" s="7" t="inlineStr"/>
      <c r="AX248" s="7" t="inlineStr"/>
      <c r="AY248" s="7" t="inlineStr"/>
      <c r="AZ248" s="7" t="inlineStr"/>
      <c r="BA248" s="7" t="inlineStr"/>
      <c r="BB248" s="7" t="inlineStr"/>
      <c r="BC248" s="7" t="inlineStr"/>
      <c r="BD248" s="7" t="inlineStr"/>
      <c r="BE248" s="7" t="inlineStr"/>
      <c r="BF248" s="7" t="inlineStr"/>
      <c r="BG248" s="7" t="inlineStr"/>
      <c r="BH248" s="7" t="inlineStr"/>
      <c r="BI248" s="7">
        <f>BK248+BM248+BO248+BQ248</f>
        <v/>
      </c>
      <c r="BJ248" s="7">
        <f>BL248+BN248+BP248+BR248</f>
        <v/>
      </c>
      <c r="BK248" s="7" t="inlineStr"/>
      <c r="BL248" s="7" t="inlineStr"/>
      <c r="BM248" s="7" t="inlineStr"/>
      <c r="BN248" s="7" t="inlineStr"/>
      <c r="BO248" s="7" t="inlineStr"/>
      <c r="BP248" s="7" t="inlineStr"/>
      <c r="BQ248" s="7" t="inlineStr"/>
      <c r="BR248" s="7" t="inlineStr"/>
      <c r="BS248" s="7">
        <f>BU248+BW248+BY248+CA248+CC248+CE248+CG248+CI248+CK248+CM248+CO248+CQ248+CS248+CU248+CW248+CY248</f>
        <v/>
      </c>
      <c r="BT248" s="7">
        <f>BV248+BX248+BZ248+CB248+CD248+CF248+CH248+CJ248+CL248+CN248+CP248+CR248+CT248+CV248+CX248+CZ248</f>
        <v/>
      </c>
      <c r="BU248" s="7" t="inlineStr"/>
      <c r="BV248" s="7" t="inlineStr"/>
      <c r="BW248" s="7" t="inlineStr"/>
      <c r="BX248" s="7" t="inlineStr"/>
      <c r="BY248" s="7" t="inlineStr"/>
      <c r="BZ248" s="7" t="inlineStr"/>
      <c r="CA248" s="7" t="inlineStr"/>
      <c r="CB248" s="7" t="inlineStr"/>
      <c r="CC248" s="7" t="inlineStr"/>
      <c r="CD248" s="7" t="inlineStr"/>
      <c r="CE248" s="7" t="inlineStr"/>
      <c r="CF248" s="7" t="inlineStr"/>
      <c r="CG248" s="7" t="inlineStr"/>
      <c r="CH248" s="7" t="inlineStr"/>
      <c r="CI248" s="7" t="inlineStr"/>
      <c r="CJ248" s="7" t="inlineStr"/>
      <c r="CK248" s="7" t="inlineStr"/>
      <c r="CL248" s="7" t="inlineStr"/>
      <c r="CM248" s="7" t="inlineStr"/>
      <c r="CN248" s="7" t="inlineStr"/>
      <c r="CO248" s="7" t="inlineStr"/>
      <c r="CP248" s="7" t="inlineStr"/>
      <c r="CQ248" s="7" t="inlineStr"/>
      <c r="CR248" s="7" t="inlineStr"/>
      <c r="CS248" s="7" t="inlineStr"/>
      <c r="CT248" s="7" t="inlineStr"/>
      <c r="CU248" s="7" t="inlineStr"/>
      <c r="CV248" s="7" t="inlineStr"/>
      <c r="CW248" s="7" t="inlineStr"/>
      <c r="CX248" s="7" t="inlineStr"/>
      <c r="CY248" s="7" t="inlineStr"/>
      <c r="CZ248" s="7" t="inlineStr"/>
      <c r="DA248" s="7">
        <f>DC248+DE248+DG248+DI248+DK248+DM248+DO248+DQ248+DS248+DU248+DW248+DY248+EA248</f>
        <v/>
      </c>
      <c r="DB248" s="7">
        <f>DD248+DF248+DH248+DJ248+DL248+DN248+DP248+DR248+DT248+DV248+DX248+DZ248+EB248</f>
        <v/>
      </c>
      <c r="DC248" s="7" t="inlineStr"/>
      <c r="DD248" s="7" t="inlineStr"/>
      <c r="DE248" s="7" t="inlineStr"/>
      <c r="DF248" s="7" t="inlineStr"/>
      <c r="DG248" s="7" t="inlineStr"/>
      <c r="DH248" s="7" t="inlineStr"/>
      <c r="DI248" s="7" t="inlineStr"/>
      <c r="DJ248" s="7" t="inlineStr"/>
      <c r="DK248" s="7" t="inlineStr"/>
      <c r="DL248" s="7" t="inlineStr"/>
      <c r="DM248" s="7" t="inlineStr"/>
      <c r="DN248" s="7" t="inlineStr"/>
      <c r="DO248" s="7" t="n">
        <v>10</v>
      </c>
      <c r="DP248" s="7" t="n">
        <v>301200</v>
      </c>
      <c r="DQ248" s="7" t="inlineStr"/>
      <c r="DR248" s="7" t="inlineStr"/>
      <c r="DS248" s="7" t="inlineStr"/>
      <c r="DT248" s="7" t="inlineStr"/>
      <c r="DU248" s="7" t="inlineStr"/>
      <c r="DV248" s="7" t="inlineStr"/>
      <c r="DW248" s="7" t="inlineStr"/>
      <c r="DX248" s="7" t="inlineStr"/>
      <c r="DY248" s="7" t="inlineStr"/>
      <c r="DZ248" s="7" t="inlineStr"/>
      <c r="EA248" s="7" t="inlineStr"/>
      <c r="EB248" s="7" t="inlineStr"/>
      <c r="EC248" s="7">
        <f>E248+AU248+BI248+BS248+DA248</f>
        <v/>
      </c>
      <c r="ED248" s="7">
        <f>F248+AV248+BJ248+BT248+DB248</f>
        <v/>
      </c>
    </row>
    <row r="249" hidden="1" outlineLevel="1">
      <c r="A249" s="5" t="n">
        <v>133</v>
      </c>
      <c r="B249" s="6" t="inlineStr">
        <is>
          <t>XXI-ASR KOMFORT MCHJ</t>
        </is>
      </c>
      <c r="C249" s="6" t="inlineStr">
        <is>
          <t>Бухара</t>
        </is>
      </c>
      <c r="D249" s="6" t="inlineStr">
        <is>
          <t>Бухара 2</t>
        </is>
      </c>
      <c r="E249" s="7">
        <f>G249+I249+K249+M249+O249+Q249+S249+U249+W249+Y249+AA249+AC249+AE249+AG249+AI249+AK249+AM249+AO249+AQ249+AS249</f>
        <v/>
      </c>
      <c r="F249" s="7">
        <f>H249+J249+L249+N249+P249+R249+T249+V249+X249+Z249+AB249+AD249+AF249+AH249+AJ249+AL249+AN249+AP249+AR249+AT249</f>
        <v/>
      </c>
      <c r="G249" s="7" t="n">
        <v>10</v>
      </c>
      <c r="H249" s="7" t="n">
        <v>2611970</v>
      </c>
      <c r="I249" s="7" t="inlineStr"/>
      <c r="J249" s="7" t="inlineStr"/>
      <c r="K249" s="7" t="inlineStr"/>
      <c r="L249" s="7" t="inlineStr"/>
      <c r="M249" s="7" t="n">
        <v>30</v>
      </c>
      <c r="N249" s="7" t="n">
        <v>12667350</v>
      </c>
      <c r="O249" s="7" t="inlineStr"/>
      <c r="P249" s="7" t="inlineStr"/>
      <c r="Q249" s="7" t="n">
        <v>105</v>
      </c>
      <c r="R249" s="7" t="n">
        <v>19360981</v>
      </c>
      <c r="S249" s="7" t="inlineStr"/>
      <c r="T249" s="7" t="inlineStr"/>
      <c r="U249" s="7" t="inlineStr"/>
      <c r="V249" s="7" t="inlineStr"/>
      <c r="W249" s="7" t="inlineStr"/>
      <c r="X249" s="7" t="inlineStr"/>
      <c r="Y249" s="7" t="inlineStr"/>
      <c r="Z249" s="7" t="inlineStr"/>
      <c r="AA249" s="7" t="inlineStr"/>
      <c r="AB249" s="7" t="inlineStr"/>
      <c r="AC249" s="7" t="inlineStr"/>
      <c r="AD249" s="7" t="inlineStr"/>
      <c r="AE249" s="7" t="inlineStr"/>
      <c r="AF249" s="7" t="inlineStr"/>
      <c r="AG249" s="7" t="inlineStr"/>
      <c r="AH249" s="7" t="inlineStr"/>
      <c r="AI249" s="7" t="inlineStr"/>
      <c r="AJ249" s="7" t="inlineStr"/>
      <c r="AK249" s="7" t="inlineStr"/>
      <c r="AL249" s="7" t="inlineStr"/>
      <c r="AM249" s="7" t="inlineStr"/>
      <c r="AN249" s="7" t="inlineStr"/>
      <c r="AO249" s="7" t="inlineStr"/>
      <c r="AP249" s="7" t="inlineStr"/>
      <c r="AQ249" s="7" t="inlineStr"/>
      <c r="AR249" s="7" t="inlineStr"/>
      <c r="AS249" s="7" t="inlineStr"/>
      <c r="AT249" s="7" t="inlineStr"/>
      <c r="AU249" s="7">
        <f>AW249+AY249+BA249+BC249+BE249+BG249</f>
        <v/>
      </c>
      <c r="AV249" s="7">
        <f>AX249+AZ249+BB249+BD249+BF249+BH249</f>
        <v/>
      </c>
      <c r="AW249" s="7" t="inlineStr"/>
      <c r="AX249" s="7" t="inlineStr"/>
      <c r="AY249" s="7" t="inlineStr"/>
      <c r="AZ249" s="7" t="inlineStr"/>
      <c r="BA249" s="7" t="inlineStr"/>
      <c r="BB249" s="7" t="inlineStr"/>
      <c r="BC249" s="7" t="inlineStr"/>
      <c r="BD249" s="7" t="inlineStr"/>
      <c r="BE249" s="7" t="inlineStr"/>
      <c r="BF249" s="7" t="inlineStr"/>
      <c r="BG249" s="7" t="inlineStr"/>
      <c r="BH249" s="7" t="inlineStr"/>
      <c r="BI249" s="7">
        <f>BK249+BM249+BO249+BQ249</f>
        <v/>
      </c>
      <c r="BJ249" s="7">
        <f>BL249+BN249+BP249+BR249</f>
        <v/>
      </c>
      <c r="BK249" s="7" t="inlineStr"/>
      <c r="BL249" s="7" t="inlineStr"/>
      <c r="BM249" s="7" t="inlineStr"/>
      <c r="BN249" s="7" t="inlineStr"/>
      <c r="BO249" s="7" t="n">
        <v>13</v>
      </c>
      <c r="BP249" s="7" t="n">
        <v>6451744</v>
      </c>
      <c r="BQ249" s="7" t="n">
        <v>62</v>
      </c>
      <c r="BR249" s="7" t="n">
        <v>1098454</v>
      </c>
      <c r="BS249" s="7">
        <f>BU249+BW249+BY249+CA249+CC249+CE249+CG249+CI249+CK249+CM249+CO249+CQ249+CS249+CU249+CW249+CY249</f>
        <v/>
      </c>
      <c r="BT249" s="7">
        <f>BV249+BX249+BZ249+CB249+CD249+CF249+CH249+CJ249+CL249+CN249+CP249+CR249+CT249+CV249+CX249+CZ249</f>
        <v/>
      </c>
      <c r="BU249" s="7" t="inlineStr"/>
      <c r="BV249" s="7" t="inlineStr"/>
      <c r="BW249" s="7" t="inlineStr"/>
      <c r="BX249" s="7" t="inlineStr"/>
      <c r="BY249" s="7" t="inlineStr"/>
      <c r="BZ249" s="7" t="inlineStr"/>
      <c r="CA249" s="7" t="inlineStr"/>
      <c r="CB249" s="7" t="inlineStr"/>
      <c r="CC249" s="7" t="inlineStr"/>
      <c r="CD249" s="7" t="inlineStr"/>
      <c r="CE249" s="7" t="inlineStr"/>
      <c r="CF249" s="7" t="inlineStr"/>
      <c r="CG249" s="7" t="inlineStr"/>
      <c r="CH249" s="7" t="inlineStr"/>
      <c r="CI249" s="7" t="inlineStr"/>
      <c r="CJ249" s="7" t="inlineStr"/>
      <c r="CK249" s="7" t="inlineStr"/>
      <c r="CL249" s="7" t="inlineStr"/>
      <c r="CM249" s="7" t="inlineStr"/>
      <c r="CN249" s="7" t="inlineStr"/>
      <c r="CO249" s="7" t="inlineStr"/>
      <c r="CP249" s="7" t="inlineStr"/>
      <c r="CQ249" s="7" t="inlineStr"/>
      <c r="CR249" s="7" t="inlineStr"/>
      <c r="CS249" s="7" t="inlineStr"/>
      <c r="CT249" s="7" t="inlineStr"/>
      <c r="CU249" s="7" t="inlineStr"/>
      <c r="CV249" s="7" t="inlineStr"/>
      <c r="CW249" s="7" t="inlineStr"/>
      <c r="CX249" s="7" t="inlineStr"/>
      <c r="CY249" s="7" t="inlineStr"/>
      <c r="CZ249" s="7" t="inlineStr"/>
      <c r="DA249" s="7">
        <f>DC249+DE249+DG249+DI249+DK249+DM249+DO249+DQ249+DS249+DU249+DW249+DY249+EA249</f>
        <v/>
      </c>
      <c r="DB249" s="7">
        <f>DD249+DF249+DH249+DJ249+DL249+DN249+DP249+DR249+DT249+DV249+DX249+DZ249+EB249</f>
        <v/>
      </c>
      <c r="DC249" s="7" t="inlineStr"/>
      <c r="DD249" s="7" t="inlineStr"/>
      <c r="DE249" s="7" t="inlineStr"/>
      <c r="DF249" s="7" t="inlineStr"/>
      <c r="DG249" s="7" t="inlineStr"/>
      <c r="DH249" s="7" t="inlineStr"/>
      <c r="DI249" s="7" t="inlineStr"/>
      <c r="DJ249" s="7" t="inlineStr"/>
      <c r="DK249" s="7" t="inlineStr"/>
      <c r="DL249" s="7" t="inlineStr"/>
      <c r="DM249" s="7" t="inlineStr"/>
      <c r="DN249" s="7" t="inlineStr"/>
      <c r="DO249" s="7" t="inlineStr"/>
      <c r="DP249" s="7" t="inlineStr"/>
      <c r="DQ249" s="7" t="n">
        <v>4</v>
      </c>
      <c r="DR249" s="7" t="n">
        <v>1071984</v>
      </c>
      <c r="DS249" s="7" t="inlineStr"/>
      <c r="DT249" s="7" t="inlineStr"/>
      <c r="DU249" s="7" t="inlineStr"/>
      <c r="DV249" s="7" t="inlineStr"/>
      <c r="DW249" s="7" t="inlineStr"/>
      <c r="DX249" s="7" t="inlineStr"/>
      <c r="DY249" s="7" t="inlineStr"/>
      <c r="DZ249" s="7" t="inlineStr"/>
      <c r="EA249" s="7" t="inlineStr"/>
      <c r="EB249" s="7" t="inlineStr"/>
      <c r="EC249" s="7">
        <f>E249+AU249+BI249+BS249+DA249</f>
        <v/>
      </c>
      <c r="ED249" s="7">
        <f>F249+AV249+BJ249+BT249+DB249</f>
        <v/>
      </c>
    </row>
    <row r="250" hidden="1" outlineLevel="1">
      <c r="A250" s="5" t="n">
        <v>134</v>
      </c>
      <c r="B250" s="6" t="inlineStr">
        <is>
          <t>Xabiba Feruza Farm OK</t>
        </is>
      </c>
      <c r="C250" s="6" t="inlineStr">
        <is>
          <t>Бухара</t>
        </is>
      </c>
      <c r="D250" s="6" t="inlineStr">
        <is>
          <t>Бухара 1</t>
        </is>
      </c>
      <c r="E250" s="7">
        <f>G250+I250+K250+M250+O250+Q250+S250+U250+W250+Y250+AA250+AC250+AE250+AG250+AI250+AK250+AM250+AO250+AQ250+AS250</f>
        <v/>
      </c>
      <c r="F250" s="7">
        <f>H250+J250+L250+N250+P250+R250+T250+V250+X250+Z250+AB250+AD250+AF250+AH250+AJ250+AL250+AN250+AP250+AR250+AT250</f>
        <v/>
      </c>
      <c r="G250" s="7" t="n">
        <v>1</v>
      </c>
      <c r="H250" s="7" t="n">
        <v>234446</v>
      </c>
      <c r="I250" s="7" t="inlineStr"/>
      <c r="J250" s="7" t="inlineStr"/>
      <c r="K250" s="7" t="inlineStr"/>
      <c r="L250" s="7" t="inlineStr"/>
      <c r="M250" s="7" t="n">
        <v>2</v>
      </c>
      <c r="N250" s="7" t="n">
        <v>154152</v>
      </c>
      <c r="O250" s="7" t="inlineStr"/>
      <c r="P250" s="7" t="inlineStr"/>
      <c r="Q250" s="7" t="inlineStr"/>
      <c r="R250" s="7" t="inlineStr"/>
      <c r="S250" s="7" t="inlineStr"/>
      <c r="T250" s="7" t="inlineStr"/>
      <c r="U250" s="7" t="inlineStr"/>
      <c r="V250" s="7" t="inlineStr"/>
      <c r="W250" s="7" t="inlineStr"/>
      <c r="X250" s="7" t="inlineStr"/>
      <c r="Y250" s="7" t="inlineStr"/>
      <c r="Z250" s="7" t="inlineStr"/>
      <c r="AA250" s="7" t="inlineStr"/>
      <c r="AB250" s="7" t="inlineStr"/>
      <c r="AC250" s="7" t="inlineStr"/>
      <c r="AD250" s="7" t="inlineStr"/>
      <c r="AE250" s="7" t="inlineStr"/>
      <c r="AF250" s="7" t="inlineStr"/>
      <c r="AG250" s="7" t="inlineStr"/>
      <c r="AH250" s="7" t="inlineStr"/>
      <c r="AI250" s="7" t="inlineStr"/>
      <c r="AJ250" s="7" t="inlineStr"/>
      <c r="AK250" s="7" t="inlineStr"/>
      <c r="AL250" s="7" t="inlineStr"/>
      <c r="AM250" s="7" t="inlineStr"/>
      <c r="AN250" s="7" t="inlineStr"/>
      <c r="AO250" s="7" t="inlineStr"/>
      <c r="AP250" s="7" t="inlineStr"/>
      <c r="AQ250" s="7" t="inlineStr"/>
      <c r="AR250" s="7" t="inlineStr"/>
      <c r="AS250" s="7" t="inlineStr"/>
      <c r="AT250" s="7" t="inlineStr"/>
      <c r="AU250" s="7">
        <f>AW250+AY250+BA250+BC250+BE250+BG250</f>
        <v/>
      </c>
      <c r="AV250" s="7">
        <f>AX250+AZ250+BB250+BD250+BF250+BH250</f>
        <v/>
      </c>
      <c r="AW250" s="7" t="inlineStr"/>
      <c r="AX250" s="7" t="inlineStr"/>
      <c r="AY250" s="7" t="inlineStr"/>
      <c r="AZ250" s="7" t="inlineStr"/>
      <c r="BA250" s="7" t="inlineStr"/>
      <c r="BB250" s="7" t="inlineStr"/>
      <c r="BC250" s="7" t="inlineStr"/>
      <c r="BD250" s="7" t="inlineStr"/>
      <c r="BE250" s="7" t="inlineStr"/>
      <c r="BF250" s="7" t="inlineStr"/>
      <c r="BG250" s="7" t="inlineStr"/>
      <c r="BH250" s="7" t="inlineStr"/>
      <c r="BI250" s="7">
        <f>BK250+BM250+BO250+BQ250</f>
        <v/>
      </c>
      <c r="BJ250" s="7">
        <f>BL250+BN250+BP250+BR250</f>
        <v/>
      </c>
      <c r="BK250" s="7" t="inlineStr"/>
      <c r="BL250" s="7" t="inlineStr"/>
      <c r="BM250" s="7" t="inlineStr"/>
      <c r="BN250" s="7" t="inlineStr"/>
      <c r="BO250" s="7" t="inlineStr"/>
      <c r="BP250" s="7" t="inlineStr"/>
      <c r="BQ250" s="7" t="inlineStr"/>
      <c r="BR250" s="7" t="inlineStr"/>
      <c r="BS250" s="7">
        <f>BU250+BW250+BY250+CA250+CC250+CE250+CG250+CI250+CK250+CM250+CO250+CQ250+CS250+CU250+CW250+CY250</f>
        <v/>
      </c>
      <c r="BT250" s="7">
        <f>BV250+BX250+BZ250+CB250+CD250+CF250+CH250+CJ250+CL250+CN250+CP250+CR250+CT250+CV250+CX250+CZ250</f>
        <v/>
      </c>
      <c r="BU250" s="7" t="inlineStr"/>
      <c r="BV250" s="7" t="inlineStr"/>
      <c r="BW250" s="7" t="inlineStr"/>
      <c r="BX250" s="7" t="inlineStr"/>
      <c r="BY250" s="7" t="inlineStr"/>
      <c r="BZ250" s="7" t="inlineStr"/>
      <c r="CA250" s="7" t="inlineStr"/>
      <c r="CB250" s="7" t="inlineStr"/>
      <c r="CC250" s="7" t="inlineStr"/>
      <c r="CD250" s="7" t="inlineStr"/>
      <c r="CE250" s="7" t="inlineStr"/>
      <c r="CF250" s="7" t="inlineStr"/>
      <c r="CG250" s="7" t="inlineStr"/>
      <c r="CH250" s="7" t="inlineStr"/>
      <c r="CI250" s="7" t="inlineStr"/>
      <c r="CJ250" s="7" t="inlineStr"/>
      <c r="CK250" s="7" t="inlineStr"/>
      <c r="CL250" s="7" t="inlineStr"/>
      <c r="CM250" s="7" t="inlineStr"/>
      <c r="CN250" s="7" t="inlineStr"/>
      <c r="CO250" s="7" t="inlineStr"/>
      <c r="CP250" s="7" t="inlineStr"/>
      <c r="CQ250" s="7" t="inlineStr"/>
      <c r="CR250" s="7" t="inlineStr"/>
      <c r="CS250" s="7" t="inlineStr"/>
      <c r="CT250" s="7" t="inlineStr"/>
      <c r="CU250" s="7" t="inlineStr"/>
      <c r="CV250" s="7" t="inlineStr"/>
      <c r="CW250" s="7" t="inlineStr"/>
      <c r="CX250" s="7" t="inlineStr"/>
      <c r="CY250" s="7" t="inlineStr"/>
      <c r="CZ250" s="7" t="inlineStr"/>
      <c r="DA250" s="7">
        <f>DC250+DE250+DG250+DI250+DK250+DM250+DO250+DQ250+DS250+DU250+DW250+DY250+EA250</f>
        <v/>
      </c>
      <c r="DB250" s="7">
        <f>DD250+DF250+DH250+DJ250+DL250+DN250+DP250+DR250+DT250+DV250+DX250+DZ250+EB250</f>
        <v/>
      </c>
      <c r="DC250" s="7" t="inlineStr"/>
      <c r="DD250" s="7" t="inlineStr"/>
      <c r="DE250" s="7" t="inlineStr"/>
      <c r="DF250" s="7" t="inlineStr"/>
      <c r="DG250" s="7" t="inlineStr"/>
      <c r="DH250" s="7" t="inlineStr"/>
      <c r="DI250" s="7" t="inlineStr"/>
      <c r="DJ250" s="7" t="inlineStr"/>
      <c r="DK250" s="7" t="inlineStr"/>
      <c r="DL250" s="7" t="inlineStr"/>
      <c r="DM250" s="7" t="inlineStr"/>
      <c r="DN250" s="7" t="inlineStr"/>
      <c r="DO250" s="7" t="inlineStr"/>
      <c r="DP250" s="7" t="inlineStr"/>
      <c r="DQ250" s="7" t="inlineStr"/>
      <c r="DR250" s="7" t="inlineStr"/>
      <c r="DS250" s="7" t="inlineStr"/>
      <c r="DT250" s="7" t="inlineStr"/>
      <c r="DU250" s="7" t="inlineStr"/>
      <c r="DV250" s="7" t="inlineStr"/>
      <c r="DW250" s="7" t="inlineStr"/>
      <c r="DX250" s="7" t="inlineStr"/>
      <c r="DY250" s="7" t="inlineStr"/>
      <c r="DZ250" s="7" t="inlineStr"/>
      <c r="EA250" s="7" t="inlineStr"/>
      <c r="EB250" s="7" t="inlineStr"/>
      <c r="EC250" s="7">
        <f>E250+AU250+BI250+BS250+DA250</f>
        <v/>
      </c>
      <c r="ED250" s="7">
        <f>F250+AV250+BJ250+BT250+DB250</f>
        <v/>
      </c>
    </row>
    <row r="251" hidden="1" outlineLevel="1">
      <c r="A251" s="5" t="n">
        <v>135</v>
      </c>
      <c r="B251" s="6" t="inlineStr">
        <is>
          <t>Xayri-Niso Farm MCHJ</t>
        </is>
      </c>
      <c r="C251" s="6" t="inlineStr">
        <is>
          <t>Бухара</t>
        </is>
      </c>
      <c r="D251" s="6" t="inlineStr">
        <is>
          <t>Бухара 1</t>
        </is>
      </c>
      <c r="E251" s="7">
        <f>G251+I251+K251+M251+O251+Q251+S251+U251+W251+Y251+AA251+AC251+AE251+AG251+AI251+AK251+AM251+AO251+AQ251+AS251</f>
        <v/>
      </c>
      <c r="F251" s="7">
        <f>H251+J251+L251+N251+P251+R251+T251+V251+X251+Z251+AB251+AD251+AF251+AH251+AJ251+AL251+AN251+AP251+AR251+AT251</f>
        <v/>
      </c>
      <c r="G251" s="7" t="inlineStr"/>
      <c r="H251" s="7" t="inlineStr"/>
      <c r="I251" s="7" t="inlineStr"/>
      <c r="J251" s="7" t="inlineStr"/>
      <c r="K251" s="7" t="inlineStr"/>
      <c r="L251" s="7" t="inlineStr"/>
      <c r="M251" s="7" t="n">
        <v>4</v>
      </c>
      <c r="N251" s="7" t="n">
        <v>546556</v>
      </c>
      <c r="O251" s="7" t="inlineStr"/>
      <c r="P251" s="7" t="inlineStr"/>
      <c r="Q251" s="7" t="n">
        <v>2</v>
      </c>
      <c r="R251" s="7" t="n">
        <v>935194</v>
      </c>
      <c r="S251" s="7" t="inlineStr"/>
      <c r="T251" s="7" t="inlineStr"/>
      <c r="U251" s="7" t="inlineStr"/>
      <c r="V251" s="7" t="inlineStr"/>
      <c r="W251" s="7" t="inlineStr"/>
      <c r="X251" s="7" t="inlineStr"/>
      <c r="Y251" s="7" t="inlineStr"/>
      <c r="Z251" s="7" t="inlineStr"/>
      <c r="AA251" s="7" t="inlineStr"/>
      <c r="AB251" s="7" t="inlineStr"/>
      <c r="AC251" s="7" t="inlineStr"/>
      <c r="AD251" s="7" t="inlineStr"/>
      <c r="AE251" s="7" t="inlineStr"/>
      <c r="AF251" s="7" t="inlineStr"/>
      <c r="AG251" s="7" t="inlineStr"/>
      <c r="AH251" s="7" t="inlineStr"/>
      <c r="AI251" s="7" t="inlineStr"/>
      <c r="AJ251" s="7" t="inlineStr"/>
      <c r="AK251" s="7" t="inlineStr"/>
      <c r="AL251" s="7" t="inlineStr"/>
      <c r="AM251" s="7" t="inlineStr"/>
      <c r="AN251" s="7" t="inlineStr"/>
      <c r="AO251" s="7" t="inlineStr"/>
      <c r="AP251" s="7" t="inlineStr"/>
      <c r="AQ251" s="7" t="inlineStr"/>
      <c r="AR251" s="7" t="inlineStr"/>
      <c r="AS251" s="7" t="inlineStr"/>
      <c r="AT251" s="7" t="inlineStr"/>
      <c r="AU251" s="7">
        <f>AW251+AY251+BA251+BC251+BE251+BG251</f>
        <v/>
      </c>
      <c r="AV251" s="7">
        <f>AX251+AZ251+BB251+BD251+BF251+BH251</f>
        <v/>
      </c>
      <c r="AW251" s="7" t="inlineStr"/>
      <c r="AX251" s="7" t="inlineStr"/>
      <c r="AY251" s="7" t="inlineStr"/>
      <c r="AZ251" s="7" t="inlineStr"/>
      <c r="BA251" s="7" t="inlineStr"/>
      <c r="BB251" s="7" t="inlineStr"/>
      <c r="BC251" s="7" t="inlineStr"/>
      <c r="BD251" s="7" t="inlineStr"/>
      <c r="BE251" s="7" t="inlineStr"/>
      <c r="BF251" s="7" t="inlineStr"/>
      <c r="BG251" s="7" t="inlineStr"/>
      <c r="BH251" s="7" t="inlineStr"/>
      <c r="BI251" s="7">
        <f>BK251+BM251+BO251+BQ251</f>
        <v/>
      </c>
      <c r="BJ251" s="7">
        <f>BL251+BN251+BP251+BR251</f>
        <v/>
      </c>
      <c r="BK251" s="7" t="inlineStr"/>
      <c r="BL251" s="7" t="inlineStr"/>
      <c r="BM251" s="7" t="inlineStr"/>
      <c r="BN251" s="7" t="inlineStr"/>
      <c r="BO251" s="7" t="inlineStr"/>
      <c r="BP251" s="7" t="inlineStr"/>
      <c r="BQ251" s="7" t="inlineStr"/>
      <c r="BR251" s="7" t="inlineStr"/>
      <c r="BS251" s="7">
        <f>BU251+BW251+BY251+CA251+CC251+CE251+CG251+CI251+CK251+CM251+CO251+CQ251+CS251+CU251+CW251+CY251</f>
        <v/>
      </c>
      <c r="BT251" s="7">
        <f>BV251+BX251+BZ251+CB251+CD251+CF251+CH251+CJ251+CL251+CN251+CP251+CR251+CT251+CV251+CX251+CZ251</f>
        <v/>
      </c>
      <c r="BU251" s="7" t="inlineStr"/>
      <c r="BV251" s="7" t="inlineStr"/>
      <c r="BW251" s="7" t="inlineStr"/>
      <c r="BX251" s="7" t="inlineStr"/>
      <c r="BY251" s="7" t="inlineStr"/>
      <c r="BZ251" s="7" t="inlineStr"/>
      <c r="CA251" s="7" t="inlineStr"/>
      <c r="CB251" s="7" t="inlineStr"/>
      <c r="CC251" s="7" t="inlineStr"/>
      <c r="CD251" s="7" t="inlineStr"/>
      <c r="CE251" s="7" t="inlineStr"/>
      <c r="CF251" s="7" t="inlineStr"/>
      <c r="CG251" s="7" t="inlineStr"/>
      <c r="CH251" s="7" t="inlineStr"/>
      <c r="CI251" s="7" t="inlineStr"/>
      <c r="CJ251" s="7" t="inlineStr"/>
      <c r="CK251" s="7" t="inlineStr"/>
      <c r="CL251" s="7" t="inlineStr"/>
      <c r="CM251" s="7" t="inlineStr"/>
      <c r="CN251" s="7" t="inlineStr"/>
      <c r="CO251" s="7" t="inlineStr"/>
      <c r="CP251" s="7" t="inlineStr"/>
      <c r="CQ251" s="7" t="inlineStr"/>
      <c r="CR251" s="7" t="inlineStr"/>
      <c r="CS251" s="7" t="inlineStr"/>
      <c r="CT251" s="7" t="inlineStr"/>
      <c r="CU251" s="7" t="inlineStr"/>
      <c r="CV251" s="7" t="inlineStr"/>
      <c r="CW251" s="7" t="inlineStr"/>
      <c r="CX251" s="7" t="inlineStr"/>
      <c r="CY251" s="7" t="inlineStr"/>
      <c r="CZ251" s="7" t="inlineStr"/>
      <c r="DA251" s="7">
        <f>DC251+DE251+DG251+DI251+DK251+DM251+DO251+DQ251+DS251+DU251+DW251+DY251+EA251</f>
        <v/>
      </c>
      <c r="DB251" s="7">
        <f>DD251+DF251+DH251+DJ251+DL251+DN251+DP251+DR251+DT251+DV251+DX251+DZ251+EB251</f>
        <v/>
      </c>
      <c r="DC251" s="7" t="inlineStr"/>
      <c r="DD251" s="7" t="inlineStr"/>
      <c r="DE251" s="7" t="inlineStr"/>
      <c r="DF251" s="7" t="inlineStr"/>
      <c r="DG251" s="7" t="inlineStr"/>
      <c r="DH251" s="7" t="inlineStr"/>
      <c r="DI251" s="7" t="inlineStr"/>
      <c r="DJ251" s="7" t="inlineStr"/>
      <c r="DK251" s="7" t="inlineStr"/>
      <c r="DL251" s="7" t="inlineStr"/>
      <c r="DM251" s="7" t="inlineStr"/>
      <c r="DN251" s="7" t="inlineStr"/>
      <c r="DO251" s="7" t="inlineStr"/>
      <c r="DP251" s="7" t="inlineStr"/>
      <c r="DQ251" s="7" t="inlineStr"/>
      <c r="DR251" s="7" t="inlineStr"/>
      <c r="DS251" s="7" t="inlineStr"/>
      <c r="DT251" s="7" t="inlineStr"/>
      <c r="DU251" s="7" t="inlineStr"/>
      <c r="DV251" s="7" t="inlineStr"/>
      <c r="DW251" s="7" t="inlineStr"/>
      <c r="DX251" s="7" t="inlineStr"/>
      <c r="DY251" s="7" t="inlineStr"/>
      <c r="DZ251" s="7" t="inlineStr"/>
      <c r="EA251" s="7" t="inlineStr"/>
      <c r="EB251" s="7" t="inlineStr"/>
      <c r="EC251" s="7">
        <f>E251+AU251+BI251+BS251+DA251</f>
        <v/>
      </c>
      <c r="ED251" s="7">
        <f>F251+AV251+BJ251+BT251+DB251</f>
        <v/>
      </c>
    </row>
    <row r="252" hidden="1" outlineLevel="1">
      <c r="A252" s="5" t="n">
        <v>136</v>
      </c>
      <c r="B252" s="6" t="inlineStr">
        <is>
          <t>Xumoyun Shox Gold Farm XK</t>
        </is>
      </c>
      <c r="C252" s="6" t="inlineStr">
        <is>
          <t>Бухара</t>
        </is>
      </c>
      <c r="D252" s="6" t="inlineStr">
        <is>
          <t>Бухара 1</t>
        </is>
      </c>
      <c r="E252" s="7">
        <f>G252+I252+K252+M252+O252+Q252+S252+U252+W252+Y252+AA252+AC252+AE252+AG252+AI252+AK252+AM252+AO252+AQ252+AS252</f>
        <v/>
      </c>
      <c r="F252" s="7">
        <f>H252+J252+L252+N252+P252+R252+T252+V252+X252+Z252+AB252+AD252+AF252+AH252+AJ252+AL252+AN252+AP252+AR252+AT252</f>
        <v/>
      </c>
      <c r="G252" s="7" t="inlineStr"/>
      <c r="H252" s="7" t="inlineStr"/>
      <c r="I252" s="7" t="inlineStr"/>
      <c r="J252" s="7" t="inlineStr"/>
      <c r="K252" s="7" t="inlineStr"/>
      <c r="L252" s="7" t="inlineStr"/>
      <c r="M252" s="7" t="inlineStr"/>
      <c r="N252" s="7" t="inlineStr"/>
      <c r="O252" s="7" t="inlineStr"/>
      <c r="P252" s="7" t="inlineStr"/>
      <c r="Q252" s="7" t="n">
        <v>10</v>
      </c>
      <c r="R252" s="7" t="n">
        <v>606350</v>
      </c>
      <c r="S252" s="7" t="inlineStr"/>
      <c r="T252" s="7" t="inlineStr"/>
      <c r="U252" s="7" t="inlineStr"/>
      <c r="V252" s="7" t="inlineStr"/>
      <c r="W252" s="7" t="n">
        <v>1</v>
      </c>
      <c r="X252" s="7" t="n">
        <v>119196</v>
      </c>
      <c r="Y252" s="7" t="inlineStr"/>
      <c r="Z252" s="7" t="inlineStr"/>
      <c r="AA252" s="7" t="inlineStr"/>
      <c r="AB252" s="7" t="inlineStr"/>
      <c r="AC252" s="7" t="inlineStr"/>
      <c r="AD252" s="7" t="inlineStr"/>
      <c r="AE252" s="7" t="inlineStr"/>
      <c r="AF252" s="7" t="inlineStr"/>
      <c r="AG252" s="7" t="n">
        <v>2</v>
      </c>
      <c r="AH252" s="7" t="n">
        <v>230434</v>
      </c>
      <c r="AI252" s="7" t="inlineStr"/>
      <c r="AJ252" s="7" t="inlineStr"/>
      <c r="AK252" s="7" t="inlineStr"/>
      <c r="AL252" s="7" t="inlineStr"/>
      <c r="AM252" s="7" t="inlineStr"/>
      <c r="AN252" s="7" t="inlineStr"/>
      <c r="AO252" s="7" t="inlineStr"/>
      <c r="AP252" s="7" t="inlineStr"/>
      <c r="AQ252" s="7" t="inlineStr"/>
      <c r="AR252" s="7" t="inlineStr"/>
      <c r="AS252" s="7" t="inlineStr"/>
      <c r="AT252" s="7" t="inlineStr"/>
      <c r="AU252" s="7">
        <f>AW252+AY252+BA252+BC252+BE252+BG252</f>
        <v/>
      </c>
      <c r="AV252" s="7">
        <f>AX252+AZ252+BB252+BD252+BF252+BH252</f>
        <v/>
      </c>
      <c r="AW252" s="7" t="inlineStr"/>
      <c r="AX252" s="7" t="inlineStr"/>
      <c r="AY252" s="7" t="inlineStr"/>
      <c r="AZ252" s="7" t="inlineStr"/>
      <c r="BA252" s="7" t="inlineStr"/>
      <c r="BB252" s="7" t="inlineStr"/>
      <c r="BC252" s="7" t="inlineStr"/>
      <c r="BD252" s="7" t="inlineStr"/>
      <c r="BE252" s="7" t="inlineStr"/>
      <c r="BF252" s="7" t="inlineStr"/>
      <c r="BG252" s="7" t="inlineStr"/>
      <c r="BH252" s="7" t="inlineStr"/>
      <c r="BI252" s="7">
        <f>BK252+BM252+BO252+BQ252</f>
        <v/>
      </c>
      <c r="BJ252" s="7">
        <f>BL252+BN252+BP252+BR252</f>
        <v/>
      </c>
      <c r="BK252" s="7" t="inlineStr"/>
      <c r="BL252" s="7" t="inlineStr"/>
      <c r="BM252" s="7" t="inlineStr"/>
      <c r="BN252" s="7" t="inlineStr"/>
      <c r="BO252" s="7" t="inlineStr"/>
      <c r="BP252" s="7" t="inlineStr"/>
      <c r="BQ252" s="7" t="inlineStr"/>
      <c r="BR252" s="7" t="inlineStr"/>
      <c r="BS252" s="7">
        <f>BU252+BW252+BY252+CA252+CC252+CE252+CG252+CI252+CK252+CM252+CO252+CQ252+CS252+CU252+CW252+CY252</f>
        <v/>
      </c>
      <c r="BT252" s="7">
        <f>BV252+BX252+BZ252+CB252+CD252+CF252+CH252+CJ252+CL252+CN252+CP252+CR252+CT252+CV252+CX252+CZ252</f>
        <v/>
      </c>
      <c r="BU252" s="7" t="inlineStr"/>
      <c r="BV252" s="7" t="inlineStr"/>
      <c r="BW252" s="7" t="inlineStr"/>
      <c r="BX252" s="7" t="inlineStr"/>
      <c r="BY252" s="7" t="inlineStr"/>
      <c r="BZ252" s="7" t="inlineStr"/>
      <c r="CA252" s="7" t="inlineStr"/>
      <c r="CB252" s="7" t="inlineStr"/>
      <c r="CC252" s="7" t="inlineStr"/>
      <c r="CD252" s="7" t="inlineStr"/>
      <c r="CE252" s="7" t="inlineStr"/>
      <c r="CF252" s="7" t="inlineStr"/>
      <c r="CG252" s="7" t="inlineStr"/>
      <c r="CH252" s="7" t="inlineStr"/>
      <c r="CI252" s="7" t="inlineStr"/>
      <c r="CJ252" s="7" t="inlineStr"/>
      <c r="CK252" s="7" t="inlineStr"/>
      <c r="CL252" s="7" t="inlineStr"/>
      <c r="CM252" s="7" t="inlineStr"/>
      <c r="CN252" s="7" t="inlineStr"/>
      <c r="CO252" s="7" t="inlineStr"/>
      <c r="CP252" s="7" t="inlineStr"/>
      <c r="CQ252" s="7" t="inlineStr"/>
      <c r="CR252" s="7" t="inlineStr"/>
      <c r="CS252" s="7" t="inlineStr"/>
      <c r="CT252" s="7" t="inlineStr"/>
      <c r="CU252" s="7" t="inlineStr"/>
      <c r="CV252" s="7" t="inlineStr"/>
      <c r="CW252" s="7" t="inlineStr"/>
      <c r="CX252" s="7" t="inlineStr"/>
      <c r="CY252" s="7" t="inlineStr"/>
      <c r="CZ252" s="7" t="inlineStr"/>
      <c r="DA252" s="7">
        <f>DC252+DE252+DG252+DI252+DK252+DM252+DO252+DQ252+DS252+DU252+DW252+DY252+EA252</f>
        <v/>
      </c>
      <c r="DB252" s="7">
        <f>DD252+DF252+DH252+DJ252+DL252+DN252+DP252+DR252+DT252+DV252+DX252+DZ252+EB252</f>
        <v/>
      </c>
      <c r="DC252" s="7" t="inlineStr"/>
      <c r="DD252" s="7" t="inlineStr"/>
      <c r="DE252" s="7" t="inlineStr"/>
      <c r="DF252" s="7" t="inlineStr"/>
      <c r="DG252" s="7" t="inlineStr"/>
      <c r="DH252" s="7" t="inlineStr"/>
      <c r="DI252" s="7" t="inlineStr"/>
      <c r="DJ252" s="7" t="inlineStr"/>
      <c r="DK252" s="7" t="inlineStr"/>
      <c r="DL252" s="7" t="inlineStr"/>
      <c r="DM252" s="7" t="inlineStr"/>
      <c r="DN252" s="7" t="inlineStr"/>
      <c r="DO252" s="7" t="inlineStr"/>
      <c r="DP252" s="7" t="inlineStr"/>
      <c r="DQ252" s="7" t="inlineStr"/>
      <c r="DR252" s="7" t="inlineStr"/>
      <c r="DS252" s="7" t="inlineStr"/>
      <c r="DT252" s="7" t="inlineStr"/>
      <c r="DU252" s="7" t="inlineStr"/>
      <c r="DV252" s="7" t="inlineStr"/>
      <c r="DW252" s="7" t="inlineStr"/>
      <c r="DX252" s="7" t="inlineStr"/>
      <c r="DY252" s="7" t="inlineStr"/>
      <c r="DZ252" s="7" t="inlineStr"/>
      <c r="EA252" s="7" t="inlineStr"/>
      <c r="EB252" s="7" t="inlineStr"/>
      <c r="EC252" s="7">
        <f>E252+AU252+BI252+BS252+DA252</f>
        <v/>
      </c>
      <c r="ED252" s="7">
        <f>F252+AV252+BJ252+BT252+DB252</f>
        <v/>
      </c>
    </row>
    <row r="253" hidden="1" outlineLevel="1">
      <c r="A253" s="5" t="n">
        <v>137</v>
      </c>
      <c r="B253" s="6" t="inlineStr">
        <is>
          <t>YASMIN FARM FARZ MCHJ</t>
        </is>
      </c>
      <c r="C253" s="6" t="inlineStr">
        <is>
          <t>Бухара</t>
        </is>
      </c>
      <c r="D253" s="6" t="inlineStr">
        <is>
          <t>Бухара 1</t>
        </is>
      </c>
      <c r="E253" s="7">
        <f>G253+I253+K253+M253+O253+Q253+S253+U253+W253+Y253+AA253+AC253+AE253+AG253+AI253+AK253+AM253+AO253+AQ253+AS253</f>
        <v/>
      </c>
      <c r="F253" s="7">
        <f>H253+J253+L253+N253+P253+R253+T253+V253+X253+Z253+AB253+AD253+AF253+AH253+AJ253+AL253+AN253+AP253+AR253+AT253</f>
        <v/>
      </c>
      <c r="G253" s="7" t="inlineStr"/>
      <c r="H253" s="7" t="inlineStr"/>
      <c r="I253" s="7" t="inlineStr"/>
      <c r="J253" s="7" t="inlineStr"/>
      <c r="K253" s="7" t="inlineStr"/>
      <c r="L253" s="7" t="inlineStr"/>
      <c r="M253" s="7" t="inlineStr"/>
      <c r="N253" s="7" t="inlineStr"/>
      <c r="O253" s="7" t="inlineStr"/>
      <c r="P253" s="7" t="inlineStr"/>
      <c r="Q253" s="7" t="inlineStr"/>
      <c r="R253" s="7" t="inlineStr"/>
      <c r="S253" s="7" t="inlineStr"/>
      <c r="T253" s="7" t="inlineStr"/>
      <c r="U253" s="7" t="inlineStr"/>
      <c r="V253" s="7" t="inlineStr"/>
      <c r="W253" s="7" t="inlineStr"/>
      <c r="X253" s="7" t="inlineStr"/>
      <c r="Y253" s="7" t="n">
        <v>5</v>
      </c>
      <c r="Z253" s="7" t="n">
        <v>366990</v>
      </c>
      <c r="AA253" s="7" t="inlineStr"/>
      <c r="AB253" s="7" t="inlineStr"/>
      <c r="AC253" s="7" t="inlineStr"/>
      <c r="AD253" s="7" t="inlineStr"/>
      <c r="AE253" s="7" t="inlineStr"/>
      <c r="AF253" s="7" t="inlineStr"/>
      <c r="AG253" s="7" t="inlineStr"/>
      <c r="AH253" s="7" t="inlineStr"/>
      <c r="AI253" s="7" t="inlineStr"/>
      <c r="AJ253" s="7" t="inlineStr"/>
      <c r="AK253" s="7" t="n">
        <v>10</v>
      </c>
      <c r="AL253" s="7" t="n">
        <v>53870</v>
      </c>
      <c r="AM253" s="7" t="inlineStr"/>
      <c r="AN253" s="7" t="inlineStr"/>
      <c r="AO253" s="7" t="inlineStr"/>
      <c r="AP253" s="7" t="inlineStr"/>
      <c r="AQ253" s="7" t="inlineStr"/>
      <c r="AR253" s="7" t="inlineStr"/>
      <c r="AS253" s="7" t="inlineStr"/>
      <c r="AT253" s="7" t="inlineStr"/>
      <c r="AU253" s="7">
        <f>AW253+AY253+BA253+BC253+BE253+BG253</f>
        <v/>
      </c>
      <c r="AV253" s="7">
        <f>AX253+AZ253+BB253+BD253+BF253+BH253</f>
        <v/>
      </c>
      <c r="AW253" s="7" t="inlineStr"/>
      <c r="AX253" s="7" t="inlineStr"/>
      <c r="AY253" s="7" t="inlineStr"/>
      <c r="AZ253" s="7" t="inlineStr"/>
      <c r="BA253" s="7" t="inlineStr"/>
      <c r="BB253" s="7" t="inlineStr"/>
      <c r="BC253" s="7" t="inlineStr"/>
      <c r="BD253" s="7" t="inlineStr"/>
      <c r="BE253" s="7" t="inlineStr"/>
      <c r="BF253" s="7" t="inlineStr"/>
      <c r="BG253" s="7" t="inlineStr"/>
      <c r="BH253" s="7" t="inlineStr"/>
      <c r="BI253" s="7">
        <f>BK253+BM253+BO253+BQ253</f>
        <v/>
      </c>
      <c r="BJ253" s="7">
        <f>BL253+BN253+BP253+BR253</f>
        <v/>
      </c>
      <c r="BK253" s="7" t="n">
        <v>2</v>
      </c>
      <c r="BL253" s="7" t="n">
        <v>797890</v>
      </c>
      <c r="BM253" s="7" t="inlineStr"/>
      <c r="BN253" s="7" t="inlineStr"/>
      <c r="BO253" s="7" t="n">
        <v>3</v>
      </c>
      <c r="BP253" s="7" t="n">
        <v>219381</v>
      </c>
      <c r="BQ253" s="7" t="inlineStr"/>
      <c r="BR253" s="7" t="inlineStr"/>
      <c r="BS253" s="7">
        <f>BU253+BW253+BY253+CA253+CC253+CE253+CG253+CI253+CK253+CM253+CO253+CQ253+CS253+CU253+CW253+CY253</f>
        <v/>
      </c>
      <c r="BT253" s="7">
        <f>BV253+BX253+BZ253+CB253+CD253+CF253+CH253+CJ253+CL253+CN253+CP253+CR253+CT253+CV253+CX253+CZ253</f>
        <v/>
      </c>
      <c r="BU253" s="7" t="inlineStr"/>
      <c r="BV253" s="7" t="inlineStr"/>
      <c r="BW253" s="7" t="inlineStr"/>
      <c r="BX253" s="7" t="inlineStr"/>
      <c r="BY253" s="7" t="inlineStr"/>
      <c r="BZ253" s="7" t="inlineStr"/>
      <c r="CA253" s="7" t="inlineStr"/>
      <c r="CB253" s="7" t="inlineStr"/>
      <c r="CC253" s="7" t="inlineStr"/>
      <c r="CD253" s="7" t="inlineStr"/>
      <c r="CE253" s="7" t="inlineStr"/>
      <c r="CF253" s="7" t="inlineStr"/>
      <c r="CG253" s="7" t="inlineStr"/>
      <c r="CH253" s="7" t="inlineStr"/>
      <c r="CI253" s="7" t="inlineStr"/>
      <c r="CJ253" s="7" t="inlineStr"/>
      <c r="CK253" s="7" t="inlineStr"/>
      <c r="CL253" s="7" t="inlineStr"/>
      <c r="CM253" s="7" t="inlineStr"/>
      <c r="CN253" s="7" t="inlineStr"/>
      <c r="CO253" s="7" t="inlineStr"/>
      <c r="CP253" s="7" t="inlineStr"/>
      <c r="CQ253" s="7" t="inlineStr"/>
      <c r="CR253" s="7" t="inlineStr"/>
      <c r="CS253" s="7" t="inlineStr"/>
      <c r="CT253" s="7" t="inlineStr"/>
      <c r="CU253" s="7" t="inlineStr"/>
      <c r="CV253" s="7" t="inlineStr"/>
      <c r="CW253" s="7" t="inlineStr"/>
      <c r="CX253" s="7" t="inlineStr"/>
      <c r="CY253" s="7" t="inlineStr"/>
      <c r="CZ253" s="7" t="inlineStr"/>
      <c r="DA253" s="7">
        <f>DC253+DE253+DG253+DI253+DK253+DM253+DO253+DQ253+DS253+DU253+DW253+DY253+EA253</f>
        <v/>
      </c>
      <c r="DB253" s="7">
        <f>DD253+DF253+DH253+DJ253+DL253+DN253+DP253+DR253+DT253+DV253+DX253+DZ253+EB253</f>
        <v/>
      </c>
      <c r="DC253" s="7" t="inlineStr"/>
      <c r="DD253" s="7" t="inlineStr"/>
      <c r="DE253" s="7" t="inlineStr"/>
      <c r="DF253" s="7" t="inlineStr"/>
      <c r="DG253" s="7" t="inlineStr"/>
      <c r="DH253" s="7" t="inlineStr"/>
      <c r="DI253" s="7" t="inlineStr"/>
      <c r="DJ253" s="7" t="inlineStr"/>
      <c r="DK253" s="7" t="inlineStr"/>
      <c r="DL253" s="7" t="inlineStr"/>
      <c r="DM253" s="7" t="inlineStr"/>
      <c r="DN253" s="7" t="inlineStr"/>
      <c r="DO253" s="7" t="n">
        <v>2</v>
      </c>
      <c r="DP253" s="7" t="n">
        <v>661004</v>
      </c>
      <c r="DQ253" s="7" t="inlineStr"/>
      <c r="DR253" s="7" t="inlineStr"/>
      <c r="DS253" s="7" t="inlineStr"/>
      <c r="DT253" s="7" t="inlineStr"/>
      <c r="DU253" s="7" t="inlineStr"/>
      <c r="DV253" s="7" t="inlineStr"/>
      <c r="DW253" s="7" t="inlineStr"/>
      <c r="DX253" s="7" t="inlineStr"/>
      <c r="DY253" s="7" t="inlineStr"/>
      <c r="DZ253" s="7" t="inlineStr"/>
      <c r="EA253" s="7" t="inlineStr"/>
      <c r="EB253" s="7" t="inlineStr"/>
      <c r="EC253" s="7">
        <f>E253+AU253+BI253+BS253+DA253</f>
        <v/>
      </c>
      <c r="ED253" s="7">
        <f>F253+AV253+BJ253+BT253+DB253</f>
        <v/>
      </c>
    </row>
    <row r="254" hidden="1" outlineLevel="1">
      <c r="A254" s="5" t="n">
        <v>138</v>
      </c>
      <c r="B254" s="6" t="inlineStr">
        <is>
          <t>YUSUF UMAR PHARM MCHJ</t>
        </is>
      </c>
      <c r="C254" s="6" t="inlineStr">
        <is>
          <t>Бухара</t>
        </is>
      </c>
      <c r="D254" s="6" t="inlineStr">
        <is>
          <t>Бухара 1</t>
        </is>
      </c>
      <c r="E254" s="7">
        <f>G254+I254+K254+M254+O254+Q254+S254+U254+W254+Y254+AA254+AC254+AE254+AG254+AI254+AK254+AM254+AO254+AQ254+AS254</f>
        <v/>
      </c>
      <c r="F254" s="7">
        <f>H254+J254+L254+N254+P254+R254+T254+V254+X254+Z254+AB254+AD254+AF254+AH254+AJ254+AL254+AN254+AP254+AR254+AT254</f>
        <v/>
      </c>
      <c r="G254" s="7" t="inlineStr"/>
      <c r="H254" s="7" t="inlineStr"/>
      <c r="I254" s="7" t="inlineStr"/>
      <c r="J254" s="7" t="inlineStr"/>
      <c r="K254" s="7" t="inlineStr"/>
      <c r="L254" s="7" t="inlineStr"/>
      <c r="M254" s="7" t="inlineStr"/>
      <c r="N254" s="7" t="inlineStr"/>
      <c r="O254" s="7" t="inlineStr"/>
      <c r="P254" s="7" t="inlineStr"/>
      <c r="Q254" s="7" t="inlineStr"/>
      <c r="R254" s="7" t="inlineStr"/>
      <c r="S254" s="7" t="inlineStr"/>
      <c r="T254" s="7" t="inlineStr"/>
      <c r="U254" s="7" t="inlineStr"/>
      <c r="V254" s="7" t="inlineStr"/>
      <c r="W254" s="7" t="n">
        <v>2</v>
      </c>
      <c r="X254" s="7" t="n">
        <v>174948</v>
      </c>
      <c r="Y254" s="7" t="inlineStr"/>
      <c r="Z254" s="7" t="inlineStr"/>
      <c r="AA254" s="7" t="inlineStr"/>
      <c r="AB254" s="7" t="inlineStr"/>
      <c r="AC254" s="7" t="n">
        <v>5</v>
      </c>
      <c r="AD254" s="7" t="n">
        <v>506050</v>
      </c>
      <c r="AE254" s="7" t="inlineStr"/>
      <c r="AF254" s="7" t="inlineStr"/>
      <c r="AG254" s="7" t="inlineStr"/>
      <c r="AH254" s="7" t="inlineStr"/>
      <c r="AI254" s="7" t="inlineStr"/>
      <c r="AJ254" s="7" t="inlineStr"/>
      <c r="AK254" s="7" t="inlineStr"/>
      <c r="AL254" s="7" t="inlineStr"/>
      <c r="AM254" s="7" t="inlineStr"/>
      <c r="AN254" s="7" t="inlineStr"/>
      <c r="AO254" s="7" t="inlineStr"/>
      <c r="AP254" s="7" t="inlineStr"/>
      <c r="AQ254" s="7" t="inlineStr"/>
      <c r="AR254" s="7" t="inlineStr"/>
      <c r="AS254" s="7" t="inlineStr"/>
      <c r="AT254" s="7" t="inlineStr"/>
      <c r="AU254" s="7">
        <f>AW254+AY254+BA254+BC254+BE254+BG254</f>
        <v/>
      </c>
      <c r="AV254" s="7">
        <f>AX254+AZ254+BB254+BD254+BF254+BH254</f>
        <v/>
      </c>
      <c r="AW254" s="7" t="inlineStr"/>
      <c r="AX254" s="7" t="inlineStr"/>
      <c r="AY254" s="7" t="inlineStr"/>
      <c r="AZ254" s="7" t="inlineStr"/>
      <c r="BA254" s="7" t="inlineStr"/>
      <c r="BB254" s="7" t="inlineStr"/>
      <c r="BC254" s="7" t="inlineStr"/>
      <c r="BD254" s="7" t="inlineStr"/>
      <c r="BE254" s="7" t="inlineStr"/>
      <c r="BF254" s="7" t="inlineStr"/>
      <c r="BG254" s="7" t="inlineStr"/>
      <c r="BH254" s="7" t="inlineStr"/>
      <c r="BI254" s="7">
        <f>BK254+BM254+BO254+BQ254</f>
        <v/>
      </c>
      <c r="BJ254" s="7">
        <f>BL254+BN254+BP254+BR254</f>
        <v/>
      </c>
      <c r="BK254" s="7" t="inlineStr"/>
      <c r="BL254" s="7" t="inlineStr"/>
      <c r="BM254" s="7" t="inlineStr"/>
      <c r="BN254" s="7" t="inlineStr"/>
      <c r="BO254" s="7" t="inlineStr"/>
      <c r="BP254" s="7" t="inlineStr"/>
      <c r="BQ254" s="7" t="inlineStr"/>
      <c r="BR254" s="7" t="inlineStr"/>
      <c r="BS254" s="7">
        <f>BU254+BW254+BY254+CA254+CC254+CE254+CG254+CI254+CK254+CM254+CO254+CQ254+CS254+CU254+CW254+CY254</f>
        <v/>
      </c>
      <c r="BT254" s="7">
        <f>BV254+BX254+BZ254+CB254+CD254+CF254+CH254+CJ254+CL254+CN254+CP254+CR254+CT254+CV254+CX254+CZ254</f>
        <v/>
      </c>
      <c r="BU254" s="7" t="inlineStr"/>
      <c r="BV254" s="7" t="inlineStr"/>
      <c r="BW254" s="7" t="inlineStr"/>
      <c r="BX254" s="7" t="inlineStr"/>
      <c r="BY254" s="7" t="inlineStr"/>
      <c r="BZ254" s="7" t="inlineStr"/>
      <c r="CA254" s="7" t="inlineStr"/>
      <c r="CB254" s="7" t="inlineStr"/>
      <c r="CC254" s="7" t="inlineStr"/>
      <c r="CD254" s="7" t="inlineStr"/>
      <c r="CE254" s="7" t="inlineStr"/>
      <c r="CF254" s="7" t="inlineStr"/>
      <c r="CG254" s="7" t="inlineStr"/>
      <c r="CH254" s="7" t="inlineStr"/>
      <c r="CI254" s="7" t="inlineStr"/>
      <c r="CJ254" s="7" t="inlineStr"/>
      <c r="CK254" s="7" t="inlineStr"/>
      <c r="CL254" s="7" t="inlineStr"/>
      <c r="CM254" s="7" t="inlineStr"/>
      <c r="CN254" s="7" t="inlineStr"/>
      <c r="CO254" s="7" t="inlineStr"/>
      <c r="CP254" s="7" t="inlineStr"/>
      <c r="CQ254" s="7" t="inlineStr"/>
      <c r="CR254" s="7" t="inlineStr"/>
      <c r="CS254" s="7" t="inlineStr"/>
      <c r="CT254" s="7" t="inlineStr"/>
      <c r="CU254" s="7" t="inlineStr"/>
      <c r="CV254" s="7" t="inlineStr"/>
      <c r="CW254" s="7" t="inlineStr"/>
      <c r="CX254" s="7" t="inlineStr"/>
      <c r="CY254" s="7" t="inlineStr"/>
      <c r="CZ254" s="7" t="inlineStr"/>
      <c r="DA254" s="7">
        <f>DC254+DE254+DG254+DI254+DK254+DM254+DO254+DQ254+DS254+DU254+DW254+DY254+EA254</f>
        <v/>
      </c>
      <c r="DB254" s="7">
        <f>DD254+DF254+DH254+DJ254+DL254+DN254+DP254+DR254+DT254+DV254+DX254+DZ254+EB254</f>
        <v/>
      </c>
      <c r="DC254" s="7" t="inlineStr"/>
      <c r="DD254" s="7" t="inlineStr"/>
      <c r="DE254" s="7" t="inlineStr"/>
      <c r="DF254" s="7" t="inlineStr"/>
      <c r="DG254" s="7" t="inlineStr"/>
      <c r="DH254" s="7" t="inlineStr"/>
      <c r="DI254" s="7" t="inlineStr"/>
      <c r="DJ254" s="7" t="inlineStr"/>
      <c r="DK254" s="7" t="inlineStr"/>
      <c r="DL254" s="7" t="inlineStr"/>
      <c r="DM254" s="7" t="inlineStr"/>
      <c r="DN254" s="7" t="inlineStr"/>
      <c r="DO254" s="7" t="inlineStr"/>
      <c r="DP254" s="7" t="inlineStr"/>
      <c r="DQ254" s="7" t="inlineStr"/>
      <c r="DR254" s="7" t="inlineStr"/>
      <c r="DS254" s="7" t="inlineStr"/>
      <c r="DT254" s="7" t="inlineStr"/>
      <c r="DU254" s="7" t="inlineStr"/>
      <c r="DV254" s="7" t="inlineStr"/>
      <c r="DW254" s="7" t="inlineStr"/>
      <c r="DX254" s="7" t="inlineStr"/>
      <c r="DY254" s="7" t="inlineStr"/>
      <c r="DZ254" s="7" t="inlineStr"/>
      <c r="EA254" s="7" t="inlineStr"/>
      <c r="EB254" s="7" t="inlineStr"/>
      <c r="EC254" s="7">
        <f>E254+AU254+BI254+BS254+DA254</f>
        <v/>
      </c>
      <c r="ED254" s="7">
        <f>F254+AV254+BJ254+BT254+DB254</f>
        <v/>
      </c>
    </row>
    <row r="255" hidden="1" outlineLevel="1">
      <c r="A255" s="5" t="n">
        <v>139</v>
      </c>
      <c r="B255" s="6" t="inlineStr">
        <is>
          <t>Yuldosh XK</t>
        </is>
      </c>
      <c r="C255" s="6" t="inlineStr">
        <is>
          <t>Бухара</t>
        </is>
      </c>
      <c r="D255" s="6" t="inlineStr">
        <is>
          <t>Бухара 1</t>
        </is>
      </c>
      <c r="E255" s="7">
        <f>G255+I255+K255+M255+O255+Q255+S255+U255+W255+Y255+AA255+AC255+AE255+AG255+AI255+AK255+AM255+AO255+AQ255+AS255</f>
        <v/>
      </c>
      <c r="F255" s="7">
        <f>H255+J255+L255+N255+P255+R255+T255+V255+X255+Z255+AB255+AD255+AF255+AH255+AJ255+AL255+AN255+AP255+AR255+AT255</f>
        <v/>
      </c>
      <c r="G255" s="7" t="inlineStr"/>
      <c r="H255" s="7" t="inlineStr"/>
      <c r="I255" s="7" t="inlineStr"/>
      <c r="J255" s="7" t="inlineStr"/>
      <c r="K255" s="7" t="inlineStr"/>
      <c r="L255" s="7" t="inlineStr"/>
      <c r="M255" s="7" t="inlineStr"/>
      <c r="N255" s="7" t="inlineStr"/>
      <c r="O255" s="7" t="inlineStr"/>
      <c r="P255" s="7" t="inlineStr"/>
      <c r="Q255" s="7" t="inlineStr"/>
      <c r="R255" s="7" t="inlineStr"/>
      <c r="S255" s="7" t="inlineStr"/>
      <c r="T255" s="7" t="inlineStr"/>
      <c r="U255" s="7" t="inlineStr"/>
      <c r="V255" s="7" t="inlineStr"/>
      <c r="W255" s="7" t="inlineStr"/>
      <c r="X255" s="7" t="inlineStr"/>
      <c r="Y255" s="7" t="inlineStr"/>
      <c r="Z255" s="7" t="inlineStr"/>
      <c r="AA255" s="7" t="inlineStr"/>
      <c r="AB255" s="7" t="inlineStr"/>
      <c r="AC255" s="7" t="inlineStr"/>
      <c r="AD255" s="7" t="inlineStr"/>
      <c r="AE255" s="7" t="inlineStr"/>
      <c r="AF255" s="7" t="inlineStr"/>
      <c r="AG255" s="7" t="inlineStr"/>
      <c r="AH255" s="7" t="inlineStr"/>
      <c r="AI255" s="7" t="inlineStr"/>
      <c r="AJ255" s="7" t="inlineStr"/>
      <c r="AK255" s="7" t="inlineStr"/>
      <c r="AL255" s="7" t="inlineStr"/>
      <c r="AM255" s="7" t="inlineStr"/>
      <c r="AN255" s="7" t="inlineStr"/>
      <c r="AO255" s="7" t="inlineStr"/>
      <c r="AP255" s="7" t="inlineStr"/>
      <c r="AQ255" s="7" t="inlineStr"/>
      <c r="AR255" s="7" t="inlineStr"/>
      <c r="AS255" s="7" t="inlineStr"/>
      <c r="AT255" s="7" t="inlineStr"/>
      <c r="AU255" s="7">
        <f>AW255+AY255+BA255+BC255+BE255+BG255</f>
        <v/>
      </c>
      <c r="AV255" s="7">
        <f>AX255+AZ255+BB255+BD255+BF255+BH255</f>
        <v/>
      </c>
      <c r="AW255" s="7" t="inlineStr"/>
      <c r="AX255" s="7" t="inlineStr"/>
      <c r="AY255" s="7" t="inlineStr"/>
      <c r="AZ255" s="7" t="inlineStr"/>
      <c r="BA255" s="7" t="inlineStr"/>
      <c r="BB255" s="7" t="inlineStr"/>
      <c r="BC255" s="7" t="inlineStr"/>
      <c r="BD255" s="7" t="inlineStr"/>
      <c r="BE255" s="7" t="inlineStr"/>
      <c r="BF255" s="7" t="inlineStr"/>
      <c r="BG255" s="7" t="inlineStr"/>
      <c r="BH255" s="7" t="inlineStr"/>
      <c r="BI255" s="7">
        <f>BK255+BM255+BO255+BQ255</f>
        <v/>
      </c>
      <c r="BJ255" s="7">
        <f>BL255+BN255+BP255+BR255</f>
        <v/>
      </c>
      <c r="BK255" s="7" t="inlineStr"/>
      <c r="BL255" s="7" t="inlineStr"/>
      <c r="BM255" s="7" t="inlineStr"/>
      <c r="BN255" s="7" t="inlineStr"/>
      <c r="BO255" s="7" t="inlineStr"/>
      <c r="BP255" s="7" t="inlineStr"/>
      <c r="BQ255" s="7" t="inlineStr"/>
      <c r="BR255" s="7" t="inlineStr"/>
      <c r="BS255" s="7">
        <f>BU255+BW255+BY255+CA255+CC255+CE255+CG255+CI255+CK255+CM255+CO255+CQ255+CS255+CU255+CW255+CY255</f>
        <v/>
      </c>
      <c r="BT255" s="7">
        <f>BV255+BX255+BZ255+CB255+CD255+CF255+CH255+CJ255+CL255+CN255+CP255+CR255+CT255+CV255+CX255+CZ255</f>
        <v/>
      </c>
      <c r="BU255" s="7" t="inlineStr"/>
      <c r="BV255" s="7" t="inlineStr"/>
      <c r="BW255" s="7" t="inlineStr"/>
      <c r="BX255" s="7" t="inlineStr"/>
      <c r="BY255" s="7" t="inlineStr"/>
      <c r="BZ255" s="7" t="inlineStr"/>
      <c r="CA255" s="7" t="inlineStr"/>
      <c r="CB255" s="7" t="inlineStr"/>
      <c r="CC255" s="7" t="inlineStr"/>
      <c r="CD255" s="7" t="inlineStr"/>
      <c r="CE255" s="7" t="inlineStr"/>
      <c r="CF255" s="7" t="inlineStr"/>
      <c r="CG255" s="7" t="inlineStr"/>
      <c r="CH255" s="7" t="inlineStr"/>
      <c r="CI255" s="7" t="inlineStr"/>
      <c r="CJ255" s="7" t="inlineStr"/>
      <c r="CK255" s="7" t="inlineStr"/>
      <c r="CL255" s="7" t="inlineStr"/>
      <c r="CM255" s="7" t="inlineStr"/>
      <c r="CN255" s="7" t="inlineStr"/>
      <c r="CO255" s="7" t="inlineStr"/>
      <c r="CP255" s="7" t="inlineStr"/>
      <c r="CQ255" s="7" t="inlineStr"/>
      <c r="CR255" s="7" t="inlineStr"/>
      <c r="CS255" s="7" t="inlineStr"/>
      <c r="CT255" s="7" t="inlineStr"/>
      <c r="CU255" s="7" t="inlineStr"/>
      <c r="CV255" s="7" t="inlineStr"/>
      <c r="CW255" s="7" t="inlineStr"/>
      <c r="CX255" s="7" t="inlineStr"/>
      <c r="CY255" s="7" t="inlineStr"/>
      <c r="CZ255" s="7" t="inlineStr"/>
      <c r="DA255" s="7">
        <f>DC255+DE255+DG255+DI255+DK255+DM255+DO255+DQ255+DS255+DU255+DW255+DY255+EA255</f>
        <v/>
      </c>
      <c r="DB255" s="7">
        <f>DD255+DF255+DH255+DJ255+DL255+DN255+DP255+DR255+DT255+DV255+DX255+DZ255+EB255</f>
        <v/>
      </c>
      <c r="DC255" s="7" t="inlineStr"/>
      <c r="DD255" s="7" t="inlineStr"/>
      <c r="DE255" s="7" t="inlineStr"/>
      <c r="DF255" s="7" t="inlineStr"/>
      <c r="DG255" s="7" t="inlineStr"/>
      <c r="DH255" s="7" t="inlineStr"/>
      <c r="DI255" s="7" t="inlineStr"/>
      <c r="DJ255" s="7" t="inlineStr"/>
      <c r="DK255" s="7" t="inlineStr"/>
      <c r="DL255" s="7" t="inlineStr"/>
      <c r="DM255" s="7" t="inlineStr"/>
      <c r="DN255" s="7" t="inlineStr"/>
      <c r="DO255" s="7" t="inlineStr"/>
      <c r="DP255" s="7" t="inlineStr"/>
      <c r="DQ255" s="7" t="n">
        <v>2</v>
      </c>
      <c r="DR255" s="7" t="n">
        <v>325698</v>
      </c>
      <c r="DS255" s="7" t="inlineStr"/>
      <c r="DT255" s="7" t="inlineStr"/>
      <c r="DU255" s="7" t="inlineStr"/>
      <c r="DV255" s="7" t="inlineStr"/>
      <c r="DW255" s="7" t="inlineStr"/>
      <c r="DX255" s="7" t="inlineStr"/>
      <c r="DY255" s="7" t="inlineStr"/>
      <c r="DZ255" s="7" t="inlineStr"/>
      <c r="EA255" s="7" t="inlineStr"/>
      <c r="EB255" s="7" t="inlineStr"/>
      <c r="EC255" s="7">
        <f>E255+AU255+BI255+BS255+DA255</f>
        <v/>
      </c>
      <c r="ED255" s="7">
        <f>F255+AV255+BJ255+BT255+DB255</f>
        <v/>
      </c>
    </row>
    <row r="256" hidden="1" outlineLevel="1">
      <c r="A256" s="5" t="n">
        <v>140</v>
      </c>
      <c r="B256" s="6" t="inlineStr">
        <is>
          <t>ZAYNABBEGIM SHOXZAMON FARM MCHJ</t>
        </is>
      </c>
      <c r="C256" s="6" t="inlineStr">
        <is>
          <t>Бухара</t>
        </is>
      </c>
      <c r="D256" s="6" t="inlineStr">
        <is>
          <t>Бухара 1</t>
        </is>
      </c>
      <c r="E256" s="7">
        <f>G256+I256+K256+M256+O256+Q256+S256+U256+W256+Y256+AA256+AC256+AE256+AG256+AI256+AK256+AM256+AO256+AQ256+AS256</f>
        <v/>
      </c>
      <c r="F256" s="7">
        <f>H256+J256+L256+N256+P256+R256+T256+V256+X256+Z256+AB256+AD256+AF256+AH256+AJ256+AL256+AN256+AP256+AR256+AT256</f>
        <v/>
      </c>
      <c r="G256" s="7" t="inlineStr"/>
      <c r="H256" s="7" t="inlineStr"/>
      <c r="I256" s="7" t="inlineStr"/>
      <c r="J256" s="7" t="inlineStr"/>
      <c r="K256" s="7" t="inlineStr"/>
      <c r="L256" s="7" t="inlineStr"/>
      <c r="M256" s="7" t="inlineStr"/>
      <c r="N256" s="7" t="inlineStr"/>
      <c r="O256" s="7" t="inlineStr"/>
      <c r="P256" s="7" t="inlineStr"/>
      <c r="Q256" s="7" t="inlineStr"/>
      <c r="R256" s="7" t="inlineStr"/>
      <c r="S256" s="7" t="inlineStr"/>
      <c r="T256" s="7" t="inlineStr"/>
      <c r="U256" s="7" t="inlineStr"/>
      <c r="V256" s="7" t="inlineStr"/>
      <c r="W256" s="7" t="inlineStr"/>
      <c r="X256" s="7" t="inlineStr"/>
      <c r="Y256" s="7" t="inlineStr"/>
      <c r="Z256" s="7" t="inlineStr"/>
      <c r="AA256" s="7" t="inlineStr"/>
      <c r="AB256" s="7" t="inlineStr"/>
      <c r="AC256" s="7" t="inlineStr"/>
      <c r="AD256" s="7" t="inlineStr"/>
      <c r="AE256" s="7" t="inlineStr"/>
      <c r="AF256" s="7" t="inlineStr"/>
      <c r="AG256" s="7" t="inlineStr"/>
      <c r="AH256" s="7" t="inlineStr"/>
      <c r="AI256" s="7" t="inlineStr"/>
      <c r="AJ256" s="7" t="inlineStr"/>
      <c r="AK256" s="7" t="inlineStr"/>
      <c r="AL256" s="7" t="inlineStr"/>
      <c r="AM256" s="7" t="inlineStr"/>
      <c r="AN256" s="7" t="inlineStr"/>
      <c r="AO256" s="7" t="inlineStr"/>
      <c r="AP256" s="7" t="inlineStr"/>
      <c r="AQ256" s="7" t="inlineStr"/>
      <c r="AR256" s="7" t="inlineStr"/>
      <c r="AS256" s="7" t="inlineStr"/>
      <c r="AT256" s="7" t="inlineStr"/>
      <c r="AU256" s="7">
        <f>AW256+AY256+BA256+BC256+BE256+BG256</f>
        <v/>
      </c>
      <c r="AV256" s="7">
        <f>AX256+AZ256+BB256+BD256+BF256+BH256</f>
        <v/>
      </c>
      <c r="AW256" s="7" t="inlineStr"/>
      <c r="AX256" s="7" t="inlineStr"/>
      <c r="AY256" s="7" t="inlineStr"/>
      <c r="AZ256" s="7" t="inlineStr"/>
      <c r="BA256" s="7" t="inlineStr"/>
      <c r="BB256" s="7" t="inlineStr"/>
      <c r="BC256" s="7" t="inlineStr"/>
      <c r="BD256" s="7" t="inlineStr"/>
      <c r="BE256" s="7" t="inlineStr"/>
      <c r="BF256" s="7" t="inlineStr"/>
      <c r="BG256" s="7" t="inlineStr"/>
      <c r="BH256" s="7" t="inlineStr"/>
      <c r="BI256" s="7">
        <f>BK256+BM256+BO256+BQ256</f>
        <v/>
      </c>
      <c r="BJ256" s="7">
        <f>BL256+BN256+BP256+BR256</f>
        <v/>
      </c>
      <c r="BK256" s="7" t="n">
        <v>2</v>
      </c>
      <c r="BL256" s="7" t="n">
        <v>997940</v>
      </c>
      <c r="BM256" s="7" t="inlineStr"/>
      <c r="BN256" s="7" t="inlineStr"/>
      <c r="BO256" s="7" t="inlineStr"/>
      <c r="BP256" s="7" t="inlineStr"/>
      <c r="BQ256" s="7" t="inlineStr"/>
      <c r="BR256" s="7" t="inlineStr"/>
      <c r="BS256" s="7">
        <f>BU256+BW256+BY256+CA256+CC256+CE256+CG256+CI256+CK256+CM256+CO256+CQ256+CS256+CU256+CW256+CY256</f>
        <v/>
      </c>
      <c r="BT256" s="7">
        <f>BV256+BX256+BZ256+CB256+CD256+CF256+CH256+CJ256+CL256+CN256+CP256+CR256+CT256+CV256+CX256+CZ256</f>
        <v/>
      </c>
      <c r="BU256" s="7" t="inlineStr"/>
      <c r="BV256" s="7" t="inlineStr"/>
      <c r="BW256" s="7" t="inlineStr"/>
      <c r="BX256" s="7" t="inlineStr"/>
      <c r="BY256" s="7" t="inlineStr"/>
      <c r="BZ256" s="7" t="inlineStr"/>
      <c r="CA256" s="7" t="inlineStr"/>
      <c r="CB256" s="7" t="inlineStr"/>
      <c r="CC256" s="7" t="inlineStr"/>
      <c r="CD256" s="7" t="inlineStr"/>
      <c r="CE256" s="7" t="inlineStr"/>
      <c r="CF256" s="7" t="inlineStr"/>
      <c r="CG256" s="7" t="inlineStr"/>
      <c r="CH256" s="7" t="inlineStr"/>
      <c r="CI256" s="7" t="inlineStr"/>
      <c r="CJ256" s="7" t="inlineStr"/>
      <c r="CK256" s="7" t="inlineStr"/>
      <c r="CL256" s="7" t="inlineStr"/>
      <c r="CM256" s="7" t="inlineStr"/>
      <c r="CN256" s="7" t="inlineStr"/>
      <c r="CO256" s="7" t="inlineStr"/>
      <c r="CP256" s="7" t="inlineStr"/>
      <c r="CQ256" s="7" t="inlineStr"/>
      <c r="CR256" s="7" t="inlineStr"/>
      <c r="CS256" s="7" t="inlineStr"/>
      <c r="CT256" s="7" t="inlineStr"/>
      <c r="CU256" s="7" t="inlineStr"/>
      <c r="CV256" s="7" t="inlineStr"/>
      <c r="CW256" s="7" t="inlineStr"/>
      <c r="CX256" s="7" t="inlineStr"/>
      <c r="CY256" s="7" t="inlineStr"/>
      <c r="CZ256" s="7" t="inlineStr"/>
      <c r="DA256" s="7">
        <f>DC256+DE256+DG256+DI256+DK256+DM256+DO256+DQ256+DS256+DU256+DW256+DY256+EA256</f>
        <v/>
      </c>
      <c r="DB256" s="7">
        <f>DD256+DF256+DH256+DJ256+DL256+DN256+DP256+DR256+DT256+DV256+DX256+DZ256+EB256</f>
        <v/>
      </c>
      <c r="DC256" s="7" t="inlineStr"/>
      <c r="DD256" s="7" t="inlineStr"/>
      <c r="DE256" s="7" t="inlineStr"/>
      <c r="DF256" s="7" t="inlineStr"/>
      <c r="DG256" s="7" t="inlineStr"/>
      <c r="DH256" s="7" t="inlineStr"/>
      <c r="DI256" s="7" t="inlineStr"/>
      <c r="DJ256" s="7" t="inlineStr"/>
      <c r="DK256" s="7" t="inlineStr"/>
      <c r="DL256" s="7" t="inlineStr"/>
      <c r="DM256" s="7" t="inlineStr"/>
      <c r="DN256" s="7" t="inlineStr"/>
      <c r="DO256" s="7" t="inlineStr"/>
      <c r="DP256" s="7" t="inlineStr"/>
      <c r="DQ256" s="7" t="inlineStr"/>
      <c r="DR256" s="7" t="inlineStr"/>
      <c r="DS256" s="7" t="inlineStr"/>
      <c r="DT256" s="7" t="inlineStr"/>
      <c r="DU256" s="7" t="inlineStr"/>
      <c r="DV256" s="7" t="inlineStr"/>
      <c r="DW256" s="7" t="inlineStr"/>
      <c r="DX256" s="7" t="inlineStr"/>
      <c r="DY256" s="7" t="inlineStr"/>
      <c r="DZ256" s="7" t="inlineStr"/>
      <c r="EA256" s="7" t="inlineStr"/>
      <c r="EB256" s="7" t="inlineStr"/>
      <c r="EC256" s="7">
        <f>E256+AU256+BI256+BS256+DA256</f>
        <v/>
      </c>
      <c r="ED256" s="7">
        <f>F256+AV256+BJ256+BT256+DB256</f>
        <v/>
      </c>
    </row>
    <row r="257" hidden="1" outlineLevel="1">
      <c r="A257" s="5" t="n">
        <v>141</v>
      </c>
      <c r="B257" s="6" t="inlineStr">
        <is>
          <t>Zarnigor Farm XK</t>
        </is>
      </c>
      <c r="C257" s="6" t="inlineStr">
        <is>
          <t>Бухара</t>
        </is>
      </c>
      <c r="D257" s="6" t="inlineStr">
        <is>
          <t>Бухара 1</t>
        </is>
      </c>
      <c r="E257" s="7">
        <f>G257+I257+K257+M257+O257+Q257+S257+U257+W257+Y257+AA257+AC257+AE257+AG257+AI257+AK257+AM257+AO257+AQ257+AS257</f>
        <v/>
      </c>
      <c r="F257" s="7">
        <f>H257+J257+L257+N257+P257+R257+T257+V257+X257+Z257+AB257+AD257+AF257+AH257+AJ257+AL257+AN257+AP257+AR257+AT257</f>
        <v/>
      </c>
      <c r="G257" s="7" t="inlineStr"/>
      <c r="H257" s="7" t="inlineStr"/>
      <c r="I257" s="7" t="inlineStr"/>
      <c r="J257" s="7" t="inlineStr"/>
      <c r="K257" s="7" t="inlineStr"/>
      <c r="L257" s="7" t="inlineStr"/>
      <c r="M257" s="7" t="inlineStr"/>
      <c r="N257" s="7" t="inlineStr"/>
      <c r="O257" s="7" t="inlineStr"/>
      <c r="P257" s="7" t="inlineStr"/>
      <c r="Q257" s="7" t="inlineStr"/>
      <c r="R257" s="7" t="inlineStr"/>
      <c r="S257" s="7" t="inlineStr"/>
      <c r="T257" s="7" t="inlineStr"/>
      <c r="U257" s="7" t="inlineStr"/>
      <c r="V257" s="7" t="inlineStr"/>
      <c r="W257" s="7" t="inlineStr"/>
      <c r="X257" s="7" t="inlineStr"/>
      <c r="Y257" s="7" t="inlineStr"/>
      <c r="Z257" s="7" t="inlineStr"/>
      <c r="AA257" s="7" t="inlineStr"/>
      <c r="AB257" s="7" t="inlineStr"/>
      <c r="AC257" s="7" t="inlineStr"/>
      <c r="AD257" s="7" t="inlineStr"/>
      <c r="AE257" s="7" t="inlineStr"/>
      <c r="AF257" s="7" t="inlineStr"/>
      <c r="AG257" s="7" t="inlineStr"/>
      <c r="AH257" s="7" t="inlineStr"/>
      <c r="AI257" s="7" t="inlineStr"/>
      <c r="AJ257" s="7" t="inlineStr"/>
      <c r="AK257" s="7" t="inlineStr"/>
      <c r="AL257" s="7" t="inlineStr"/>
      <c r="AM257" s="7" t="inlineStr"/>
      <c r="AN257" s="7" t="inlineStr"/>
      <c r="AO257" s="7" t="inlineStr"/>
      <c r="AP257" s="7" t="inlineStr"/>
      <c r="AQ257" s="7" t="inlineStr"/>
      <c r="AR257" s="7" t="inlineStr"/>
      <c r="AS257" s="7" t="inlineStr"/>
      <c r="AT257" s="7" t="inlineStr"/>
      <c r="AU257" s="7">
        <f>AW257+AY257+BA257+BC257+BE257+BG257</f>
        <v/>
      </c>
      <c r="AV257" s="7">
        <f>AX257+AZ257+BB257+BD257+BF257+BH257</f>
        <v/>
      </c>
      <c r="AW257" s="7" t="inlineStr"/>
      <c r="AX257" s="7" t="inlineStr"/>
      <c r="AY257" s="7" t="inlineStr"/>
      <c r="AZ257" s="7" t="inlineStr"/>
      <c r="BA257" s="7" t="inlineStr"/>
      <c r="BB257" s="7" t="inlineStr"/>
      <c r="BC257" s="7" t="inlineStr"/>
      <c r="BD257" s="7" t="inlineStr"/>
      <c r="BE257" s="7" t="inlineStr"/>
      <c r="BF257" s="7" t="inlineStr"/>
      <c r="BG257" s="7" t="inlineStr"/>
      <c r="BH257" s="7" t="inlineStr"/>
      <c r="BI257" s="7">
        <f>BK257+BM257+BO257+BQ257</f>
        <v/>
      </c>
      <c r="BJ257" s="7">
        <f>BL257+BN257+BP257+BR257</f>
        <v/>
      </c>
      <c r="BK257" s="7" t="inlineStr"/>
      <c r="BL257" s="7" t="inlineStr"/>
      <c r="BM257" s="7" t="inlineStr"/>
      <c r="BN257" s="7" t="inlineStr"/>
      <c r="BO257" s="7" t="inlineStr"/>
      <c r="BP257" s="7" t="inlineStr"/>
      <c r="BQ257" s="7" t="inlineStr"/>
      <c r="BR257" s="7" t="inlineStr"/>
      <c r="BS257" s="7">
        <f>BU257+BW257+BY257+CA257+CC257+CE257+CG257+CI257+CK257+CM257+CO257+CQ257+CS257+CU257+CW257+CY257</f>
        <v/>
      </c>
      <c r="BT257" s="7">
        <f>BV257+BX257+BZ257+CB257+CD257+CF257+CH257+CJ257+CL257+CN257+CP257+CR257+CT257+CV257+CX257+CZ257</f>
        <v/>
      </c>
      <c r="BU257" s="7" t="inlineStr"/>
      <c r="BV257" s="7" t="inlineStr"/>
      <c r="BW257" s="7" t="inlineStr"/>
      <c r="BX257" s="7" t="inlineStr"/>
      <c r="BY257" s="7" t="inlineStr"/>
      <c r="BZ257" s="7" t="inlineStr"/>
      <c r="CA257" s="7" t="inlineStr"/>
      <c r="CB257" s="7" t="inlineStr"/>
      <c r="CC257" s="7" t="inlineStr"/>
      <c r="CD257" s="7" t="inlineStr"/>
      <c r="CE257" s="7" t="inlineStr"/>
      <c r="CF257" s="7" t="inlineStr"/>
      <c r="CG257" s="7" t="inlineStr"/>
      <c r="CH257" s="7" t="inlineStr"/>
      <c r="CI257" s="7" t="inlineStr"/>
      <c r="CJ257" s="7" t="inlineStr"/>
      <c r="CK257" s="7" t="inlineStr"/>
      <c r="CL257" s="7" t="inlineStr"/>
      <c r="CM257" s="7" t="inlineStr"/>
      <c r="CN257" s="7" t="inlineStr"/>
      <c r="CO257" s="7" t="inlineStr"/>
      <c r="CP257" s="7" t="inlineStr"/>
      <c r="CQ257" s="7" t="inlineStr"/>
      <c r="CR257" s="7" t="inlineStr"/>
      <c r="CS257" s="7" t="inlineStr"/>
      <c r="CT257" s="7" t="inlineStr"/>
      <c r="CU257" s="7" t="inlineStr"/>
      <c r="CV257" s="7" t="inlineStr"/>
      <c r="CW257" s="7" t="inlineStr"/>
      <c r="CX257" s="7" t="inlineStr"/>
      <c r="CY257" s="7" t="inlineStr"/>
      <c r="CZ257" s="7" t="inlineStr"/>
      <c r="DA257" s="7">
        <f>DC257+DE257+DG257+DI257+DK257+DM257+DO257+DQ257+DS257+DU257+DW257+DY257+EA257</f>
        <v/>
      </c>
      <c r="DB257" s="7">
        <f>DD257+DF257+DH257+DJ257+DL257+DN257+DP257+DR257+DT257+DV257+DX257+DZ257+EB257</f>
        <v/>
      </c>
      <c r="DC257" s="7" t="inlineStr"/>
      <c r="DD257" s="7" t="inlineStr"/>
      <c r="DE257" s="7" t="inlineStr"/>
      <c r="DF257" s="7" t="inlineStr"/>
      <c r="DG257" s="7" t="inlineStr"/>
      <c r="DH257" s="7" t="inlineStr"/>
      <c r="DI257" s="7" t="inlineStr"/>
      <c r="DJ257" s="7" t="inlineStr"/>
      <c r="DK257" s="7" t="inlineStr"/>
      <c r="DL257" s="7" t="inlineStr"/>
      <c r="DM257" s="7" t="inlineStr"/>
      <c r="DN257" s="7" t="inlineStr"/>
      <c r="DO257" s="7" t="inlineStr"/>
      <c r="DP257" s="7" t="inlineStr"/>
      <c r="DQ257" s="7" t="n">
        <v>5</v>
      </c>
      <c r="DR257" s="7" t="n">
        <v>1635965</v>
      </c>
      <c r="DS257" s="7" t="inlineStr"/>
      <c r="DT257" s="7" t="inlineStr"/>
      <c r="DU257" s="7" t="inlineStr"/>
      <c r="DV257" s="7" t="inlineStr"/>
      <c r="DW257" s="7" t="inlineStr"/>
      <c r="DX257" s="7" t="inlineStr"/>
      <c r="DY257" s="7" t="inlineStr"/>
      <c r="DZ257" s="7" t="inlineStr"/>
      <c r="EA257" s="7" t="inlineStr"/>
      <c r="EB257" s="7" t="inlineStr"/>
      <c r="EC257" s="7">
        <f>E257+AU257+BI257+BS257+DA257</f>
        <v/>
      </c>
      <c r="ED257" s="7">
        <f>F257+AV257+BJ257+BT257+DB257</f>
        <v/>
      </c>
    </row>
    <row r="258" hidden="1" outlineLevel="1">
      <c r="A258" s="5" t="n">
        <v>142</v>
      </c>
      <c r="B258" s="6" t="inlineStr">
        <is>
          <t>Zebu-Jahon Firmasi</t>
        </is>
      </c>
      <c r="C258" s="6" t="inlineStr">
        <is>
          <t>Бухара</t>
        </is>
      </c>
      <c r="D258" s="6" t="inlineStr">
        <is>
          <t>Бухара 1</t>
        </is>
      </c>
      <c r="E258" s="7">
        <f>G258+I258+K258+M258+O258+Q258+S258+U258+W258+Y258+AA258+AC258+AE258+AG258+AI258+AK258+AM258+AO258+AQ258+AS258</f>
        <v/>
      </c>
      <c r="F258" s="7">
        <f>H258+J258+L258+N258+P258+R258+T258+V258+X258+Z258+AB258+AD258+AF258+AH258+AJ258+AL258+AN258+AP258+AR258+AT258</f>
        <v/>
      </c>
      <c r="G258" s="7" t="inlineStr"/>
      <c r="H258" s="7" t="inlineStr"/>
      <c r="I258" s="7" t="inlineStr"/>
      <c r="J258" s="7" t="inlineStr"/>
      <c r="K258" s="7" t="inlineStr"/>
      <c r="L258" s="7" t="inlineStr"/>
      <c r="M258" s="7" t="inlineStr"/>
      <c r="N258" s="7" t="inlineStr"/>
      <c r="O258" s="7" t="inlineStr"/>
      <c r="P258" s="7" t="inlineStr"/>
      <c r="Q258" s="7" t="inlineStr"/>
      <c r="R258" s="7" t="inlineStr"/>
      <c r="S258" s="7" t="inlineStr"/>
      <c r="T258" s="7" t="inlineStr"/>
      <c r="U258" s="7" t="inlineStr"/>
      <c r="V258" s="7" t="inlineStr"/>
      <c r="W258" s="7" t="inlineStr"/>
      <c r="X258" s="7" t="inlineStr"/>
      <c r="Y258" s="7" t="inlineStr"/>
      <c r="Z258" s="7" t="inlineStr"/>
      <c r="AA258" s="7" t="inlineStr"/>
      <c r="AB258" s="7" t="inlineStr"/>
      <c r="AC258" s="7" t="inlineStr"/>
      <c r="AD258" s="7" t="inlineStr"/>
      <c r="AE258" s="7" t="inlineStr"/>
      <c r="AF258" s="7" t="inlineStr"/>
      <c r="AG258" s="7" t="inlineStr"/>
      <c r="AH258" s="7" t="inlineStr"/>
      <c r="AI258" s="7" t="inlineStr"/>
      <c r="AJ258" s="7" t="inlineStr"/>
      <c r="AK258" s="7" t="inlineStr"/>
      <c r="AL258" s="7" t="inlineStr"/>
      <c r="AM258" s="7" t="inlineStr"/>
      <c r="AN258" s="7" t="inlineStr"/>
      <c r="AO258" s="7" t="inlineStr"/>
      <c r="AP258" s="7" t="inlineStr"/>
      <c r="AQ258" s="7" t="inlineStr"/>
      <c r="AR258" s="7" t="inlineStr"/>
      <c r="AS258" s="7" t="inlineStr"/>
      <c r="AT258" s="7" t="inlineStr"/>
      <c r="AU258" s="7">
        <f>AW258+AY258+BA258+BC258+BE258+BG258</f>
        <v/>
      </c>
      <c r="AV258" s="7">
        <f>AX258+AZ258+BB258+BD258+BF258+BH258</f>
        <v/>
      </c>
      <c r="AW258" s="7" t="inlineStr"/>
      <c r="AX258" s="7" t="inlineStr"/>
      <c r="AY258" s="7" t="inlineStr"/>
      <c r="AZ258" s="7" t="inlineStr"/>
      <c r="BA258" s="7" t="inlineStr"/>
      <c r="BB258" s="7" t="inlineStr"/>
      <c r="BC258" s="7" t="inlineStr"/>
      <c r="BD258" s="7" t="inlineStr"/>
      <c r="BE258" s="7" t="inlineStr"/>
      <c r="BF258" s="7" t="inlineStr"/>
      <c r="BG258" s="7" t="inlineStr"/>
      <c r="BH258" s="7" t="inlineStr"/>
      <c r="BI258" s="7">
        <f>BK258+BM258+BO258+BQ258</f>
        <v/>
      </c>
      <c r="BJ258" s="7">
        <f>BL258+BN258+BP258+BR258</f>
        <v/>
      </c>
      <c r="BK258" s="7" t="n">
        <v>5</v>
      </c>
      <c r="BL258" s="7" t="n">
        <v>1848640</v>
      </c>
      <c r="BM258" s="7" t="inlineStr"/>
      <c r="BN258" s="7" t="inlineStr"/>
      <c r="BO258" s="7" t="inlineStr"/>
      <c r="BP258" s="7" t="inlineStr"/>
      <c r="BQ258" s="7" t="inlineStr"/>
      <c r="BR258" s="7" t="inlineStr"/>
      <c r="BS258" s="7">
        <f>BU258+BW258+BY258+CA258+CC258+CE258+CG258+CI258+CK258+CM258+CO258+CQ258+CS258+CU258+CW258+CY258</f>
        <v/>
      </c>
      <c r="BT258" s="7">
        <f>BV258+BX258+BZ258+CB258+CD258+CF258+CH258+CJ258+CL258+CN258+CP258+CR258+CT258+CV258+CX258+CZ258</f>
        <v/>
      </c>
      <c r="BU258" s="7" t="inlineStr"/>
      <c r="BV258" s="7" t="inlineStr"/>
      <c r="BW258" s="7" t="inlineStr"/>
      <c r="BX258" s="7" t="inlineStr"/>
      <c r="BY258" s="7" t="inlineStr"/>
      <c r="BZ258" s="7" t="inlineStr"/>
      <c r="CA258" s="7" t="inlineStr"/>
      <c r="CB258" s="7" t="inlineStr"/>
      <c r="CC258" s="7" t="inlineStr"/>
      <c r="CD258" s="7" t="inlineStr"/>
      <c r="CE258" s="7" t="inlineStr"/>
      <c r="CF258" s="7" t="inlineStr"/>
      <c r="CG258" s="7" t="inlineStr"/>
      <c r="CH258" s="7" t="inlineStr"/>
      <c r="CI258" s="7" t="inlineStr"/>
      <c r="CJ258" s="7" t="inlineStr"/>
      <c r="CK258" s="7" t="n">
        <v>5</v>
      </c>
      <c r="CL258" s="7" t="n">
        <v>1620850</v>
      </c>
      <c r="CM258" s="7" t="inlineStr"/>
      <c r="CN258" s="7" t="inlineStr"/>
      <c r="CO258" s="7" t="inlineStr"/>
      <c r="CP258" s="7" t="inlineStr"/>
      <c r="CQ258" s="7" t="inlineStr"/>
      <c r="CR258" s="7" t="inlineStr"/>
      <c r="CS258" s="7" t="inlineStr"/>
      <c r="CT258" s="7" t="inlineStr"/>
      <c r="CU258" s="7" t="inlineStr"/>
      <c r="CV258" s="7" t="inlineStr"/>
      <c r="CW258" s="7" t="inlineStr"/>
      <c r="CX258" s="7" t="inlineStr"/>
      <c r="CY258" s="7" t="inlineStr"/>
      <c r="CZ258" s="7" t="inlineStr"/>
      <c r="DA258" s="7">
        <f>DC258+DE258+DG258+DI258+DK258+DM258+DO258+DQ258+DS258+DU258+DW258+DY258+EA258</f>
        <v/>
      </c>
      <c r="DB258" s="7">
        <f>DD258+DF258+DH258+DJ258+DL258+DN258+DP258+DR258+DT258+DV258+DX258+DZ258+EB258</f>
        <v/>
      </c>
      <c r="DC258" s="7" t="inlineStr"/>
      <c r="DD258" s="7" t="inlineStr"/>
      <c r="DE258" s="7" t="inlineStr"/>
      <c r="DF258" s="7" t="inlineStr"/>
      <c r="DG258" s="7" t="inlineStr"/>
      <c r="DH258" s="7" t="inlineStr"/>
      <c r="DI258" s="7" t="inlineStr"/>
      <c r="DJ258" s="7" t="inlineStr"/>
      <c r="DK258" s="7" t="inlineStr"/>
      <c r="DL258" s="7" t="inlineStr"/>
      <c r="DM258" s="7" t="inlineStr"/>
      <c r="DN258" s="7" t="inlineStr"/>
      <c r="DO258" s="7" t="n">
        <v>2</v>
      </c>
      <c r="DP258" s="7" t="n">
        <v>246536</v>
      </c>
      <c r="DQ258" s="7" t="inlineStr"/>
      <c r="DR258" s="7" t="inlineStr"/>
      <c r="DS258" s="7" t="inlineStr"/>
      <c r="DT258" s="7" t="inlineStr"/>
      <c r="DU258" s="7" t="n">
        <v>20</v>
      </c>
      <c r="DV258" s="7" t="n">
        <v>7715920</v>
      </c>
      <c r="DW258" s="7" t="inlineStr"/>
      <c r="DX258" s="7" t="inlineStr"/>
      <c r="DY258" s="7" t="inlineStr"/>
      <c r="DZ258" s="7" t="inlineStr"/>
      <c r="EA258" s="7" t="inlineStr"/>
      <c r="EB258" s="7" t="inlineStr"/>
      <c r="EC258" s="7">
        <f>E258+AU258+BI258+BS258+DA258</f>
        <v/>
      </c>
      <c r="ED258" s="7">
        <f>F258+AV258+BJ258+BT258+DB258</f>
        <v/>
      </c>
    </row>
    <row r="259" hidden="1" outlineLevel="1">
      <c r="A259" s="5" t="n">
        <v>143</v>
      </c>
      <c r="B259" s="6" t="inlineStr">
        <is>
          <t>Zuxriddin XK</t>
        </is>
      </c>
      <c r="C259" s="6" t="inlineStr">
        <is>
          <t>Бухара</t>
        </is>
      </c>
      <c r="D259" s="6" t="inlineStr">
        <is>
          <t>Бухара 1</t>
        </is>
      </c>
      <c r="E259" s="7">
        <f>G259+I259+K259+M259+O259+Q259+S259+U259+W259+Y259+AA259+AC259+AE259+AG259+AI259+AK259+AM259+AO259+AQ259+AS259</f>
        <v/>
      </c>
      <c r="F259" s="7">
        <f>H259+J259+L259+N259+P259+R259+T259+V259+X259+Z259+AB259+AD259+AF259+AH259+AJ259+AL259+AN259+AP259+AR259+AT259</f>
        <v/>
      </c>
      <c r="G259" s="7" t="inlineStr"/>
      <c r="H259" s="7" t="inlineStr"/>
      <c r="I259" s="7" t="inlineStr"/>
      <c r="J259" s="7" t="inlineStr"/>
      <c r="K259" s="7" t="inlineStr"/>
      <c r="L259" s="7" t="inlineStr"/>
      <c r="M259" s="7" t="inlineStr"/>
      <c r="N259" s="7" t="inlineStr"/>
      <c r="O259" s="7" t="inlineStr"/>
      <c r="P259" s="7" t="inlineStr"/>
      <c r="Q259" s="7" t="n">
        <v>5</v>
      </c>
      <c r="R259" s="7" t="n">
        <v>1167700</v>
      </c>
      <c r="S259" s="7" t="inlineStr"/>
      <c r="T259" s="7" t="inlineStr"/>
      <c r="U259" s="7" t="inlineStr"/>
      <c r="V259" s="7" t="inlineStr"/>
      <c r="W259" s="7" t="inlineStr"/>
      <c r="X259" s="7" t="inlineStr"/>
      <c r="Y259" s="7" t="inlineStr"/>
      <c r="Z259" s="7" t="inlineStr"/>
      <c r="AA259" s="7" t="inlineStr"/>
      <c r="AB259" s="7" t="inlineStr"/>
      <c r="AC259" s="7" t="inlineStr"/>
      <c r="AD259" s="7" t="inlineStr"/>
      <c r="AE259" s="7" t="inlineStr"/>
      <c r="AF259" s="7" t="inlineStr"/>
      <c r="AG259" s="7" t="inlineStr"/>
      <c r="AH259" s="7" t="inlineStr"/>
      <c r="AI259" s="7" t="inlineStr"/>
      <c r="AJ259" s="7" t="inlineStr"/>
      <c r="AK259" s="7" t="inlineStr"/>
      <c r="AL259" s="7" t="inlineStr"/>
      <c r="AM259" s="7" t="inlineStr"/>
      <c r="AN259" s="7" t="inlineStr"/>
      <c r="AO259" s="7" t="inlineStr"/>
      <c r="AP259" s="7" t="inlineStr"/>
      <c r="AQ259" s="7" t="inlineStr"/>
      <c r="AR259" s="7" t="inlineStr"/>
      <c r="AS259" s="7" t="inlineStr"/>
      <c r="AT259" s="7" t="inlineStr"/>
      <c r="AU259" s="7">
        <f>AW259+AY259+BA259+BC259+BE259+BG259</f>
        <v/>
      </c>
      <c r="AV259" s="7">
        <f>AX259+AZ259+BB259+BD259+BF259+BH259</f>
        <v/>
      </c>
      <c r="AW259" s="7" t="inlineStr"/>
      <c r="AX259" s="7" t="inlineStr"/>
      <c r="AY259" s="7" t="inlineStr"/>
      <c r="AZ259" s="7" t="inlineStr"/>
      <c r="BA259" s="7" t="inlineStr"/>
      <c r="BB259" s="7" t="inlineStr"/>
      <c r="BC259" s="7" t="inlineStr"/>
      <c r="BD259" s="7" t="inlineStr"/>
      <c r="BE259" s="7" t="inlineStr"/>
      <c r="BF259" s="7" t="inlineStr"/>
      <c r="BG259" s="7" t="inlineStr"/>
      <c r="BH259" s="7" t="inlineStr"/>
      <c r="BI259" s="7">
        <f>BK259+BM259+BO259+BQ259</f>
        <v/>
      </c>
      <c r="BJ259" s="7">
        <f>BL259+BN259+BP259+BR259</f>
        <v/>
      </c>
      <c r="BK259" s="7" t="inlineStr"/>
      <c r="BL259" s="7" t="inlineStr"/>
      <c r="BM259" s="7" t="inlineStr"/>
      <c r="BN259" s="7" t="inlineStr"/>
      <c r="BO259" s="7" t="inlineStr"/>
      <c r="BP259" s="7" t="inlineStr"/>
      <c r="BQ259" s="7" t="inlineStr"/>
      <c r="BR259" s="7" t="inlineStr"/>
      <c r="BS259" s="7">
        <f>BU259+BW259+BY259+CA259+CC259+CE259+CG259+CI259+CK259+CM259+CO259+CQ259+CS259+CU259+CW259+CY259</f>
        <v/>
      </c>
      <c r="BT259" s="7">
        <f>BV259+BX259+BZ259+CB259+CD259+CF259+CH259+CJ259+CL259+CN259+CP259+CR259+CT259+CV259+CX259+CZ259</f>
        <v/>
      </c>
      <c r="BU259" s="7" t="inlineStr"/>
      <c r="BV259" s="7" t="inlineStr"/>
      <c r="BW259" s="7" t="inlineStr"/>
      <c r="BX259" s="7" t="inlineStr"/>
      <c r="BY259" s="7" t="inlineStr"/>
      <c r="BZ259" s="7" t="inlineStr"/>
      <c r="CA259" s="7" t="inlineStr"/>
      <c r="CB259" s="7" t="inlineStr"/>
      <c r="CC259" s="7" t="inlineStr"/>
      <c r="CD259" s="7" t="inlineStr"/>
      <c r="CE259" s="7" t="inlineStr"/>
      <c r="CF259" s="7" t="inlineStr"/>
      <c r="CG259" s="7" t="inlineStr"/>
      <c r="CH259" s="7" t="inlineStr"/>
      <c r="CI259" s="7" t="inlineStr"/>
      <c r="CJ259" s="7" t="inlineStr"/>
      <c r="CK259" s="7" t="inlineStr"/>
      <c r="CL259" s="7" t="inlineStr"/>
      <c r="CM259" s="7" t="inlineStr"/>
      <c r="CN259" s="7" t="inlineStr"/>
      <c r="CO259" s="7" t="inlineStr"/>
      <c r="CP259" s="7" t="inlineStr"/>
      <c r="CQ259" s="7" t="inlineStr"/>
      <c r="CR259" s="7" t="inlineStr"/>
      <c r="CS259" s="7" t="inlineStr"/>
      <c r="CT259" s="7" t="inlineStr"/>
      <c r="CU259" s="7" t="inlineStr"/>
      <c r="CV259" s="7" t="inlineStr"/>
      <c r="CW259" s="7" t="inlineStr"/>
      <c r="CX259" s="7" t="inlineStr"/>
      <c r="CY259" s="7" t="inlineStr"/>
      <c r="CZ259" s="7" t="inlineStr"/>
      <c r="DA259" s="7">
        <f>DC259+DE259+DG259+DI259+DK259+DM259+DO259+DQ259+DS259+DU259+DW259+DY259+EA259</f>
        <v/>
      </c>
      <c r="DB259" s="7">
        <f>DD259+DF259+DH259+DJ259+DL259+DN259+DP259+DR259+DT259+DV259+DX259+DZ259+EB259</f>
        <v/>
      </c>
      <c r="DC259" s="7" t="inlineStr"/>
      <c r="DD259" s="7" t="inlineStr"/>
      <c r="DE259" s="7" t="inlineStr"/>
      <c r="DF259" s="7" t="inlineStr"/>
      <c r="DG259" s="7" t="inlineStr"/>
      <c r="DH259" s="7" t="inlineStr"/>
      <c r="DI259" s="7" t="inlineStr"/>
      <c r="DJ259" s="7" t="inlineStr"/>
      <c r="DK259" s="7" t="inlineStr"/>
      <c r="DL259" s="7" t="inlineStr"/>
      <c r="DM259" s="7" t="inlineStr"/>
      <c r="DN259" s="7" t="inlineStr"/>
      <c r="DO259" s="7" t="inlineStr"/>
      <c r="DP259" s="7" t="inlineStr"/>
      <c r="DQ259" s="7" t="inlineStr"/>
      <c r="DR259" s="7" t="inlineStr"/>
      <c r="DS259" s="7" t="inlineStr"/>
      <c r="DT259" s="7" t="inlineStr"/>
      <c r="DU259" s="7" t="inlineStr"/>
      <c r="DV259" s="7" t="inlineStr"/>
      <c r="DW259" s="7" t="inlineStr"/>
      <c r="DX259" s="7" t="inlineStr"/>
      <c r="DY259" s="7" t="inlineStr"/>
      <c r="DZ259" s="7" t="inlineStr"/>
      <c r="EA259" s="7" t="inlineStr"/>
      <c r="EB259" s="7" t="inlineStr"/>
      <c r="EC259" s="7">
        <f>E259+AU259+BI259+BS259+DA259</f>
        <v/>
      </c>
      <c r="ED259" s="7">
        <f>F259+AV259+BJ259+BT259+DB259</f>
        <v/>
      </c>
    </row>
    <row r="260" hidden="1" outlineLevel="1">
      <c r="A260" s="5" t="n">
        <v>144</v>
      </c>
      <c r="B260" s="6" t="inlineStr">
        <is>
          <t>Бухоро Гранд сеть РЦ</t>
        </is>
      </c>
      <c r="C260" s="6" t="inlineStr">
        <is>
          <t>Бухара</t>
        </is>
      </c>
      <c r="D260" s="6" t="inlineStr">
        <is>
          <t>Бухара 1</t>
        </is>
      </c>
      <c r="E260" s="7">
        <f>G260+I260+K260+M260+O260+Q260+S260+U260+W260+Y260+AA260+AC260+AE260+AG260+AI260+AK260+AM260+AO260+AQ260+AS260</f>
        <v/>
      </c>
      <c r="F260" s="7">
        <f>H260+J260+L260+N260+P260+R260+T260+V260+X260+Z260+AB260+AD260+AF260+AH260+AJ260+AL260+AN260+AP260+AR260+AT260</f>
        <v/>
      </c>
      <c r="G260" s="7" t="n">
        <v>7</v>
      </c>
      <c r="H260" s="7" t="n">
        <v>1872844</v>
      </c>
      <c r="I260" s="7" t="n">
        <v>6</v>
      </c>
      <c r="J260" s="7" t="n">
        <v>1536937</v>
      </c>
      <c r="K260" s="7" t="n">
        <v>8</v>
      </c>
      <c r="L260" s="7" t="n">
        <v>2533745</v>
      </c>
      <c r="M260" s="7" t="n">
        <v>5</v>
      </c>
      <c r="N260" s="7" t="n">
        <v>909755</v>
      </c>
      <c r="O260" s="7" t="n">
        <v>15</v>
      </c>
      <c r="P260" s="7" t="n">
        <v>1580205</v>
      </c>
      <c r="Q260" s="7" t="n">
        <v>88</v>
      </c>
      <c r="R260" s="7" t="n">
        <v>25149411</v>
      </c>
      <c r="S260" s="7" t="n">
        <v>10</v>
      </c>
      <c r="T260" s="7" t="n">
        <v>289180</v>
      </c>
      <c r="U260" s="7" t="inlineStr"/>
      <c r="V260" s="7" t="inlineStr"/>
      <c r="W260" s="7" t="n">
        <v>43</v>
      </c>
      <c r="X260" s="7" t="n">
        <v>8893595</v>
      </c>
      <c r="Y260" s="7" t="n">
        <v>30</v>
      </c>
      <c r="Z260" s="7" t="n">
        <v>9677960</v>
      </c>
      <c r="AA260" s="7" t="inlineStr"/>
      <c r="AB260" s="7" t="inlineStr"/>
      <c r="AC260" s="7" t="n">
        <v>7</v>
      </c>
      <c r="AD260" s="7" t="n">
        <v>862474</v>
      </c>
      <c r="AE260" s="7" t="n">
        <v>5</v>
      </c>
      <c r="AF260" s="7" t="n">
        <v>1972010</v>
      </c>
      <c r="AG260" s="7" t="n">
        <v>15</v>
      </c>
      <c r="AH260" s="7" t="n">
        <v>2824640</v>
      </c>
      <c r="AI260" s="7" t="n">
        <v>14</v>
      </c>
      <c r="AJ260" s="7" t="n">
        <v>4833427</v>
      </c>
      <c r="AK260" s="7" t="n">
        <v>15</v>
      </c>
      <c r="AL260" s="7" t="n">
        <v>2733355</v>
      </c>
      <c r="AM260" s="7" t="n">
        <v>25</v>
      </c>
      <c r="AN260" s="7" t="n">
        <v>4004565</v>
      </c>
      <c r="AO260" s="7" t="inlineStr"/>
      <c r="AP260" s="7" t="inlineStr"/>
      <c r="AQ260" s="7" t="n">
        <v>20</v>
      </c>
      <c r="AR260" s="7" t="n">
        <v>3096810</v>
      </c>
      <c r="AS260" s="7" t="inlineStr"/>
      <c r="AT260" s="7" t="inlineStr"/>
      <c r="AU260" s="7">
        <f>AW260+AY260+BA260+BC260+BE260+BG260</f>
        <v/>
      </c>
      <c r="AV260" s="7">
        <f>AX260+AZ260+BB260+BD260+BF260+BH260</f>
        <v/>
      </c>
      <c r="AW260" s="7" t="n">
        <v>2</v>
      </c>
      <c r="AX260" s="7" t="n">
        <v>113738</v>
      </c>
      <c r="AY260" s="7" t="n">
        <v>1</v>
      </c>
      <c r="AZ260" s="7" t="n">
        <v>451309</v>
      </c>
      <c r="BA260" s="7" t="n">
        <v>3</v>
      </c>
      <c r="BB260" s="7" t="n">
        <v>208242</v>
      </c>
      <c r="BC260" s="7" t="inlineStr"/>
      <c r="BD260" s="7" t="inlineStr"/>
      <c r="BE260" s="7" t="inlineStr"/>
      <c r="BF260" s="7" t="inlineStr"/>
      <c r="BG260" s="7" t="n">
        <v>8</v>
      </c>
      <c r="BH260" s="7" t="n">
        <v>134192</v>
      </c>
      <c r="BI260" s="7">
        <f>BK260+BM260+BO260+BQ260</f>
        <v/>
      </c>
      <c r="BJ260" s="7">
        <f>BL260+BN260+BP260+BR260</f>
        <v/>
      </c>
      <c r="BK260" s="7" t="n">
        <v>6</v>
      </c>
      <c r="BL260" s="7" t="n">
        <v>2349372</v>
      </c>
      <c r="BM260" s="7" t="inlineStr"/>
      <c r="BN260" s="7" t="inlineStr"/>
      <c r="BO260" s="7" t="n">
        <v>15</v>
      </c>
      <c r="BP260" s="7" t="n">
        <v>4224795</v>
      </c>
      <c r="BQ260" s="7" t="inlineStr"/>
      <c r="BR260" s="7" t="inlineStr"/>
      <c r="BS260" s="7">
        <f>BU260+BW260+BY260+CA260+CC260+CE260+CG260+CI260+CK260+CM260+CO260+CQ260+CS260+CU260+CW260+CY260</f>
        <v/>
      </c>
      <c r="BT260" s="7">
        <f>BV260+BX260+BZ260+CB260+CD260+CF260+CH260+CJ260+CL260+CN260+CP260+CR260+CT260+CV260+CX260+CZ260</f>
        <v/>
      </c>
      <c r="BU260" s="7" t="inlineStr"/>
      <c r="BV260" s="7" t="inlineStr"/>
      <c r="BW260" s="7" t="n">
        <v>15</v>
      </c>
      <c r="BX260" s="7" t="n">
        <v>4940365</v>
      </c>
      <c r="BY260" s="7" t="inlineStr"/>
      <c r="BZ260" s="7" t="inlineStr"/>
      <c r="CA260" s="7" t="n">
        <v>3</v>
      </c>
      <c r="CB260" s="7" t="n">
        <v>1401807</v>
      </c>
      <c r="CC260" s="7" t="inlineStr"/>
      <c r="CD260" s="7" t="inlineStr"/>
      <c r="CE260" s="7" t="inlineStr"/>
      <c r="CF260" s="7" t="inlineStr"/>
      <c r="CG260" s="7" t="inlineStr"/>
      <c r="CH260" s="7" t="inlineStr"/>
      <c r="CI260" s="7" t="inlineStr"/>
      <c r="CJ260" s="7" t="inlineStr"/>
      <c r="CK260" s="7" t="n">
        <v>3</v>
      </c>
      <c r="CL260" s="7" t="n">
        <v>1213353</v>
      </c>
      <c r="CM260" s="7" t="inlineStr"/>
      <c r="CN260" s="7" t="inlineStr"/>
      <c r="CO260" s="7" t="inlineStr"/>
      <c r="CP260" s="7" t="inlineStr"/>
      <c r="CQ260" s="7" t="inlineStr"/>
      <c r="CR260" s="7" t="inlineStr"/>
      <c r="CS260" s="7" t="inlineStr"/>
      <c r="CT260" s="7" t="inlineStr"/>
      <c r="CU260" s="7" t="inlineStr"/>
      <c r="CV260" s="7" t="inlineStr"/>
      <c r="CW260" s="7" t="inlineStr"/>
      <c r="CX260" s="7" t="inlineStr"/>
      <c r="CY260" s="7" t="inlineStr"/>
      <c r="CZ260" s="7" t="inlineStr"/>
      <c r="DA260" s="7">
        <f>DC260+DE260+DG260+DI260+DK260+DM260+DO260+DQ260+DS260+DU260+DW260+DY260+EA260</f>
        <v/>
      </c>
      <c r="DB260" s="7">
        <f>DD260+DF260+DH260+DJ260+DL260+DN260+DP260+DR260+DT260+DV260+DX260+DZ260+EB260</f>
        <v/>
      </c>
      <c r="DC260" s="7" t="inlineStr"/>
      <c r="DD260" s="7" t="inlineStr"/>
      <c r="DE260" s="7" t="inlineStr"/>
      <c r="DF260" s="7" t="inlineStr"/>
      <c r="DG260" s="7" t="inlineStr"/>
      <c r="DH260" s="7" t="inlineStr"/>
      <c r="DI260" s="7" t="inlineStr"/>
      <c r="DJ260" s="7" t="inlineStr"/>
      <c r="DK260" s="7" t="n">
        <v>3</v>
      </c>
      <c r="DL260" s="7" t="n">
        <v>433989</v>
      </c>
      <c r="DM260" s="7" t="n">
        <v>2</v>
      </c>
      <c r="DN260" s="7" t="n">
        <v>63270</v>
      </c>
      <c r="DO260" s="7" t="n">
        <v>7</v>
      </c>
      <c r="DP260" s="7" t="n">
        <v>1209687</v>
      </c>
      <c r="DQ260" s="7" t="n">
        <v>5</v>
      </c>
      <c r="DR260" s="7" t="n">
        <v>2224570</v>
      </c>
      <c r="DS260" s="7" t="n">
        <v>1</v>
      </c>
      <c r="DT260" s="7" t="n">
        <v>175677</v>
      </c>
      <c r="DU260" s="7" t="n">
        <v>3</v>
      </c>
      <c r="DV260" s="7" t="n">
        <v>782121</v>
      </c>
      <c r="DW260" s="7" t="inlineStr"/>
      <c r="DX260" s="7" t="inlineStr"/>
      <c r="DY260" s="7" t="n">
        <v>2</v>
      </c>
      <c r="DZ260" s="7" t="n">
        <v>139396</v>
      </c>
      <c r="EA260" s="7" t="inlineStr"/>
      <c r="EB260" s="7" t="inlineStr"/>
      <c r="EC260" s="7">
        <f>E260+AU260+BI260+BS260+DA260</f>
        <v/>
      </c>
      <c r="ED260" s="7">
        <f>F260+AV260+BJ260+BT260+DB260</f>
        <v/>
      </c>
    </row>
    <row r="261">
      <c r="A261" s="2" t="n">
        <v>0</v>
      </c>
      <c r="B261" s="3" t="inlineStr">
        <is>
          <t>Shayana</t>
        </is>
      </c>
      <c r="C261" s="3" t="inlineStr"/>
      <c r="D261" s="3" t="inlineStr"/>
      <c r="E261" s="4">
        <f>SUM(E262:E273)</f>
        <v/>
      </c>
      <c r="F261" s="4">
        <f>SUM(F262:F273)</f>
        <v/>
      </c>
      <c r="G261" s="4">
        <f>SUM(G262:G273)</f>
        <v/>
      </c>
      <c r="H261" s="4">
        <f>SUM(H262:H273)</f>
        <v/>
      </c>
      <c r="I261" s="4">
        <f>SUM(I262:I273)</f>
        <v/>
      </c>
      <c r="J261" s="4">
        <f>SUM(J262:J273)</f>
        <v/>
      </c>
      <c r="K261" s="4">
        <f>SUM(K262:K273)</f>
        <v/>
      </c>
      <c r="L261" s="4">
        <f>SUM(L262:L273)</f>
        <v/>
      </c>
      <c r="M261" s="4">
        <f>SUM(M262:M273)</f>
        <v/>
      </c>
      <c r="N261" s="4">
        <f>SUM(N262:N273)</f>
        <v/>
      </c>
      <c r="O261" s="4">
        <f>SUM(O262:O273)</f>
        <v/>
      </c>
      <c r="P261" s="4">
        <f>SUM(P262:P273)</f>
        <v/>
      </c>
      <c r="Q261" s="4">
        <f>SUM(Q262:Q273)</f>
        <v/>
      </c>
      <c r="R261" s="4">
        <f>SUM(R262:R273)</f>
        <v/>
      </c>
      <c r="S261" s="4">
        <f>SUM(S262:S273)</f>
        <v/>
      </c>
      <c r="T261" s="4">
        <f>SUM(T262:T273)</f>
        <v/>
      </c>
      <c r="U261" s="4">
        <f>SUM(U262:U273)</f>
        <v/>
      </c>
      <c r="V261" s="4">
        <f>SUM(V262:V273)</f>
        <v/>
      </c>
      <c r="W261" s="4">
        <f>SUM(W262:W273)</f>
        <v/>
      </c>
      <c r="X261" s="4">
        <f>SUM(X262:X273)</f>
        <v/>
      </c>
      <c r="Y261" s="4">
        <f>SUM(Y262:Y273)</f>
        <v/>
      </c>
      <c r="Z261" s="4">
        <f>SUM(Z262:Z273)</f>
        <v/>
      </c>
      <c r="AA261" s="4">
        <f>SUM(AA262:AA273)</f>
        <v/>
      </c>
      <c r="AB261" s="4">
        <f>SUM(AB262:AB273)</f>
        <v/>
      </c>
      <c r="AC261" s="4">
        <f>SUM(AC262:AC273)</f>
        <v/>
      </c>
      <c r="AD261" s="4">
        <f>SUM(AD262:AD273)</f>
        <v/>
      </c>
      <c r="AE261" s="4">
        <f>SUM(AE262:AE273)</f>
        <v/>
      </c>
      <c r="AF261" s="4">
        <f>SUM(AF262:AF273)</f>
        <v/>
      </c>
      <c r="AG261" s="4">
        <f>SUM(AG262:AG273)</f>
        <v/>
      </c>
      <c r="AH261" s="4">
        <f>SUM(AH262:AH273)</f>
        <v/>
      </c>
      <c r="AI261" s="4">
        <f>SUM(AI262:AI273)</f>
        <v/>
      </c>
      <c r="AJ261" s="4">
        <f>SUM(AJ262:AJ273)</f>
        <v/>
      </c>
      <c r="AK261" s="4">
        <f>SUM(AK262:AK273)</f>
        <v/>
      </c>
      <c r="AL261" s="4">
        <f>SUM(AL262:AL273)</f>
        <v/>
      </c>
      <c r="AM261" s="4">
        <f>SUM(AM262:AM273)</f>
        <v/>
      </c>
      <c r="AN261" s="4">
        <f>SUM(AN262:AN273)</f>
        <v/>
      </c>
      <c r="AO261" s="4">
        <f>SUM(AO262:AO273)</f>
        <v/>
      </c>
      <c r="AP261" s="4">
        <f>SUM(AP262:AP273)</f>
        <v/>
      </c>
      <c r="AQ261" s="4">
        <f>SUM(AQ262:AQ273)</f>
        <v/>
      </c>
      <c r="AR261" s="4">
        <f>SUM(AR262:AR273)</f>
        <v/>
      </c>
      <c r="AS261" s="4">
        <f>SUM(AS262:AS273)</f>
        <v/>
      </c>
      <c r="AT261" s="4">
        <f>SUM(AT262:AT273)</f>
        <v/>
      </c>
      <c r="AU261" s="4">
        <f>SUM(AU262:AU273)</f>
        <v/>
      </c>
      <c r="AV261" s="4">
        <f>SUM(AV262:AV273)</f>
        <v/>
      </c>
      <c r="AW261" s="4">
        <f>SUM(AW262:AW273)</f>
        <v/>
      </c>
      <c r="AX261" s="4">
        <f>SUM(AX262:AX273)</f>
        <v/>
      </c>
      <c r="AY261" s="4">
        <f>SUM(AY262:AY273)</f>
        <v/>
      </c>
      <c r="AZ261" s="4">
        <f>SUM(AZ262:AZ273)</f>
        <v/>
      </c>
      <c r="BA261" s="4">
        <f>SUM(BA262:BA273)</f>
        <v/>
      </c>
      <c r="BB261" s="4">
        <f>SUM(BB262:BB273)</f>
        <v/>
      </c>
      <c r="BC261" s="4">
        <f>SUM(BC262:BC273)</f>
        <v/>
      </c>
      <c r="BD261" s="4">
        <f>SUM(BD262:BD273)</f>
        <v/>
      </c>
      <c r="BE261" s="4">
        <f>SUM(BE262:BE273)</f>
        <v/>
      </c>
      <c r="BF261" s="4">
        <f>SUM(BF262:BF273)</f>
        <v/>
      </c>
      <c r="BG261" s="4">
        <f>SUM(BG262:BG273)</f>
        <v/>
      </c>
      <c r="BH261" s="4">
        <f>SUM(BH262:BH273)</f>
        <v/>
      </c>
      <c r="BI261" s="4">
        <f>SUM(BI262:BI273)</f>
        <v/>
      </c>
      <c r="BJ261" s="4">
        <f>SUM(BJ262:BJ273)</f>
        <v/>
      </c>
      <c r="BK261" s="4">
        <f>SUM(BK262:BK273)</f>
        <v/>
      </c>
      <c r="BL261" s="4">
        <f>SUM(BL262:BL273)</f>
        <v/>
      </c>
      <c r="BM261" s="4">
        <f>SUM(BM262:BM273)</f>
        <v/>
      </c>
      <c r="BN261" s="4">
        <f>SUM(BN262:BN273)</f>
        <v/>
      </c>
      <c r="BO261" s="4">
        <f>SUM(BO262:BO273)</f>
        <v/>
      </c>
      <c r="BP261" s="4">
        <f>SUM(BP262:BP273)</f>
        <v/>
      </c>
      <c r="BQ261" s="4">
        <f>SUM(BQ262:BQ273)</f>
        <v/>
      </c>
      <c r="BR261" s="4">
        <f>SUM(BR262:BR273)</f>
        <v/>
      </c>
      <c r="BS261" s="4">
        <f>SUM(BS262:BS273)</f>
        <v/>
      </c>
      <c r="BT261" s="4">
        <f>SUM(BT262:BT273)</f>
        <v/>
      </c>
      <c r="BU261" s="4">
        <f>SUM(BU262:BU273)</f>
        <v/>
      </c>
      <c r="BV261" s="4">
        <f>SUM(BV262:BV273)</f>
        <v/>
      </c>
      <c r="BW261" s="4">
        <f>SUM(BW262:BW273)</f>
        <v/>
      </c>
      <c r="BX261" s="4">
        <f>SUM(BX262:BX273)</f>
        <v/>
      </c>
      <c r="BY261" s="4">
        <f>SUM(BY262:BY273)</f>
        <v/>
      </c>
      <c r="BZ261" s="4">
        <f>SUM(BZ262:BZ273)</f>
        <v/>
      </c>
      <c r="CA261" s="4">
        <f>SUM(CA262:CA273)</f>
        <v/>
      </c>
      <c r="CB261" s="4">
        <f>SUM(CB262:CB273)</f>
        <v/>
      </c>
      <c r="CC261" s="4">
        <f>SUM(CC262:CC273)</f>
        <v/>
      </c>
      <c r="CD261" s="4">
        <f>SUM(CD262:CD273)</f>
        <v/>
      </c>
      <c r="CE261" s="4">
        <f>SUM(CE262:CE273)</f>
        <v/>
      </c>
      <c r="CF261" s="4">
        <f>SUM(CF262:CF273)</f>
        <v/>
      </c>
      <c r="CG261" s="4">
        <f>SUM(CG262:CG273)</f>
        <v/>
      </c>
      <c r="CH261" s="4">
        <f>SUM(CH262:CH273)</f>
        <v/>
      </c>
      <c r="CI261" s="4">
        <f>SUM(CI262:CI273)</f>
        <v/>
      </c>
      <c r="CJ261" s="4">
        <f>SUM(CJ262:CJ273)</f>
        <v/>
      </c>
      <c r="CK261" s="4">
        <f>SUM(CK262:CK273)</f>
        <v/>
      </c>
      <c r="CL261" s="4">
        <f>SUM(CL262:CL273)</f>
        <v/>
      </c>
      <c r="CM261" s="4">
        <f>SUM(CM262:CM273)</f>
        <v/>
      </c>
      <c r="CN261" s="4">
        <f>SUM(CN262:CN273)</f>
        <v/>
      </c>
      <c r="CO261" s="4">
        <f>SUM(CO262:CO273)</f>
        <v/>
      </c>
      <c r="CP261" s="4">
        <f>SUM(CP262:CP273)</f>
        <v/>
      </c>
      <c r="CQ261" s="4">
        <f>SUM(CQ262:CQ273)</f>
        <v/>
      </c>
      <c r="CR261" s="4">
        <f>SUM(CR262:CR273)</f>
        <v/>
      </c>
      <c r="CS261" s="4">
        <f>SUM(CS262:CS273)</f>
        <v/>
      </c>
      <c r="CT261" s="4">
        <f>SUM(CT262:CT273)</f>
        <v/>
      </c>
      <c r="CU261" s="4">
        <f>SUM(CU262:CU273)</f>
        <v/>
      </c>
      <c r="CV261" s="4">
        <f>SUM(CV262:CV273)</f>
        <v/>
      </c>
      <c r="CW261" s="4">
        <f>SUM(CW262:CW273)</f>
        <v/>
      </c>
      <c r="CX261" s="4">
        <f>SUM(CX262:CX273)</f>
        <v/>
      </c>
      <c r="CY261" s="4">
        <f>SUM(CY262:CY273)</f>
        <v/>
      </c>
      <c r="CZ261" s="4">
        <f>SUM(CZ262:CZ273)</f>
        <v/>
      </c>
      <c r="DA261" s="4">
        <f>SUM(DA262:DA273)</f>
        <v/>
      </c>
      <c r="DB261" s="4">
        <f>SUM(DB262:DB273)</f>
        <v/>
      </c>
      <c r="DC261" s="4">
        <f>SUM(DC262:DC273)</f>
        <v/>
      </c>
      <c r="DD261" s="4">
        <f>SUM(DD262:DD273)</f>
        <v/>
      </c>
      <c r="DE261" s="4">
        <f>SUM(DE262:DE273)</f>
        <v/>
      </c>
      <c r="DF261" s="4">
        <f>SUM(DF262:DF273)</f>
        <v/>
      </c>
      <c r="DG261" s="4">
        <f>SUM(DG262:DG273)</f>
        <v/>
      </c>
      <c r="DH261" s="4">
        <f>SUM(DH262:DH273)</f>
        <v/>
      </c>
      <c r="DI261" s="4">
        <f>SUM(DI262:DI273)</f>
        <v/>
      </c>
      <c r="DJ261" s="4">
        <f>SUM(DJ262:DJ273)</f>
        <v/>
      </c>
      <c r="DK261" s="4">
        <f>SUM(DK262:DK273)</f>
        <v/>
      </c>
      <c r="DL261" s="4">
        <f>SUM(DL262:DL273)</f>
        <v/>
      </c>
      <c r="DM261" s="4">
        <f>SUM(DM262:DM273)</f>
        <v/>
      </c>
      <c r="DN261" s="4">
        <f>SUM(DN262:DN273)</f>
        <v/>
      </c>
      <c r="DO261" s="4">
        <f>SUM(DO262:DO273)</f>
        <v/>
      </c>
      <c r="DP261" s="4">
        <f>SUM(DP262:DP273)</f>
        <v/>
      </c>
      <c r="DQ261" s="4">
        <f>SUM(DQ262:DQ273)</f>
        <v/>
      </c>
      <c r="DR261" s="4">
        <f>SUM(DR262:DR273)</f>
        <v/>
      </c>
      <c r="DS261" s="4">
        <f>SUM(DS262:DS273)</f>
        <v/>
      </c>
      <c r="DT261" s="4">
        <f>SUM(DT262:DT273)</f>
        <v/>
      </c>
      <c r="DU261" s="4">
        <f>SUM(DU262:DU273)</f>
        <v/>
      </c>
      <c r="DV261" s="4">
        <f>SUM(DV262:DV273)</f>
        <v/>
      </c>
      <c r="DW261" s="4">
        <f>SUM(DW262:DW273)</f>
        <v/>
      </c>
      <c r="DX261" s="4">
        <f>SUM(DX262:DX273)</f>
        <v/>
      </c>
      <c r="DY261" s="4">
        <f>SUM(DY262:DY273)</f>
        <v/>
      </c>
      <c r="DZ261" s="4">
        <f>SUM(DZ262:DZ273)</f>
        <v/>
      </c>
      <c r="EA261" s="4">
        <f>SUM(EA262:EA273)</f>
        <v/>
      </c>
      <c r="EB261" s="4">
        <f>SUM(EB262:EB273)</f>
        <v/>
      </c>
      <c r="EC261" s="4">
        <f>SUM(EC262:EC273)</f>
        <v/>
      </c>
      <c r="ED261" s="4">
        <f>SUM(ED262:ED273)</f>
        <v/>
      </c>
    </row>
    <row r="262" hidden="1" outlineLevel="1">
      <c r="A262" s="5" t="n">
        <v>1</v>
      </c>
      <c r="B262" s="6" t="inlineStr">
        <is>
          <t>Авиценна (Бухара)</t>
        </is>
      </c>
      <c r="C262" s="6" t="inlineStr">
        <is>
          <t>Бухара</t>
        </is>
      </c>
      <c r="D262" s="6" t="inlineStr">
        <is>
          <t>Бухара 1</t>
        </is>
      </c>
      <c r="E262" s="7">
        <f>G262+I262+K262+M262+O262+Q262+S262+U262+W262+Y262+AA262+AC262+AE262+AG262+AI262+AK262+AM262+AO262+AQ262+AS262</f>
        <v/>
      </c>
      <c r="F262" s="7">
        <f>H262+J262+L262+N262+P262+R262+T262+V262+X262+Z262+AB262+AD262+AF262+AH262+AJ262+AL262+AN262+AP262+AR262+AT262</f>
        <v/>
      </c>
      <c r="G262" s="7" t="inlineStr"/>
      <c r="H262" s="7" t="inlineStr"/>
      <c r="I262" s="7" t="inlineStr"/>
      <c r="J262" s="7" t="inlineStr"/>
      <c r="K262" s="7" t="inlineStr"/>
      <c r="L262" s="7" t="inlineStr"/>
      <c r="M262" s="7" t="inlineStr"/>
      <c r="N262" s="7" t="inlineStr"/>
      <c r="O262" s="7" t="inlineStr"/>
      <c r="P262" s="7" t="inlineStr"/>
      <c r="Q262" s="7" t="inlineStr"/>
      <c r="R262" s="7" t="inlineStr"/>
      <c r="S262" s="7" t="n">
        <v>22</v>
      </c>
      <c r="T262" s="7" t="n">
        <v>103304.08</v>
      </c>
      <c r="U262" s="7" t="inlineStr"/>
      <c r="V262" s="7" t="inlineStr"/>
      <c r="W262" s="7" t="n">
        <v>21</v>
      </c>
      <c r="X262" s="7" t="n">
        <v>146648.67</v>
      </c>
      <c r="Y262" s="7" t="n">
        <v>22</v>
      </c>
      <c r="Z262" s="7" t="n">
        <v>103304.08</v>
      </c>
      <c r="AA262" s="7" t="inlineStr"/>
      <c r="AB262" s="7" t="inlineStr"/>
      <c r="AC262" s="7" t="inlineStr"/>
      <c r="AD262" s="7" t="inlineStr"/>
      <c r="AE262" s="7" t="inlineStr"/>
      <c r="AF262" s="7" t="inlineStr"/>
      <c r="AG262" s="7" t="inlineStr"/>
      <c r="AH262" s="7" t="inlineStr"/>
      <c r="AI262" s="7" t="inlineStr"/>
      <c r="AJ262" s="7" t="inlineStr"/>
      <c r="AK262" s="7" t="n">
        <v>21</v>
      </c>
      <c r="AL262" s="7" t="n">
        <v>91930.23</v>
      </c>
      <c r="AM262" s="7" t="n">
        <v>21</v>
      </c>
      <c r="AN262" s="7" t="n">
        <v>60701.55</v>
      </c>
      <c r="AO262" s="7" t="inlineStr"/>
      <c r="AP262" s="7" t="inlineStr"/>
      <c r="AQ262" s="7" t="inlineStr"/>
      <c r="AR262" s="7" t="inlineStr"/>
      <c r="AS262" s="7" t="inlineStr"/>
      <c r="AT262" s="7" t="inlineStr"/>
      <c r="AU262" s="7">
        <f>AW262+AY262+BA262+BC262+BE262+BG262</f>
        <v/>
      </c>
      <c r="AV262" s="7">
        <f>AX262+AZ262+BB262+BD262+BF262+BH262</f>
        <v/>
      </c>
      <c r="AW262" s="7" t="inlineStr"/>
      <c r="AX262" s="7" t="inlineStr"/>
      <c r="AY262" s="7" t="inlineStr"/>
      <c r="AZ262" s="7" t="inlineStr"/>
      <c r="BA262" s="7" t="inlineStr"/>
      <c r="BB262" s="7" t="inlineStr"/>
      <c r="BC262" s="7" t="inlineStr"/>
      <c r="BD262" s="7" t="inlineStr"/>
      <c r="BE262" s="7" t="inlineStr"/>
      <c r="BF262" s="7" t="inlineStr"/>
      <c r="BG262" s="7" t="inlineStr"/>
      <c r="BH262" s="7" t="inlineStr"/>
      <c r="BI262" s="7">
        <f>BK262+BM262+BO262+BQ262</f>
        <v/>
      </c>
      <c r="BJ262" s="7">
        <f>BL262+BN262+BP262+BR262</f>
        <v/>
      </c>
      <c r="BK262" s="7" t="inlineStr"/>
      <c r="BL262" s="7" t="inlineStr"/>
      <c r="BM262" s="7" t="inlineStr"/>
      <c r="BN262" s="7" t="inlineStr"/>
      <c r="BO262" s="7" t="inlineStr"/>
      <c r="BP262" s="7" t="inlineStr"/>
      <c r="BQ262" s="7" t="n">
        <v>2</v>
      </c>
      <c r="BR262" s="7" t="n">
        <v>53837.94</v>
      </c>
      <c r="BS262" s="7">
        <f>BU262+BW262+BY262+CA262+CC262+CE262+CG262+CI262+CK262+CM262+CO262+CQ262+CS262+CU262+CW262+CY262</f>
        <v/>
      </c>
      <c r="BT262" s="7">
        <f>BV262+BX262+BZ262+CB262+CD262+CF262+CH262+CJ262+CL262+CN262+CP262+CR262+CT262+CV262+CX262+CZ262</f>
        <v/>
      </c>
      <c r="BU262" s="7" t="inlineStr"/>
      <c r="BV262" s="7" t="inlineStr"/>
      <c r="BW262" s="7" t="inlineStr"/>
      <c r="BX262" s="7" t="inlineStr"/>
      <c r="BY262" s="7" t="n">
        <v>1</v>
      </c>
      <c r="BZ262" s="7" t="n">
        <v>54525.28</v>
      </c>
      <c r="CA262" s="7" t="inlineStr"/>
      <c r="CB262" s="7" t="inlineStr"/>
      <c r="CC262" s="7" t="inlineStr"/>
      <c r="CD262" s="7" t="inlineStr"/>
      <c r="CE262" s="7" t="n">
        <v>10</v>
      </c>
      <c r="CF262" s="7" t="n">
        <v>451500</v>
      </c>
      <c r="CG262" s="7" t="n">
        <v>22</v>
      </c>
      <c r="CH262" s="7" t="n">
        <v>68891.45999999999</v>
      </c>
      <c r="CI262" s="7" t="inlineStr"/>
      <c r="CJ262" s="7" t="inlineStr"/>
      <c r="CK262" s="7" t="n">
        <v>5</v>
      </c>
      <c r="CL262" s="7" t="n">
        <v>243732.1</v>
      </c>
      <c r="CM262" s="7" t="inlineStr"/>
      <c r="CN262" s="7" t="inlineStr"/>
      <c r="CO262" s="7" t="inlineStr"/>
      <c r="CP262" s="7" t="inlineStr"/>
      <c r="CQ262" s="7" t="inlineStr"/>
      <c r="CR262" s="7" t="inlineStr"/>
      <c r="CS262" s="7" t="inlineStr"/>
      <c r="CT262" s="7" t="inlineStr"/>
      <c r="CU262" s="7" t="inlineStr"/>
      <c r="CV262" s="7" t="inlineStr"/>
      <c r="CW262" s="7" t="n">
        <v>22</v>
      </c>
      <c r="CX262" s="7" t="n">
        <v>58292.96</v>
      </c>
      <c r="CY262" s="7" t="inlineStr"/>
      <c r="CZ262" s="7" t="inlineStr"/>
      <c r="DA262" s="7">
        <f>DC262+DE262+DG262+DI262+DK262+DM262+DO262+DQ262+DS262+DU262+DW262+DY262+EA262</f>
        <v/>
      </c>
      <c r="DB262" s="7">
        <f>DD262+DF262+DH262+DJ262+DL262+DN262+DP262+DR262+DT262+DV262+DX262+DZ262+EB262</f>
        <v/>
      </c>
      <c r="DC262" s="7" t="inlineStr"/>
      <c r="DD262" s="7" t="inlineStr"/>
      <c r="DE262" s="7" t="inlineStr"/>
      <c r="DF262" s="7" t="inlineStr"/>
      <c r="DG262" s="7" t="inlineStr"/>
      <c r="DH262" s="7" t="inlineStr"/>
      <c r="DI262" s="7" t="inlineStr"/>
      <c r="DJ262" s="7" t="inlineStr"/>
      <c r="DK262" s="7" t="inlineStr"/>
      <c r="DL262" s="7" t="inlineStr"/>
      <c r="DM262" s="7" t="inlineStr"/>
      <c r="DN262" s="7" t="inlineStr"/>
      <c r="DO262" s="7" t="inlineStr"/>
      <c r="DP262" s="7" t="inlineStr"/>
      <c r="DQ262" s="7" t="n">
        <v>200</v>
      </c>
      <c r="DR262" s="7" t="n">
        <v>4323060</v>
      </c>
      <c r="DS262" s="7" t="n">
        <v>10</v>
      </c>
      <c r="DT262" s="7" t="n">
        <v>407063.8</v>
      </c>
      <c r="DU262" s="7" t="inlineStr"/>
      <c r="DV262" s="7" t="inlineStr"/>
      <c r="DW262" s="7" t="n">
        <v>10</v>
      </c>
      <c r="DX262" s="7" t="n">
        <v>414149.6</v>
      </c>
      <c r="DY262" s="7" t="n">
        <v>5</v>
      </c>
      <c r="DZ262" s="7" t="n">
        <v>373832.6</v>
      </c>
      <c r="EA262" s="7" t="inlineStr"/>
      <c r="EB262" s="7" t="inlineStr"/>
      <c r="EC262" s="7">
        <f>E262+AU262+BI262+BS262+DA262</f>
        <v/>
      </c>
      <c r="ED262" s="7">
        <f>F262+AV262+BJ262+BT262+DB262</f>
        <v/>
      </c>
    </row>
    <row r="263" hidden="1" outlineLevel="1">
      <c r="A263" s="5" t="n">
        <v>2</v>
      </c>
      <c r="B263" s="6" t="inlineStr">
        <is>
          <t>Детс.инфекцион.болница (Бухара)</t>
        </is>
      </c>
      <c r="C263" s="6" t="inlineStr">
        <is>
          <t>Бухара</t>
        </is>
      </c>
      <c r="D263" s="6" t="inlineStr">
        <is>
          <t>Бухара 1</t>
        </is>
      </c>
      <c r="E263" s="7">
        <f>G263+I263+K263+M263+O263+Q263+S263+U263+W263+Y263+AA263+AC263+AE263+AG263+AI263+AK263+AM263+AO263+AQ263+AS263</f>
        <v/>
      </c>
      <c r="F263" s="7">
        <f>H263+J263+L263+N263+P263+R263+T263+V263+X263+Z263+AB263+AD263+AF263+AH263+AJ263+AL263+AN263+AP263+AR263+AT263</f>
        <v/>
      </c>
      <c r="G263" s="7" t="inlineStr"/>
      <c r="H263" s="7" t="inlineStr"/>
      <c r="I263" s="7" t="inlineStr"/>
      <c r="J263" s="7" t="inlineStr"/>
      <c r="K263" s="7" t="inlineStr"/>
      <c r="L263" s="7" t="inlineStr"/>
      <c r="M263" s="7" t="inlineStr"/>
      <c r="N263" s="7" t="inlineStr"/>
      <c r="O263" s="7" t="inlineStr"/>
      <c r="P263" s="7" t="inlineStr"/>
      <c r="Q263" s="7" t="inlineStr"/>
      <c r="R263" s="7" t="inlineStr"/>
      <c r="S263" s="7" t="inlineStr"/>
      <c r="T263" s="7" t="inlineStr"/>
      <c r="U263" s="7" t="inlineStr"/>
      <c r="V263" s="7" t="inlineStr"/>
      <c r="W263" s="7" t="inlineStr"/>
      <c r="X263" s="7" t="inlineStr"/>
      <c r="Y263" s="7" t="inlineStr"/>
      <c r="Z263" s="7" t="inlineStr"/>
      <c r="AA263" s="7" t="inlineStr"/>
      <c r="AB263" s="7" t="inlineStr"/>
      <c r="AC263" s="7" t="inlineStr"/>
      <c r="AD263" s="7" t="inlineStr"/>
      <c r="AE263" s="7" t="inlineStr"/>
      <c r="AF263" s="7" t="inlineStr"/>
      <c r="AG263" s="7" t="inlineStr"/>
      <c r="AH263" s="7" t="inlineStr"/>
      <c r="AI263" s="7" t="inlineStr"/>
      <c r="AJ263" s="7" t="inlineStr"/>
      <c r="AK263" s="7" t="inlineStr"/>
      <c r="AL263" s="7" t="inlineStr"/>
      <c r="AM263" s="7" t="inlineStr"/>
      <c r="AN263" s="7" t="inlineStr"/>
      <c r="AO263" s="7" t="inlineStr"/>
      <c r="AP263" s="7" t="inlineStr"/>
      <c r="AQ263" s="7" t="inlineStr"/>
      <c r="AR263" s="7" t="inlineStr"/>
      <c r="AS263" s="7" t="inlineStr"/>
      <c r="AT263" s="7" t="inlineStr"/>
      <c r="AU263" s="7">
        <f>AW263+AY263+BA263+BC263+BE263+BG263</f>
        <v/>
      </c>
      <c r="AV263" s="7">
        <f>AX263+AZ263+BB263+BD263+BF263+BH263</f>
        <v/>
      </c>
      <c r="AW263" s="7" t="inlineStr"/>
      <c r="AX263" s="7" t="inlineStr"/>
      <c r="AY263" s="7" t="inlineStr"/>
      <c r="AZ263" s="7" t="inlineStr"/>
      <c r="BA263" s="7" t="inlineStr"/>
      <c r="BB263" s="7" t="inlineStr"/>
      <c r="BC263" s="7" t="inlineStr"/>
      <c r="BD263" s="7" t="inlineStr"/>
      <c r="BE263" s="7" t="inlineStr"/>
      <c r="BF263" s="7" t="inlineStr"/>
      <c r="BG263" s="7" t="n">
        <v>300</v>
      </c>
      <c r="BH263" s="7" t="n">
        <v>11140116.96</v>
      </c>
      <c r="BI263" s="7">
        <f>BK263+BM263+BO263+BQ263</f>
        <v/>
      </c>
      <c r="BJ263" s="7">
        <f>BL263+BN263+BP263+BR263</f>
        <v/>
      </c>
      <c r="BK263" s="7" t="inlineStr"/>
      <c r="BL263" s="7" t="inlineStr"/>
      <c r="BM263" s="7" t="inlineStr"/>
      <c r="BN263" s="7" t="inlineStr"/>
      <c r="BO263" s="7" t="inlineStr"/>
      <c r="BP263" s="7" t="inlineStr"/>
      <c r="BQ263" s="7" t="inlineStr"/>
      <c r="BR263" s="7" t="inlineStr"/>
      <c r="BS263" s="7">
        <f>BU263+BW263+BY263+CA263+CC263+CE263+CG263+CI263+CK263+CM263+CO263+CQ263+CS263+CU263+CW263+CY263</f>
        <v/>
      </c>
      <c r="BT263" s="7">
        <f>BV263+BX263+BZ263+CB263+CD263+CF263+CH263+CJ263+CL263+CN263+CP263+CR263+CT263+CV263+CX263+CZ263</f>
        <v/>
      </c>
      <c r="BU263" s="7" t="inlineStr"/>
      <c r="BV263" s="7" t="inlineStr"/>
      <c r="BW263" s="7" t="inlineStr"/>
      <c r="BX263" s="7" t="inlineStr"/>
      <c r="BY263" s="7" t="inlineStr"/>
      <c r="BZ263" s="7" t="inlineStr"/>
      <c r="CA263" s="7" t="inlineStr"/>
      <c r="CB263" s="7" t="inlineStr"/>
      <c r="CC263" s="7" t="inlineStr"/>
      <c r="CD263" s="7" t="inlineStr"/>
      <c r="CE263" s="7" t="inlineStr"/>
      <c r="CF263" s="7" t="inlineStr"/>
      <c r="CG263" s="7" t="inlineStr"/>
      <c r="CH263" s="7" t="inlineStr"/>
      <c r="CI263" s="7" t="inlineStr"/>
      <c r="CJ263" s="7" t="inlineStr"/>
      <c r="CK263" s="7" t="inlineStr"/>
      <c r="CL263" s="7" t="inlineStr"/>
      <c r="CM263" s="7" t="inlineStr"/>
      <c r="CN263" s="7" t="inlineStr"/>
      <c r="CO263" s="7" t="inlineStr"/>
      <c r="CP263" s="7" t="inlineStr"/>
      <c r="CQ263" s="7" t="inlineStr"/>
      <c r="CR263" s="7" t="inlineStr"/>
      <c r="CS263" s="7" t="inlineStr"/>
      <c r="CT263" s="7" t="inlineStr"/>
      <c r="CU263" s="7" t="inlineStr"/>
      <c r="CV263" s="7" t="inlineStr"/>
      <c r="CW263" s="7" t="inlineStr"/>
      <c r="CX263" s="7" t="inlineStr"/>
      <c r="CY263" s="7" t="inlineStr"/>
      <c r="CZ263" s="7" t="inlineStr"/>
      <c r="DA263" s="7">
        <f>DC263+DE263+DG263+DI263+DK263+DM263+DO263+DQ263+DS263+DU263+DW263+DY263+EA263</f>
        <v/>
      </c>
      <c r="DB263" s="7">
        <f>DD263+DF263+DH263+DJ263+DL263+DN263+DP263+DR263+DT263+DV263+DX263+DZ263+EB263</f>
        <v/>
      </c>
      <c r="DC263" s="7" t="inlineStr"/>
      <c r="DD263" s="7" t="inlineStr"/>
      <c r="DE263" s="7" t="inlineStr"/>
      <c r="DF263" s="7" t="inlineStr"/>
      <c r="DG263" s="7" t="inlineStr"/>
      <c r="DH263" s="7" t="inlineStr"/>
      <c r="DI263" s="7" t="inlineStr"/>
      <c r="DJ263" s="7" t="inlineStr"/>
      <c r="DK263" s="7" t="inlineStr"/>
      <c r="DL263" s="7" t="inlineStr"/>
      <c r="DM263" s="7" t="inlineStr"/>
      <c r="DN263" s="7" t="inlineStr"/>
      <c r="DO263" s="7" t="inlineStr"/>
      <c r="DP263" s="7" t="inlineStr"/>
      <c r="DQ263" s="7" t="inlineStr"/>
      <c r="DR263" s="7" t="inlineStr"/>
      <c r="DS263" s="7" t="inlineStr"/>
      <c r="DT263" s="7" t="inlineStr"/>
      <c r="DU263" s="7" t="inlineStr"/>
      <c r="DV263" s="7" t="inlineStr"/>
      <c r="DW263" s="7" t="inlineStr"/>
      <c r="DX263" s="7" t="inlineStr"/>
      <c r="DY263" s="7" t="inlineStr"/>
      <c r="DZ263" s="7" t="inlineStr"/>
      <c r="EA263" s="7" t="inlineStr"/>
      <c r="EB263" s="7" t="inlineStr"/>
      <c r="EC263" s="7">
        <f>E263+AU263+BI263+BS263+DA263</f>
        <v/>
      </c>
      <c r="ED263" s="7">
        <f>F263+AV263+BJ263+BT263+DB263</f>
        <v/>
      </c>
    </row>
    <row r="264" hidden="1" outlineLevel="1">
      <c r="A264" s="5" t="n">
        <v>3</v>
      </c>
      <c r="B264" s="6" t="inlineStr">
        <is>
          <t>ЗУЛХУМОР-ФАРМ</t>
        </is>
      </c>
      <c r="C264" s="6" t="inlineStr">
        <is>
          <t>Бухара</t>
        </is>
      </c>
      <c r="D264" s="6" t="inlineStr">
        <is>
          <t>Бухара 1</t>
        </is>
      </c>
      <c r="E264" s="7">
        <f>G264+I264+K264+M264+O264+Q264+S264+U264+W264+Y264+AA264+AC264+AE264+AG264+AI264+AK264+AM264+AO264+AQ264+AS264</f>
        <v/>
      </c>
      <c r="F264" s="7">
        <f>H264+J264+L264+N264+P264+R264+T264+V264+X264+Z264+AB264+AD264+AF264+AH264+AJ264+AL264+AN264+AP264+AR264+AT264</f>
        <v/>
      </c>
      <c r="G264" s="7" t="inlineStr"/>
      <c r="H264" s="7" t="inlineStr"/>
      <c r="I264" s="7" t="inlineStr"/>
      <c r="J264" s="7" t="inlineStr"/>
      <c r="K264" s="7" t="inlineStr"/>
      <c r="L264" s="7" t="inlineStr"/>
      <c r="M264" s="7" t="inlineStr"/>
      <c r="N264" s="7" t="inlineStr"/>
      <c r="O264" s="7" t="inlineStr"/>
      <c r="P264" s="7" t="inlineStr"/>
      <c r="Q264" s="7" t="inlineStr"/>
      <c r="R264" s="7" t="inlineStr"/>
      <c r="S264" s="7" t="inlineStr"/>
      <c r="T264" s="7" t="inlineStr"/>
      <c r="U264" s="7" t="inlineStr"/>
      <c r="V264" s="7" t="inlineStr"/>
      <c r="W264" s="7" t="inlineStr"/>
      <c r="X264" s="7" t="inlineStr"/>
      <c r="Y264" s="7" t="inlineStr"/>
      <c r="Z264" s="7" t="inlineStr"/>
      <c r="AA264" s="7" t="inlineStr"/>
      <c r="AB264" s="7" t="inlineStr"/>
      <c r="AC264" s="7" t="inlineStr"/>
      <c r="AD264" s="7" t="inlineStr"/>
      <c r="AE264" s="7" t="inlineStr"/>
      <c r="AF264" s="7" t="inlineStr"/>
      <c r="AG264" s="7" t="inlineStr"/>
      <c r="AH264" s="7" t="inlineStr"/>
      <c r="AI264" s="7" t="inlineStr"/>
      <c r="AJ264" s="7" t="inlineStr"/>
      <c r="AK264" s="7" t="n">
        <v>103</v>
      </c>
      <c r="AL264" s="7" t="n">
        <v>450895.89</v>
      </c>
      <c r="AM264" s="7" t="inlineStr"/>
      <c r="AN264" s="7" t="inlineStr"/>
      <c r="AO264" s="7" t="inlineStr"/>
      <c r="AP264" s="7" t="inlineStr"/>
      <c r="AQ264" s="7" t="inlineStr"/>
      <c r="AR264" s="7" t="inlineStr"/>
      <c r="AS264" s="7" t="inlineStr"/>
      <c r="AT264" s="7" t="inlineStr"/>
      <c r="AU264" s="7">
        <f>AW264+AY264+BA264+BC264+BE264+BG264</f>
        <v/>
      </c>
      <c r="AV264" s="7">
        <f>AX264+AZ264+BB264+BD264+BF264+BH264</f>
        <v/>
      </c>
      <c r="AW264" s="7" t="inlineStr"/>
      <c r="AX264" s="7" t="inlineStr"/>
      <c r="AY264" s="7" t="inlineStr"/>
      <c r="AZ264" s="7" t="inlineStr"/>
      <c r="BA264" s="7" t="inlineStr"/>
      <c r="BB264" s="7" t="inlineStr"/>
      <c r="BC264" s="7" t="inlineStr"/>
      <c r="BD264" s="7" t="inlineStr"/>
      <c r="BE264" s="7" t="inlineStr"/>
      <c r="BF264" s="7" t="inlineStr"/>
      <c r="BG264" s="7" t="inlineStr"/>
      <c r="BH264" s="7" t="inlineStr"/>
      <c r="BI264" s="7">
        <f>BK264+BM264+BO264+BQ264</f>
        <v/>
      </c>
      <c r="BJ264" s="7">
        <f>BL264+BN264+BP264+BR264</f>
        <v/>
      </c>
      <c r="BK264" s="7" t="inlineStr"/>
      <c r="BL264" s="7" t="inlineStr"/>
      <c r="BM264" s="7" t="inlineStr"/>
      <c r="BN264" s="7" t="inlineStr"/>
      <c r="BO264" s="7" t="inlineStr"/>
      <c r="BP264" s="7" t="inlineStr"/>
      <c r="BQ264" s="7" t="n">
        <v>20</v>
      </c>
      <c r="BR264" s="7" t="n">
        <v>538379.4</v>
      </c>
      <c r="BS264" s="7">
        <f>BU264+BW264+BY264+CA264+CC264+CE264+CG264+CI264+CK264+CM264+CO264+CQ264+CS264+CU264+CW264+CY264</f>
        <v/>
      </c>
      <c r="BT264" s="7">
        <f>BV264+BX264+BZ264+CB264+CD264+CF264+CH264+CJ264+CL264+CN264+CP264+CR264+CT264+CV264+CX264+CZ264</f>
        <v/>
      </c>
      <c r="BU264" s="7" t="inlineStr"/>
      <c r="BV264" s="7" t="inlineStr"/>
      <c r="BW264" s="7" t="inlineStr"/>
      <c r="BX264" s="7" t="inlineStr"/>
      <c r="BY264" s="7" t="n">
        <v>5</v>
      </c>
      <c r="BZ264" s="7" t="n">
        <v>272626.4000000001</v>
      </c>
      <c r="CA264" s="7" t="inlineStr"/>
      <c r="CB264" s="7" t="inlineStr"/>
      <c r="CC264" s="7" t="inlineStr"/>
      <c r="CD264" s="7" t="inlineStr"/>
      <c r="CE264" s="7" t="n">
        <v>2</v>
      </c>
      <c r="CF264" s="7" t="n">
        <v>90300</v>
      </c>
      <c r="CG264" s="7" t="inlineStr"/>
      <c r="CH264" s="7" t="inlineStr"/>
      <c r="CI264" s="7" t="inlineStr"/>
      <c r="CJ264" s="7" t="inlineStr"/>
      <c r="CK264" s="7" t="n">
        <v>10</v>
      </c>
      <c r="CL264" s="7" t="n">
        <v>496009.3</v>
      </c>
      <c r="CM264" s="7" t="inlineStr"/>
      <c r="CN264" s="7" t="inlineStr"/>
      <c r="CO264" s="7" t="inlineStr"/>
      <c r="CP264" s="7" t="inlineStr"/>
      <c r="CQ264" s="7" t="inlineStr"/>
      <c r="CR264" s="7" t="inlineStr"/>
      <c r="CS264" s="7" t="inlineStr"/>
      <c r="CT264" s="7" t="inlineStr"/>
      <c r="CU264" s="7" t="inlineStr"/>
      <c r="CV264" s="7" t="inlineStr"/>
      <c r="CW264" s="7" t="inlineStr"/>
      <c r="CX264" s="7" t="inlineStr"/>
      <c r="CY264" s="7" t="inlineStr"/>
      <c r="CZ264" s="7" t="inlineStr"/>
      <c r="DA264" s="7">
        <f>DC264+DE264+DG264+DI264+DK264+DM264+DO264+DQ264+DS264+DU264+DW264+DY264+EA264</f>
        <v/>
      </c>
      <c r="DB264" s="7">
        <f>DD264+DF264+DH264+DJ264+DL264+DN264+DP264+DR264+DT264+DV264+DX264+DZ264+EB264</f>
        <v/>
      </c>
      <c r="DC264" s="7" t="inlineStr"/>
      <c r="DD264" s="7" t="inlineStr"/>
      <c r="DE264" s="7" t="inlineStr"/>
      <c r="DF264" s="7" t="inlineStr"/>
      <c r="DG264" s="7" t="inlineStr"/>
      <c r="DH264" s="7" t="inlineStr"/>
      <c r="DI264" s="7" t="inlineStr"/>
      <c r="DJ264" s="7" t="inlineStr"/>
      <c r="DK264" s="7" t="inlineStr"/>
      <c r="DL264" s="7" t="inlineStr"/>
      <c r="DM264" s="7" t="inlineStr"/>
      <c r="DN264" s="7" t="inlineStr"/>
      <c r="DO264" s="7" t="inlineStr"/>
      <c r="DP264" s="7" t="inlineStr"/>
      <c r="DQ264" s="7" t="n">
        <v>64</v>
      </c>
      <c r="DR264" s="7" t="n">
        <v>1383379.2</v>
      </c>
      <c r="DS264" s="7" t="n">
        <v>30</v>
      </c>
      <c r="DT264" s="7" t="n">
        <v>1221191.4</v>
      </c>
      <c r="DU264" s="7" t="inlineStr"/>
      <c r="DV264" s="7" t="inlineStr"/>
      <c r="DW264" s="7" t="n">
        <v>10</v>
      </c>
      <c r="DX264" s="7" t="n">
        <v>414149.6</v>
      </c>
      <c r="DY264" s="7" t="n">
        <v>1</v>
      </c>
      <c r="DZ264" s="7" t="n">
        <v>74766.52</v>
      </c>
      <c r="EA264" s="7" t="inlineStr"/>
      <c r="EB264" s="7" t="inlineStr"/>
      <c r="EC264" s="7">
        <f>E264+AU264+BI264+BS264+DA264</f>
        <v/>
      </c>
      <c r="ED264" s="7">
        <f>F264+AV264+BJ264+BT264+DB264</f>
        <v/>
      </c>
    </row>
    <row r="265" hidden="1" outlineLevel="1">
      <c r="A265" s="5" t="n">
        <v>4</v>
      </c>
      <c r="B265" s="6" t="inlineStr">
        <is>
          <t>Лукмони Хаким(Коган)</t>
        </is>
      </c>
      <c r="C265" s="6" t="inlineStr">
        <is>
          <t>Бухара</t>
        </is>
      </c>
      <c r="D265" s="6" t="inlineStr">
        <is>
          <t>Бухара 1</t>
        </is>
      </c>
      <c r="E265" s="7">
        <f>G265+I265+K265+M265+O265+Q265+S265+U265+W265+Y265+AA265+AC265+AE265+AG265+AI265+AK265+AM265+AO265+AQ265+AS265</f>
        <v/>
      </c>
      <c r="F265" s="7">
        <f>H265+J265+L265+N265+P265+R265+T265+V265+X265+Z265+AB265+AD265+AF265+AH265+AJ265+AL265+AN265+AP265+AR265+AT265</f>
        <v/>
      </c>
      <c r="G265" s="7" t="inlineStr"/>
      <c r="H265" s="7" t="inlineStr"/>
      <c r="I265" s="7" t="inlineStr"/>
      <c r="J265" s="7" t="inlineStr"/>
      <c r="K265" s="7" t="inlineStr"/>
      <c r="L265" s="7" t="inlineStr"/>
      <c r="M265" s="7" t="inlineStr"/>
      <c r="N265" s="7" t="inlineStr"/>
      <c r="O265" s="7" t="inlineStr"/>
      <c r="P265" s="7" t="inlineStr"/>
      <c r="Q265" s="7" t="inlineStr"/>
      <c r="R265" s="7" t="inlineStr"/>
      <c r="S265" s="7" t="inlineStr"/>
      <c r="T265" s="7" t="inlineStr"/>
      <c r="U265" s="7" t="inlineStr"/>
      <c r="V265" s="7" t="inlineStr"/>
      <c r="W265" s="7" t="inlineStr"/>
      <c r="X265" s="7" t="inlineStr"/>
      <c r="Y265" s="7" t="inlineStr"/>
      <c r="Z265" s="7" t="inlineStr"/>
      <c r="AA265" s="7" t="inlineStr"/>
      <c r="AB265" s="7" t="inlineStr"/>
      <c r="AC265" s="7" t="inlineStr"/>
      <c r="AD265" s="7" t="inlineStr"/>
      <c r="AE265" s="7" t="inlineStr"/>
      <c r="AF265" s="7" t="inlineStr"/>
      <c r="AG265" s="7" t="inlineStr"/>
      <c r="AH265" s="7" t="inlineStr"/>
      <c r="AI265" s="7" t="inlineStr"/>
      <c r="AJ265" s="7" t="inlineStr"/>
      <c r="AK265" s="7" t="inlineStr"/>
      <c r="AL265" s="7" t="inlineStr"/>
      <c r="AM265" s="7" t="inlineStr"/>
      <c r="AN265" s="7" t="inlineStr"/>
      <c r="AO265" s="7" t="inlineStr"/>
      <c r="AP265" s="7" t="inlineStr"/>
      <c r="AQ265" s="7" t="inlineStr"/>
      <c r="AR265" s="7" t="inlineStr"/>
      <c r="AS265" s="7" t="inlineStr"/>
      <c r="AT265" s="7" t="inlineStr"/>
      <c r="AU265" s="7">
        <f>AW265+AY265+BA265+BC265+BE265+BG265</f>
        <v/>
      </c>
      <c r="AV265" s="7">
        <f>AX265+AZ265+BB265+BD265+BF265+BH265</f>
        <v/>
      </c>
      <c r="AW265" s="7" t="inlineStr"/>
      <c r="AX265" s="7" t="inlineStr"/>
      <c r="AY265" s="7" t="inlineStr"/>
      <c r="AZ265" s="7" t="inlineStr"/>
      <c r="BA265" s="7" t="inlineStr"/>
      <c r="BB265" s="7" t="inlineStr"/>
      <c r="BC265" s="7" t="inlineStr"/>
      <c r="BD265" s="7" t="inlineStr"/>
      <c r="BE265" s="7" t="inlineStr"/>
      <c r="BF265" s="7" t="inlineStr"/>
      <c r="BG265" s="7" t="inlineStr"/>
      <c r="BH265" s="7" t="inlineStr"/>
      <c r="BI265" s="7">
        <f>BK265+BM265+BO265+BQ265</f>
        <v/>
      </c>
      <c r="BJ265" s="7">
        <f>BL265+BN265+BP265+BR265</f>
        <v/>
      </c>
      <c r="BK265" s="7" t="inlineStr"/>
      <c r="BL265" s="7" t="inlineStr"/>
      <c r="BM265" s="7" t="inlineStr"/>
      <c r="BN265" s="7" t="inlineStr"/>
      <c r="BO265" s="7" t="inlineStr"/>
      <c r="BP265" s="7" t="inlineStr"/>
      <c r="BQ265" s="7" t="n">
        <v>1</v>
      </c>
      <c r="BR265" s="7" t="n">
        <v>26918.97</v>
      </c>
      <c r="BS265" s="7">
        <f>BU265+BW265+BY265+CA265+CC265+CE265+CG265+CI265+CK265+CM265+CO265+CQ265+CS265+CU265+CW265+CY265</f>
        <v/>
      </c>
      <c r="BT265" s="7">
        <f>BV265+BX265+BZ265+CB265+CD265+CF265+CH265+CJ265+CL265+CN265+CP265+CR265+CT265+CV265+CX265+CZ265</f>
        <v/>
      </c>
      <c r="BU265" s="7" t="inlineStr"/>
      <c r="BV265" s="7" t="inlineStr"/>
      <c r="BW265" s="7" t="inlineStr"/>
      <c r="BX265" s="7" t="inlineStr"/>
      <c r="BY265" s="7" t="n">
        <v>1</v>
      </c>
      <c r="BZ265" s="7" t="n">
        <v>54525.28</v>
      </c>
      <c r="CA265" s="7" t="inlineStr"/>
      <c r="CB265" s="7" t="inlineStr"/>
      <c r="CC265" s="7" t="inlineStr"/>
      <c r="CD265" s="7" t="inlineStr"/>
      <c r="CE265" s="7" t="n">
        <v>1</v>
      </c>
      <c r="CF265" s="7" t="n">
        <v>45150</v>
      </c>
      <c r="CG265" s="7" t="inlineStr"/>
      <c r="CH265" s="7" t="inlineStr"/>
      <c r="CI265" s="7" t="inlineStr"/>
      <c r="CJ265" s="7" t="inlineStr"/>
      <c r="CK265" s="7" t="n">
        <v>1</v>
      </c>
      <c r="CL265" s="7" t="n">
        <v>48746.42</v>
      </c>
      <c r="CM265" s="7" t="inlineStr"/>
      <c r="CN265" s="7" t="inlineStr"/>
      <c r="CO265" s="7" t="inlineStr"/>
      <c r="CP265" s="7" t="inlineStr"/>
      <c r="CQ265" s="7" t="inlineStr"/>
      <c r="CR265" s="7" t="inlineStr"/>
      <c r="CS265" s="7" t="inlineStr"/>
      <c r="CT265" s="7" t="inlineStr"/>
      <c r="CU265" s="7" t="inlineStr"/>
      <c r="CV265" s="7" t="inlineStr"/>
      <c r="CW265" s="7" t="inlineStr"/>
      <c r="CX265" s="7" t="inlineStr"/>
      <c r="CY265" s="7" t="inlineStr"/>
      <c r="CZ265" s="7" t="inlineStr"/>
      <c r="DA265" s="7">
        <f>DC265+DE265+DG265+DI265+DK265+DM265+DO265+DQ265+DS265+DU265+DW265+DY265+EA265</f>
        <v/>
      </c>
      <c r="DB265" s="7">
        <f>DD265+DF265+DH265+DJ265+DL265+DN265+DP265+DR265+DT265+DV265+DX265+DZ265+EB265</f>
        <v/>
      </c>
      <c r="DC265" s="7" t="inlineStr"/>
      <c r="DD265" s="7" t="inlineStr"/>
      <c r="DE265" s="7" t="inlineStr"/>
      <c r="DF265" s="7" t="inlineStr"/>
      <c r="DG265" s="7" t="inlineStr"/>
      <c r="DH265" s="7" t="inlineStr"/>
      <c r="DI265" s="7" t="inlineStr"/>
      <c r="DJ265" s="7" t="inlineStr"/>
      <c r="DK265" s="7" t="inlineStr"/>
      <c r="DL265" s="7" t="inlineStr"/>
      <c r="DM265" s="7" t="inlineStr"/>
      <c r="DN265" s="7" t="inlineStr"/>
      <c r="DO265" s="7" t="inlineStr"/>
      <c r="DP265" s="7" t="inlineStr"/>
      <c r="DQ265" s="7" t="n">
        <v>100</v>
      </c>
      <c r="DR265" s="7" t="n">
        <v>2161530</v>
      </c>
      <c r="DS265" s="7" t="n">
        <v>20</v>
      </c>
      <c r="DT265" s="7" t="n">
        <v>814127.6</v>
      </c>
      <c r="DU265" s="7" t="inlineStr"/>
      <c r="DV265" s="7" t="inlineStr"/>
      <c r="DW265" s="7" t="n">
        <v>12</v>
      </c>
      <c r="DX265" s="7" t="n">
        <v>496979.52</v>
      </c>
      <c r="DY265" s="7" t="n">
        <v>12</v>
      </c>
      <c r="DZ265" s="7" t="n">
        <v>897198.24</v>
      </c>
      <c r="EA265" s="7" t="inlineStr"/>
      <c r="EB265" s="7" t="inlineStr"/>
      <c r="EC265" s="7">
        <f>E265+AU265+BI265+BS265+DA265</f>
        <v/>
      </c>
      <c r="ED265" s="7">
        <f>F265+AV265+BJ265+BT265+DB265</f>
        <v/>
      </c>
    </row>
    <row r="266" hidden="1" outlineLevel="1">
      <c r="A266" s="5" t="n">
        <v>5</v>
      </c>
      <c r="B266" s="6" t="inlineStr">
        <is>
          <t>МИРАН УНИВЕРСАЛ</t>
        </is>
      </c>
      <c r="C266" s="6" t="inlineStr">
        <is>
          <t>Бухара</t>
        </is>
      </c>
      <c r="D266" s="6" t="inlineStr">
        <is>
          <t>Бухара 1</t>
        </is>
      </c>
      <c r="E266" s="7">
        <f>G266+I266+K266+M266+O266+Q266+S266+U266+W266+Y266+AA266+AC266+AE266+AG266+AI266+AK266+AM266+AO266+AQ266+AS266</f>
        <v/>
      </c>
      <c r="F266" s="7">
        <f>H266+J266+L266+N266+P266+R266+T266+V266+X266+Z266+AB266+AD266+AF266+AH266+AJ266+AL266+AN266+AP266+AR266+AT266</f>
        <v/>
      </c>
      <c r="G266" s="7" t="inlineStr"/>
      <c r="H266" s="7" t="inlineStr"/>
      <c r="I266" s="7" t="inlineStr"/>
      <c r="J266" s="7" t="inlineStr"/>
      <c r="K266" s="7" t="inlineStr"/>
      <c r="L266" s="7" t="inlineStr"/>
      <c r="M266" s="7" t="inlineStr"/>
      <c r="N266" s="7" t="inlineStr"/>
      <c r="O266" s="7" t="inlineStr"/>
      <c r="P266" s="7" t="inlineStr"/>
      <c r="Q266" s="7" t="inlineStr"/>
      <c r="R266" s="7" t="inlineStr"/>
      <c r="S266" s="7" t="inlineStr"/>
      <c r="T266" s="7" t="inlineStr"/>
      <c r="U266" s="7" t="inlineStr"/>
      <c r="V266" s="7" t="inlineStr"/>
      <c r="W266" s="7" t="inlineStr"/>
      <c r="X266" s="7" t="inlineStr"/>
      <c r="Y266" s="7" t="inlineStr"/>
      <c r="Z266" s="7" t="inlineStr"/>
      <c r="AA266" s="7" t="inlineStr"/>
      <c r="AB266" s="7" t="inlineStr"/>
      <c r="AC266" s="7" t="inlineStr"/>
      <c r="AD266" s="7" t="inlineStr"/>
      <c r="AE266" s="7" t="inlineStr"/>
      <c r="AF266" s="7" t="inlineStr"/>
      <c r="AG266" s="7" t="inlineStr"/>
      <c r="AH266" s="7" t="inlineStr"/>
      <c r="AI266" s="7" t="inlineStr"/>
      <c r="AJ266" s="7" t="inlineStr"/>
      <c r="AK266" s="7" t="inlineStr"/>
      <c r="AL266" s="7" t="inlineStr"/>
      <c r="AM266" s="7" t="inlineStr"/>
      <c r="AN266" s="7" t="inlineStr"/>
      <c r="AO266" s="7" t="inlineStr"/>
      <c r="AP266" s="7" t="inlineStr"/>
      <c r="AQ266" s="7" t="inlineStr"/>
      <c r="AR266" s="7" t="inlineStr"/>
      <c r="AS266" s="7" t="inlineStr"/>
      <c r="AT266" s="7" t="inlineStr"/>
      <c r="AU266" s="7">
        <f>AW266+AY266+BA266+BC266+BE266+BG266</f>
        <v/>
      </c>
      <c r="AV266" s="7">
        <f>AX266+AZ266+BB266+BD266+BF266+BH266</f>
        <v/>
      </c>
      <c r="AW266" s="7" t="inlineStr"/>
      <c r="AX266" s="7" t="inlineStr"/>
      <c r="AY266" s="7" t="inlineStr"/>
      <c r="AZ266" s="7" t="inlineStr"/>
      <c r="BA266" s="7" t="inlineStr"/>
      <c r="BB266" s="7" t="inlineStr"/>
      <c r="BC266" s="7" t="inlineStr"/>
      <c r="BD266" s="7" t="inlineStr"/>
      <c r="BE266" s="7" t="inlineStr"/>
      <c r="BF266" s="7" t="inlineStr"/>
      <c r="BG266" s="7" t="inlineStr"/>
      <c r="BH266" s="7" t="inlineStr"/>
      <c r="BI266" s="7">
        <f>BK266+BM266+BO266+BQ266</f>
        <v/>
      </c>
      <c r="BJ266" s="7">
        <f>BL266+BN266+BP266+BR266</f>
        <v/>
      </c>
      <c r="BK266" s="7" t="inlineStr"/>
      <c r="BL266" s="7" t="inlineStr"/>
      <c r="BM266" s="7" t="inlineStr"/>
      <c r="BN266" s="7" t="inlineStr"/>
      <c r="BO266" s="7" t="inlineStr"/>
      <c r="BP266" s="7" t="inlineStr"/>
      <c r="BQ266" s="7" t="n">
        <v>10</v>
      </c>
      <c r="BR266" s="7" t="n">
        <v>269189.7</v>
      </c>
      <c r="BS266" s="7">
        <f>BU266+BW266+BY266+CA266+CC266+CE266+CG266+CI266+CK266+CM266+CO266+CQ266+CS266+CU266+CW266+CY266</f>
        <v/>
      </c>
      <c r="BT266" s="7">
        <f>BV266+BX266+BZ266+CB266+CD266+CF266+CH266+CJ266+CL266+CN266+CP266+CR266+CT266+CV266+CX266+CZ266</f>
        <v/>
      </c>
      <c r="BU266" s="7" t="inlineStr"/>
      <c r="BV266" s="7" t="inlineStr"/>
      <c r="BW266" s="7" t="inlineStr"/>
      <c r="BX266" s="7" t="inlineStr"/>
      <c r="BY266" s="7" t="n">
        <v>2</v>
      </c>
      <c r="BZ266" s="7" t="n">
        <v>109050.56</v>
      </c>
      <c r="CA266" s="7" t="inlineStr"/>
      <c r="CB266" s="7" t="inlineStr"/>
      <c r="CC266" s="7" t="inlineStr"/>
      <c r="CD266" s="7" t="inlineStr"/>
      <c r="CE266" s="7" t="n">
        <v>1</v>
      </c>
      <c r="CF266" s="7" t="n">
        <v>45150</v>
      </c>
      <c r="CG266" s="7" t="inlineStr"/>
      <c r="CH266" s="7" t="inlineStr"/>
      <c r="CI266" s="7" t="inlineStr"/>
      <c r="CJ266" s="7" t="inlineStr"/>
      <c r="CK266" s="7" t="n">
        <v>2</v>
      </c>
      <c r="CL266" s="7" t="n">
        <v>98347.35000000001</v>
      </c>
      <c r="CM266" s="7" t="inlineStr"/>
      <c r="CN266" s="7" t="inlineStr"/>
      <c r="CO266" s="7" t="inlineStr"/>
      <c r="CP266" s="7" t="inlineStr"/>
      <c r="CQ266" s="7" t="inlineStr"/>
      <c r="CR266" s="7" t="inlineStr"/>
      <c r="CS266" s="7" t="inlineStr"/>
      <c r="CT266" s="7" t="inlineStr"/>
      <c r="CU266" s="7" t="inlineStr"/>
      <c r="CV266" s="7" t="inlineStr"/>
      <c r="CW266" s="7" t="inlineStr"/>
      <c r="CX266" s="7" t="inlineStr"/>
      <c r="CY266" s="7" t="inlineStr"/>
      <c r="CZ266" s="7" t="inlineStr"/>
      <c r="DA266" s="7">
        <f>DC266+DE266+DG266+DI266+DK266+DM266+DO266+DQ266+DS266+DU266+DW266+DY266+EA266</f>
        <v/>
      </c>
      <c r="DB266" s="7">
        <f>DD266+DF266+DH266+DJ266+DL266+DN266+DP266+DR266+DT266+DV266+DX266+DZ266+EB266</f>
        <v/>
      </c>
      <c r="DC266" s="7" t="inlineStr"/>
      <c r="DD266" s="7" t="inlineStr"/>
      <c r="DE266" s="7" t="inlineStr"/>
      <c r="DF266" s="7" t="inlineStr"/>
      <c r="DG266" s="7" t="inlineStr"/>
      <c r="DH266" s="7" t="inlineStr"/>
      <c r="DI266" s="7" t="inlineStr"/>
      <c r="DJ266" s="7" t="inlineStr"/>
      <c r="DK266" s="7" t="inlineStr"/>
      <c r="DL266" s="7" t="inlineStr"/>
      <c r="DM266" s="7" t="inlineStr"/>
      <c r="DN266" s="7" t="inlineStr"/>
      <c r="DO266" s="7" t="inlineStr"/>
      <c r="DP266" s="7" t="inlineStr"/>
      <c r="DQ266" s="7" t="n">
        <v>170</v>
      </c>
      <c r="DR266" s="7" t="n">
        <v>3674601</v>
      </c>
      <c r="DS266" s="7" t="n">
        <v>1</v>
      </c>
      <c r="DT266" s="7" t="n">
        <v>40706.38</v>
      </c>
      <c r="DU266" s="7" t="inlineStr"/>
      <c r="DV266" s="7" t="inlineStr"/>
      <c r="DW266" s="7" t="n">
        <v>5</v>
      </c>
      <c r="DX266" s="7" t="n">
        <v>207074.8</v>
      </c>
      <c r="DY266" s="7" t="n">
        <v>1</v>
      </c>
      <c r="DZ266" s="7" t="n">
        <v>74766.52</v>
      </c>
      <c r="EA266" s="7" t="inlineStr"/>
      <c r="EB266" s="7" t="inlineStr"/>
      <c r="EC266" s="7">
        <f>E266+AU266+BI266+BS266+DA266</f>
        <v/>
      </c>
      <c r="ED266" s="7">
        <f>F266+AV266+BJ266+BT266+DB266</f>
        <v/>
      </c>
    </row>
    <row r="267" hidden="1" outlineLevel="1">
      <c r="A267" s="5" t="n">
        <v>6</v>
      </c>
      <c r="B267" s="6" t="inlineStr">
        <is>
          <t>Мадина Фарм Синтез</t>
        </is>
      </c>
      <c r="C267" s="6" t="inlineStr">
        <is>
          <t>Бухара</t>
        </is>
      </c>
      <c r="D267" s="6" t="inlineStr">
        <is>
          <t>Бухара 1</t>
        </is>
      </c>
      <c r="E267" s="7">
        <f>G267+I267+K267+M267+O267+Q267+S267+U267+W267+Y267+AA267+AC267+AE267+AG267+AI267+AK267+AM267+AO267+AQ267+AS267</f>
        <v/>
      </c>
      <c r="F267" s="7">
        <f>H267+J267+L267+N267+P267+R267+T267+V267+X267+Z267+AB267+AD267+AF267+AH267+AJ267+AL267+AN267+AP267+AR267+AT267</f>
        <v/>
      </c>
      <c r="G267" s="7" t="inlineStr"/>
      <c r="H267" s="7" t="inlineStr"/>
      <c r="I267" s="7" t="inlineStr"/>
      <c r="J267" s="7" t="inlineStr"/>
      <c r="K267" s="7" t="inlineStr"/>
      <c r="L267" s="7" t="inlineStr"/>
      <c r="M267" s="7" t="inlineStr"/>
      <c r="N267" s="7" t="inlineStr"/>
      <c r="O267" s="7" t="inlineStr"/>
      <c r="P267" s="7" t="inlineStr"/>
      <c r="Q267" s="7" t="inlineStr"/>
      <c r="R267" s="7" t="inlineStr"/>
      <c r="S267" s="7" t="inlineStr"/>
      <c r="T267" s="7" t="inlineStr"/>
      <c r="U267" s="7" t="inlineStr"/>
      <c r="V267" s="7" t="inlineStr"/>
      <c r="W267" s="7" t="inlineStr"/>
      <c r="X267" s="7" t="inlineStr"/>
      <c r="Y267" s="7" t="inlineStr"/>
      <c r="Z267" s="7" t="inlineStr"/>
      <c r="AA267" s="7" t="inlineStr"/>
      <c r="AB267" s="7" t="inlineStr"/>
      <c r="AC267" s="7" t="n">
        <v>200</v>
      </c>
      <c r="AD267" s="7" t="n">
        <v>5340244</v>
      </c>
      <c r="AE267" s="7" t="n">
        <v>40</v>
      </c>
      <c r="AF267" s="7" t="n">
        <v>809493.2000000001</v>
      </c>
      <c r="AG267" s="7" t="n">
        <v>30</v>
      </c>
      <c r="AH267" s="7" t="n">
        <v>768785.4</v>
      </c>
      <c r="AI267" s="7" t="inlineStr"/>
      <c r="AJ267" s="7" t="inlineStr"/>
      <c r="AK267" s="7" t="inlineStr"/>
      <c r="AL267" s="7" t="inlineStr"/>
      <c r="AM267" s="7" t="inlineStr"/>
      <c r="AN267" s="7" t="inlineStr"/>
      <c r="AO267" s="7" t="inlineStr"/>
      <c r="AP267" s="7" t="inlineStr"/>
      <c r="AQ267" s="7" t="inlineStr"/>
      <c r="AR267" s="7" t="inlineStr"/>
      <c r="AS267" s="7" t="inlineStr"/>
      <c r="AT267" s="7" t="inlineStr"/>
      <c r="AU267" s="7">
        <f>AW267+AY267+BA267+BC267+BE267+BG267</f>
        <v/>
      </c>
      <c r="AV267" s="7">
        <f>AX267+AZ267+BB267+BD267+BF267+BH267</f>
        <v/>
      </c>
      <c r="AW267" s="7" t="inlineStr"/>
      <c r="AX267" s="7" t="inlineStr"/>
      <c r="AY267" s="7" t="n">
        <v>5</v>
      </c>
      <c r="AZ267" s="7" t="n">
        <v>2739012</v>
      </c>
      <c r="BA267" s="7" t="n">
        <v>10</v>
      </c>
      <c r="BB267" s="7" t="n">
        <v>415081.6</v>
      </c>
      <c r="BC267" s="7" t="inlineStr"/>
      <c r="BD267" s="7" t="inlineStr"/>
      <c r="BE267" s="7" t="n">
        <v>10</v>
      </c>
      <c r="BF267" s="7" t="n">
        <v>1232917.1</v>
      </c>
      <c r="BG267" s="7" t="n">
        <v>375</v>
      </c>
      <c r="BH267" s="7" t="n">
        <v>13925145</v>
      </c>
      <c r="BI267" s="7">
        <f>BK267+BM267+BO267+BQ267</f>
        <v/>
      </c>
      <c r="BJ267" s="7">
        <f>BL267+BN267+BP267+BR267</f>
        <v/>
      </c>
      <c r="BK267" s="7" t="n">
        <v>42</v>
      </c>
      <c r="BL267" s="7" t="n">
        <v>4629415.14</v>
      </c>
      <c r="BM267" s="7" t="n">
        <v>165</v>
      </c>
      <c r="BN267" s="7" t="n">
        <v>3172595.85</v>
      </c>
      <c r="BO267" s="7" t="n">
        <v>400</v>
      </c>
      <c r="BP267" s="7" t="n">
        <v>20714248</v>
      </c>
      <c r="BQ267" s="7" t="n">
        <v>50</v>
      </c>
      <c r="BR267" s="7" t="n">
        <v>1345948.5</v>
      </c>
      <c r="BS267" s="7">
        <f>BU267+BW267+BY267+CA267+CC267+CE267+CG267+CI267+CK267+CM267+CO267+CQ267+CS267+CU267+CW267+CY267</f>
        <v/>
      </c>
      <c r="BT267" s="7">
        <f>BV267+BX267+BZ267+CB267+CD267+CF267+CH267+CJ267+CL267+CN267+CP267+CR267+CT267+CV267+CX267+CZ267</f>
        <v/>
      </c>
      <c r="BU267" s="7" t="inlineStr"/>
      <c r="BV267" s="7" t="inlineStr"/>
      <c r="BW267" s="7" t="n">
        <v>100</v>
      </c>
      <c r="BX267" s="7" t="n">
        <v>1553291</v>
      </c>
      <c r="BY267" s="7" t="n">
        <v>50</v>
      </c>
      <c r="BZ267" s="7" t="n">
        <v>2726264</v>
      </c>
      <c r="CA267" s="7" t="n">
        <v>30</v>
      </c>
      <c r="CB267" s="7" t="n">
        <v>1798289.1</v>
      </c>
      <c r="CC267" s="7" t="n">
        <v>45</v>
      </c>
      <c r="CD267" s="7" t="n">
        <v>14228474.85</v>
      </c>
      <c r="CE267" s="7" t="inlineStr"/>
      <c r="CF267" s="7" t="inlineStr"/>
      <c r="CG267" s="7" t="inlineStr"/>
      <c r="CH267" s="7" t="inlineStr"/>
      <c r="CI267" s="7" t="n">
        <v>250</v>
      </c>
      <c r="CJ267" s="7" t="n">
        <v>803087.5</v>
      </c>
      <c r="CK267" s="7" t="n">
        <v>100</v>
      </c>
      <c r="CL267" s="7" t="n">
        <v>4960093</v>
      </c>
      <c r="CM267" s="7" t="inlineStr"/>
      <c r="CN267" s="7" t="inlineStr"/>
      <c r="CO267" s="7" t="inlineStr"/>
      <c r="CP267" s="7" t="inlineStr"/>
      <c r="CQ267" s="7" t="inlineStr"/>
      <c r="CR267" s="7" t="inlineStr"/>
      <c r="CS267" s="7" t="inlineStr"/>
      <c r="CT267" s="7" t="inlineStr"/>
      <c r="CU267" s="7" t="inlineStr"/>
      <c r="CV267" s="7" t="inlineStr"/>
      <c r="CW267" s="7" t="inlineStr"/>
      <c r="CX267" s="7" t="inlineStr"/>
      <c r="CY267" s="7" t="inlineStr"/>
      <c r="CZ267" s="7" t="inlineStr"/>
      <c r="DA267" s="7">
        <f>DC267+DE267+DG267+DI267+DK267+DM267+DO267+DQ267+DS267+DU267+DW267+DY267+EA267</f>
        <v/>
      </c>
      <c r="DB267" s="7">
        <f>DD267+DF267+DH267+DJ267+DL267+DN267+DP267+DR267+DT267+DV267+DX267+DZ267+EB267</f>
        <v/>
      </c>
      <c r="DC267" s="7" t="inlineStr"/>
      <c r="DD267" s="7" t="inlineStr"/>
      <c r="DE267" s="7" t="inlineStr"/>
      <c r="DF267" s="7" t="inlineStr"/>
      <c r="DG267" s="7" t="n">
        <v>5</v>
      </c>
      <c r="DH267" s="7" t="n">
        <v>468784.85</v>
      </c>
      <c r="DI267" s="7" t="inlineStr"/>
      <c r="DJ267" s="7" t="inlineStr"/>
      <c r="DK267" s="7" t="inlineStr"/>
      <c r="DL267" s="7" t="inlineStr"/>
      <c r="DM267" s="7" t="n">
        <v>45</v>
      </c>
      <c r="DN267" s="7" t="n">
        <v>2193281.1</v>
      </c>
      <c r="DO267" s="7" t="n">
        <v>110</v>
      </c>
      <c r="DP267" s="7" t="n">
        <v>4380652.1</v>
      </c>
      <c r="DQ267" s="7" t="n">
        <v>750</v>
      </c>
      <c r="DR267" s="7" t="n">
        <v>16211475</v>
      </c>
      <c r="DS267" s="7" t="inlineStr"/>
      <c r="DT267" s="7" t="inlineStr"/>
      <c r="DU267" s="7" t="n">
        <v>160</v>
      </c>
      <c r="DV267" s="7" t="n">
        <v>6753441.599999998</v>
      </c>
      <c r="DW267" s="7" t="inlineStr"/>
      <c r="DX267" s="7" t="inlineStr"/>
      <c r="DY267" s="7" t="inlineStr"/>
      <c r="DZ267" s="7" t="inlineStr"/>
      <c r="EA267" s="7" t="inlineStr"/>
      <c r="EB267" s="7" t="inlineStr"/>
      <c r="EC267" s="7">
        <f>E267+AU267+BI267+BS267+DA267</f>
        <v/>
      </c>
      <c r="ED267" s="7">
        <f>F267+AV267+BJ267+BT267+DB267</f>
        <v/>
      </c>
    </row>
    <row r="268" hidden="1" outlineLevel="1">
      <c r="A268" s="5" t="n">
        <v>7</v>
      </c>
      <c r="B268" s="6" t="inlineStr">
        <is>
          <t>ОМЕГА ФАРМ БУХАРА</t>
        </is>
      </c>
      <c r="C268" s="6" t="inlineStr">
        <is>
          <t>Бухара</t>
        </is>
      </c>
      <c r="D268" s="6" t="inlineStr">
        <is>
          <t>Бухара 1</t>
        </is>
      </c>
      <c r="E268" s="7">
        <f>G268+I268+K268+M268+O268+Q268+S268+U268+W268+Y268+AA268+AC268+AE268+AG268+AI268+AK268+AM268+AO268+AQ268+AS268</f>
        <v/>
      </c>
      <c r="F268" s="7">
        <f>H268+J268+L268+N268+P268+R268+T268+V268+X268+Z268+AB268+AD268+AF268+AH268+AJ268+AL268+AN268+AP268+AR268+AT268</f>
        <v/>
      </c>
      <c r="G268" s="7" t="inlineStr"/>
      <c r="H268" s="7" t="inlineStr"/>
      <c r="I268" s="7" t="inlineStr"/>
      <c r="J268" s="7" t="inlineStr"/>
      <c r="K268" s="7" t="inlineStr"/>
      <c r="L268" s="7" t="inlineStr"/>
      <c r="M268" s="7" t="inlineStr"/>
      <c r="N268" s="7" t="inlineStr"/>
      <c r="O268" s="7" t="inlineStr"/>
      <c r="P268" s="7" t="inlineStr"/>
      <c r="Q268" s="7" t="inlineStr"/>
      <c r="R268" s="7" t="inlineStr"/>
      <c r="S268" s="7" t="inlineStr"/>
      <c r="T268" s="7" t="inlineStr"/>
      <c r="U268" s="7" t="inlineStr"/>
      <c r="V268" s="7" t="inlineStr"/>
      <c r="W268" s="7" t="inlineStr"/>
      <c r="X268" s="7" t="inlineStr"/>
      <c r="Y268" s="7" t="inlineStr"/>
      <c r="Z268" s="7" t="inlineStr"/>
      <c r="AA268" s="7" t="inlineStr"/>
      <c r="AB268" s="7" t="inlineStr"/>
      <c r="AC268" s="7" t="inlineStr"/>
      <c r="AD268" s="7" t="inlineStr"/>
      <c r="AE268" s="7" t="inlineStr"/>
      <c r="AF268" s="7" t="inlineStr"/>
      <c r="AG268" s="7" t="inlineStr"/>
      <c r="AH268" s="7" t="inlineStr"/>
      <c r="AI268" s="7" t="inlineStr"/>
      <c r="AJ268" s="7" t="inlineStr"/>
      <c r="AK268" s="7" t="inlineStr"/>
      <c r="AL268" s="7" t="inlineStr"/>
      <c r="AM268" s="7" t="inlineStr"/>
      <c r="AN268" s="7" t="inlineStr"/>
      <c r="AO268" s="7" t="inlineStr"/>
      <c r="AP268" s="7" t="inlineStr"/>
      <c r="AQ268" s="7" t="inlineStr"/>
      <c r="AR268" s="7" t="inlineStr"/>
      <c r="AS268" s="7" t="inlineStr"/>
      <c r="AT268" s="7" t="inlineStr"/>
      <c r="AU268" s="7">
        <f>AW268+AY268+BA268+BC268+BE268+BG268</f>
        <v/>
      </c>
      <c r="AV268" s="7">
        <f>AX268+AZ268+BB268+BD268+BF268+BH268</f>
        <v/>
      </c>
      <c r="AW268" s="7" t="inlineStr"/>
      <c r="AX268" s="7" t="inlineStr"/>
      <c r="AY268" s="7" t="inlineStr"/>
      <c r="AZ268" s="7" t="inlineStr"/>
      <c r="BA268" s="7" t="inlineStr"/>
      <c r="BB268" s="7" t="inlineStr"/>
      <c r="BC268" s="7" t="inlineStr"/>
      <c r="BD268" s="7" t="inlineStr"/>
      <c r="BE268" s="7" t="inlineStr"/>
      <c r="BF268" s="7" t="inlineStr"/>
      <c r="BG268" s="7" t="inlineStr"/>
      <c r="BH268" s="7" t="inlineStr"/>
      <c r="BI268" s="7">
        <f>BK268+BM268+BO268+BQ268</f>
        <v/>
      </c>
      <c r="BJ268" s="7">
        <f>BL268+BN268+BP268+BR268</f>
        <v/>
      </c>
      <c r="BK268" s="7" t="inlineStr"/>
      <c r="BL268" s="7" t="inlineStr"/>
      <c r="BM268" s="7" t="inlineStr"/>
      <c r="BN268" s="7" t="inlineStr"/>
      <c r="BO268" s="7" t="inlineStr"/>
      <c r="BP268" s="7" t="inlineStr"/>
      <c r="BQ268" s="7" t="n">
        <v>1</v>
      </c>
      <c r="BR268" s="7" t="n">
        <v>26918.97</v>
      </c>
      <c r="BS268" s="7">
        <f>BU268+BW268+BY268+CA268+CC268+CE268+CG268+CI268+CK268+CM268+CO268+CQ268+CS268+CU268+CW268+CY268</f>
        <v/>
      </c>
      <c r="BT268" s="7">
        <f>BV268+BX268+BZ268+CB268+CD268+CF268+CH268+CJ268+CL268+CN268+CP268+CR268+CT268+CV268+CX268+CZ268</f>
        <v/>
      </c>
      <c r="BU268" s="7" t="inlineStr"/>
      <c r="BV268" s="7" t="inlineStr"/>
      <c r="BW268" s="7" t="inlineStr"/>
      <c r="BX268" s="7" t="inlineStr"/>
      <c r="BY268" s="7" t="n">
        <v>1</v>
      </c>
      <c r="BZ268" s="7" t="n">
        <v>54525.28</v>
      </c>
      <c r="CA268" s="7" t="inlineStr"/>
      <c r="CB268" s="7" t="inlineStr"/>
      <c r="CC268" s="7" t="inlineStr"/>
      <c r="CD268" s="7" t="inlineStr"/>
      <c r="CE268" s="7" t="n">
        <v>1</v>
      </c>
      <c r="CF268" s="7" t="n">
        <v>45150</v>
      </c>
      <c r="CG268" s="7" t="inlineStr"/>
      <c r="CH268" s="7" t="inlineStr"/>
      <c r="CI268" s="7" t="inlineStr"/>
      <c r="CJ268" s="7" t="inlineStr"/>
      <c r="CK268" s="7" t="n">
        <v>1</v>
      </c>
      <c r="CL268" s="7" t="n">
        <v>49600.93</v>
      </c>
      <c r="CM268" s="7" t="inlineStr"/>
      <c r="CN268" s="7" t="inlineStr"/>
      <c r="CO268" s="7" t="inlineStr"/>
      <c r="CP268" s="7" t="inlineStr"/>
      <c r="CQ268" s="7" t="inlineStr"/>
      <c r="CR268" s="7" t="inlineStr"/>
      <c r="CS268" s="7" t="inlineStr"/>
      <c r="CT268" s="7" t="inlineStr"/>
      <c r="CU268" s="7" t="inlineStr"/>
      <c r="CV268" s="7" t="inlineStr"/>
      <c r="CW268" s="7" t="inlineStr"/>
      <c r="CX268" s="7" t="inlineStr"/>
      <c r="CY268" s="7" t="inlineStr"/>
      <c r="CZ268" s="7" t="inlineStr"/>
      <c r="DA268" s="7">
        <f>DC268+DE268+DG268+DI268+DK268+DM268+DO268+DQ268+DS268+DU268+DW268+DY268+EA268</f>
        <v/>
      </c>
      <c r="DB268" s="7">
        <f>DD268+DF268+DH268+DJ268+DL268+DN268+DP268+DR268+DT268+DV268+DX268+DZ268+EB268</f>
        <v/>
      </c>
      <c r="DC268" s="7" t="inlineStr"/>
      <c r="DD268" s="7" t="inlineStr"/>
      <c r="DE268" s="7" t="inlineStr"/>
      <c r="DF268" s="7" t="inlineStr"/>
      <c r="DG268" s="7" t="inlineStr"/>
      <c r="DH268" s="7" t="inlineStr"/>
      <c r="DI268" s="7" t="inlineStr"/>
      <c r="DJ268" s="7" t="inlineStr"/>
      <c r="DK268" s="7" t="inlineStr"/>
      <c r="DL268" s="7" t="inlineStr"/>
      <c r="DM268" s="7" t="inlineStr"/>
      <c r="DN268" s="7" t="inlineStr"/>
      <c r="DO268" s="7" t="inlineStr"/>
      <c r="DP268" s="7" t="inlineStr"/>
      <c r="DQ268" s="7" t="n">
        <v>200</v>
      </c>
      <c r="DR268" s="7" t="n">
        <v>4323060</v>
      </c>
      <c r="DS268" s="7" t="n">
        <v>1</v>
      </c>
      <c r="DT268" s="7" t="n">
        <v>40706.38</v>
      </c>
      <c r="DU268" s="7" t="inlineStr"/>
      <c r="DV268" s="7" t="inlineStr"/>
      <c r="DW268" s="7" t="n">
        <v>10</v>
      </c>
      <c r="DX268" s="7" t="n">
        <v>414149.6</v>
      </c>
      <c r="DY268" s="7" t="n">
        <v>10</v>
      </c>
      <c r="DZ268" s="7" t="n">
        <v>747665.2</v>
      </c>
      <c r="EA268" s="7" t="inlineStr"/>
      <c r="EB268" s="7" t="inlineStr"/>
      <c r="EC268" s="7">
        <f>E268+AU268+BI268+BS268+DA268</f>
        <v/>
      </c>
      <c r="ED268" s="7">
        <f>F268+AV268+BJ268+BT268+DB268</f>
        <v/>
      </c>
    </row>
    <row r="269" hidden="1" outlineLevel="1">
      <c r="A269" s="5" t="n">
        <v>8</v>
      </c>
      <c r="B269" s="6" t="inlineStr">
        <is>
          <t>ПЕШКО ФАРМ АЛЯНС</t>
        </is>
      </c>
      <c r="C269" s="6" t="inlineStr">
        <is>
          <t>Бухара</t>
        </is>
      </c>
      <c r="D269" s="6" t="inlineStr">
        <is>
          <t>Бухара 1</t>
        </is>
      </c>
      <c r="E269" s="7">
        <f>G269+I269+K269+M269+O269+Q269+S269+U269+W269+Y269+AA269+AC269+AE269+AG269+AI269+AK269+AM269+AO269+AQ269+AS269</f>
        <v/>
      </c>
      <c r="F269" s="7">
        <f>H269+J269+L269+N269+P269+R269+T269+V269+X269+Z269+AB269+AD269+AF269+AH269+AJ269+AL269+AN269+AP269+AR269+AT269</f>
        <v/>
      </c>
      <c r="G269" s="7" t="inlineStr"/>
      <c r="H269" s="7" t="inlineStr"/>
      <c r="I269" s="7" t="inlineStr"/>
      <c r="J269" s="7" t="inlineStr"/>
      <c r="K269" s="7" t="inlineStr"/>
      <c r="L269" s="7" t="inlineStr"/>
      <c r="M269" s="7" t="inlineStr"/>
      <c r="N269" s="7" t="inlineStr"/>
      <c r="O269" s="7" t="inlineStr"/>
      <c r="P269" s="7" t="inlineStr"/>
      <c r="Q269" s="7" t="inlineStr"/>
      <c r="R269" s="7" t="inlineStr"/>
      <c r="S269" s="7" t="n">
        <v>96</v>
      </c>
      <c r="T269" s="7" t="n">
        <v>450781.4400000001</v>
      </c>
      <c r="U269" s="7" t="inlineStr"/>
      <c r="V269" s="7" t="inlineStr"/>
      <c r="W269" s="7" t="inlineStr"/>
      <c r="X269" s="7" t="inlineStr"/>
      <c r="Y269" s="7" t="inlineStr"/>
      <c r="Z269" s="7" t="inlineStr"/>
      <c r="AA269" s="7" t="inlineStr"/>
      <c r="AB269" s="7" t="inlineStr"/>
      <c r="AC269" s="7" t="inlineStr"/>
      <c r="AD269" s="7" t="inlineStr"/>
      <c r="AE269" s="7" t="inlineStr"/>
      <c r="AF269" s="7" t="inlineStr"/>
      <c r="AG269" s="7" t="inlineStr"/>
      <c r="AH269" s="7" t="inlineStr"/>
      <c r="AI269" s="7" t="inlineStr"/>
      <c r="AJ269" s="7" t="inlineStr"/>
      <c r="AK269" s="7" t="inlineStr"/>
      <c r="AL269" s="7" t="inlineStr"/>
      <c r="AM269" s="7" t="inlineStr"/>
      <c r="AN269" s="7" t="inlineStr"/>
      <c r="AO269" s="7" t="inlineStr"/>
      <c r="AP269" s="7" t="inlineStr"/>
      <c r="AQ269" s="7" t="inlineStr"/>
      <c r="AR269" s="7" t="inlineStr"/>
      <c r="AS269" s="7" t="inlineStr"/>
      <c r="AT269" s="7" t="inlineStr"/>
      <c r="AU269" s="7">
        <f>AW269+AY269+BA269+BC269+BE269+BG269</f>
        <v/>
      </c>
      <c r="AV269" s="7">
        <f>AX269+AZ269+BB269+BD269+BF269+BH269</f>
        <v/>
      </c>
      <c r="AW269" s="7" t="inlineStr"/>
      <c r="AX269" s="7" t="inlineStr"/>
      <c r="AY269" s="7" t="inlineStr"/>
      <c r="AZ269" s="7" t="inlineStr"/>
      <c r="BA269" s="7" t="inlineStr"/>
      <c r="BB269" s="7" t="inlineStr"/>
      <c r="BC269" s="7" t="inlineStr"/>
      <c r="BD269" s="7" t="inlineStr"/>
      <c r="BE269" s="7" t="inlineStr"/>
      <c r="BF269" s="7" t="inlineStr"/>
      <c r="BG269" s="7" t="inlineStr"/>
      <c r="BH269" s="7" t="inlineStr"/>
      <c r="BI269" s="7">
        <f>BK269+BM269+BO269+BQ269</f>
        <v/>
      </c>
      <c r="BJ269" s="7">
        <f>BL269+BN269+BP269+BR269</f>
        <v/>
      </c>
      <c r="BK269" s="7" t="inlineStr"/>
      <c r="BL269" s="7" t="inlineStr"/>
      <c r="BM269" s="7" t="inlineStr"/>
      <c r="BN269" s="7" t="inlineStr"/>
      <c r="BO269" s="7" t="inlineStr"/>
      <c r="BP269" s="7" t="inlineStr"/>
      <c r="BQ269" s="7" t="n">
        <v>1</v>
      </c>
      <c r="BR269" s="7" t="n">
        <v>26918.97</v>
      </c>
      <c r="BS269" s="7">
        <f>BU269+BW269+BY269+CA269+CC269+CE269+CG269+CI269+CK269+CM269+CO269+CQ269+CS269+CU269+CW269+CY269</f>
        <v/>
      </c>
      <c r="BT269" s="7">
        <f>BV269+BX269+BZ269+CB269+CD269+CF269+CH269+CJ269+CL269+CN269+CP269+CR269+CT269+CV269+CX269+CZ269</f>
        <v/>
      </c>
      <c r="BU269" s="7" t="inlineStr"/>
      <c r="BV269" s="7" t="inlineStr"/>
      <c r="BW269" s="7" t="inlineStr"/>
      <c r="BX269" s="7" t="inlineStr"/>
      <c r="BY269" s="7" t="n">
        <v>5</v>
      </c>
      <c r="BZ269" s="7" t="n">
        <v>272626.4000000001</v>
      </c>
      <c r="CA269" s="7" t="inlineStr"/>
      <c r="CB269" s="7" t="inlineStr"/>
      <c r="CC269" s="7" t="inlineStr"/>
      <c r="CD269" s="7" t="inlineStr"/>
      <c r="CE269" s="7" t="n">
        <v>1</v>
      </c>
      <c r="CF269" s="7" t="n">
        <v>45150</v>
      </c>
      <c r="CG269" s="7" t="inlineStr"/>
      <c r="CH269" s="7" t="inlineStr"/>
      <c r="CI269" s="7" t="inlineStr"/>
      <c r="CJ269" s="7" t="inlineStr"/>
      <c r="CK269" s="7" t="n">
        <v>10</v>
      </c>
      <c r="CL269" s="7" t="n">
        <v>496009.3</v>
      </c>
      <c r="CM269" s="7" t="inlineStr"/>
      <c r="CN269" s="7" t="inlineStr"/>
      <c r="CO269" s="7" t="inlineStr"/>
      <c r="CP269" s="7" t="inlineStr"/>
      <c r="CQ269" s="7" t="inlineStr"/>
      <c r="CR269" s="7" t="inlineStr"/>
      <c r="CS269" s="7" t="inlineStr"/>
      <c r="CT269" s="7" t="inlineStr"/>
      <c r="CU269" s="7" t="inlineStr"/>
      <c r="CV269" s="7" t="inlineStr"/>
      <c r="CW269" s="7" t="inlineStr"/>
      <c r="CX269" s="7" t="inlineStr"/>
      <c r="CY269" s="7" t="inlineStr"/>
      <c r="CZ269" s="7" t="inlineStr"/>
      <c r="DA269" s="7">
        <f>DC269+DE269+DG269+DI269+DK269+DM269+DO269+DQ269+DS269+DU269+DW269+DY269+EA269</f>
        <v/>
      </c>
      <c r="DB269" s="7">
        <f>DD269+DF269+DH269+DJ269+DL269+DN269+DP269+DR269+DT269+DV269+DX269+DZ269+EB269</f>
        <v/>
      </c>
      <c r="DC269" s="7" t="inlineStr"/>
      <c r="DD269" s="7" t="inlineStr"/>
      <c r="DE269" s="7" t="inlineStr"/>
      <c r="DF269" s="7" t="inlineStr"/>
      <c r="DG269" s="7" t="inlineStr"/>
      <c r="DH269" s="7" t="inlineStr"/>
      <c r="DI269" s="7" t="inlineStr"/>
      <c r="DJ269" s="7" t="inlineStr"/>
      <c r="DK269" s="7" t="inlineStr"/>
      <c r="DL269" s="7" t="inlineStr"/>
      <c r="DM269" s="7" t="inlineStr"/>
      <c r="DN269" s="7" t="inlineStr"/>
      <c r="DO269" s="7" t="inlineStr"/>
      <c r="DP269" s="7" t="inlineStr"/>
      <c r="DQ269" s="7" t="n">
        <v>140</v>
      </c>
      <c r="DR269" s="7" t="n">
        <v>3026142</v>
      </c>
      <c r="DS269" s="7" t="n">
        <v>1</v>
      </c>
      <c r="DT269" s="7" t="n">
        <v>40706.38</v>
      </c>
      <c r="DU269" s="7" t="inlineStr"/>
      <c r="DV269" s="7" t="inlineStr"/>
      <c r="DW269" s="7" t="n">
        <v>5</v>
      </c>
      <c r="DX269" s="7" t="n">
        <v>207074.8</v>
      </c>
      <c r="DY269" s="7" t="n">
        <v>5</v>
      </c>
      <c r="DZ269" s="7" t="n">
        <v>373832.6</v>
      </c>
      <c r="EA269" s="7" t="inlineStr"/>
      <c r="EB269" s="7" t="inlineStr"/>
      <c r="EC269" s="7">
        <f>E269+AU269+BI269+BS269+DA269</f>
        <v/>
      </c>
      <c r="ED269" s="7">
        <f>F269+AV269+BJ269+BT269+DB269</f>
        <v/>
      </c>
    </row>
    <row r="270" hidden="1" outlineLevel="1">
      <c r="A270" s="5" t="n">
        <v>9</v>
      </c>
      <c r="B270" s="6" t="inlineStr">
        <is>
          <t>ХАЛИМА РУСТАМ ФАРМ</t>
        </is>
      </c>
      <c r="C270" s="6" t="inlineStr">
        <is>
          <t>Бухара</t>
        </is>
      </c>
      <c r="D270" s="6" t="inlineStr">
        <is>
          <t>Бухара 1</t>
        </is>
      </c>
      <c r="E270" s="7">
        <f>G270+I270+K270+M270+O270+Q270+S270+U270+W270+Y270+AA270+AC270+AE270+AG270+AI270+AK270+AM270+AO270+AQ270+AS270</f>
        <v/>
      </c>
      <c r="F270" s="7">
        <f>H270+J270+L270+N270+P270+R270+T270+V270+X270+Z270+AB270+AD270+AF270+AH270+AJ270+AL270+AN270+AP270+AR270+AT270</f>
        <v/>
      </c>
      <c r="G270" s="7" t="inlineStr"/>
      <c r="H270" s="7" t="inlineStr"/>
      <c r="I270" s="7" t="inlineStr"/>
      <c r="J270" s="7" t="inlineStr"/>
      <c r="K270" s="7" t="inlineStr"/>
      <c r="L270" s="7" t="inlineStr"/>
      <c r="M270" s="7" t="inlineStr"/>
      <c r="N270" s="7" t="inlineStr"/>
      <c r="O270" s="7" t="inlineStr"/>
      <c r="P270" s="7" t="inlineStr"/>
      <c r="Q270" s="7" t="inlineStr"/>
      <c r="R270" s="7" t="inlineStr"/>
      <c r="S270" s="7" t="inlineStr"/>
      <c r="T270" s="7" t="inlineStr"/>
      <c r="U270" s="7" t="inlineStr"/>
      <c r="V270" s="7" t="inlineStr"/>
      <c r="W270" s="7" t="inlineStr"/>
      <c r="X270" s="7" t="inlineStr"/>
      <c r="Y270" s="7" t="inlineStr"/>
      <c r="Z270" s="7" t="inlineStr"/>
      <c r="AA270" s="7" t="inlineStr"/>
      <c r="AB270" s="7" t="inlineStr"/>
      <c r="AC270" s="7" t="inlineStr"/>
      <c r="AD270" s="7" t="inlineStr"/>
      <c r="AE270" s="7" t="inlineStr"/>
      <c r="AF270" s="7" t="inlineStr"/>
      <c r="AG270" s="7" t="inlineStr"/>
      <c r="AH270" s="7" t="inlineStr"/>
      <c r="AI270" s="7" t="inlineStr"/>
      <c r="AJ270" s="7" t="inlineStr"/>
      <c r="AK270" s="7" t="inlineStr"/>
      <c r="AL270" s="7" t="inlineStr"/>
      <c r="AM270" s="7" t="inlineStr"/>
      <c r="AN270" s="7" t="inlineStr"/>
      <c r="AO270" s="7" t="inlineStr"/>
      <c r="AP270" s="7" t="inlineStr"/>
      <c r="AQ270" s="7" t="inlineStr"/>
      <c r="AR270" s="7" t="inlineStr"/>
      <c r="AS270" s="7" t="inlineStr"/>
      <c r="AT270" s="7" t="inlineStr"/>
      <c r="AU270" s="7">
        <f>AW270+AY270+BA270+BC270+BE270+BG270</f>
        <v/>
      </c>
      <c r="AV270" s="7">
        <f>AX270+AZ270+BB270+BD270+BF270+BH270</f>
        <v/>
      </c>
      <c r="AW270" s="7" t="inlineStr"/>
      <c r="AX270" s="7" t="inlineStr"/>
      <c r="AY270" s="7" t="inlineStr"/>
      <c r="AZ270" s="7" t="inlineStr"/>
      <c r="BA270" s="7" t="inlineStr"/>
      <c r="BB270" s="7" t="inlineStr"/>
      <c r="BC270" s="7" t="inlineStr"/>
      <c r="BD270" s="7" t="inlineStr"/>
      <c r="BE270" s="7" t="inlineStr"/>
      <c r="BF270" s="7" t="inlineStr"/>
      <c r="BG270" s="7" t="inlineStr"/>
      <c r="BH270" s="7" t="inlineStr"/>
      <c r="BI270" s="7">
        <f>BK270+BM270+BO270+BQ270</f>
        <v/>
      </c>
      <c r="BJ270" s="7">
        <f>BL270+BN270+BP270+BR270</f>
        <v/>
      </c>
      <c r="BK270" s="7" t="inlineStr"/>
      <c r="BL270" s="7" t="inlineStr"/>
      <c r="BM270" s="7" t="inlineStr"/>
      <c r="BN270" s="7" t="inlineStr"/>
      <c r="BO270" s="7" t="inlineStr"/>
      <c r="BP270" s="7" t="inlineStr"/>
      <c r="BQ270" s="7" t="n">
        <v>1</v>
      </c>
      <c r="BR270" s="7" t="n">
        <v>26918.97</v>
      </c>
      <c r="BS270" s="7">
        <f>BU270+BW270+BY270+CA270+CC270+CE270+CG270+CI270+CK270+CM270+CO270+CQ270+CS270+CU270+CW270+CY270</f>
        <v/>
      </c>
      <c r="BT270" s="7">
        <f>BV270+BX270+BZ270+CB270+CD270+CF270+CH270+CJ270+CL270+CN270+CP270+CR270+CT270+CV270+CX270+CZ270</f>
        <v/>
      </c>
      <c r="BU270" s="7" t="inlineStr"/>
      <c r="BV270" s="7" t="inlineStr"/>
      <c r="BW270" s="7" t="inlineStr"/>
      <c r="BX270" s="7" t="inlineStr"/>
      <c r="BY270" s="7" t="n">
        <v>2</v>
      </c>
      <c r="BZ270" s="7" t="n">
        <v>109050.56</v>
      </c>
      <c r="CA270" s="7" t="inlineStr"/>
      <c r="CB270" s="7" t="inlineStr"/>
      <c r="CC270" s="7" t="inlineStr"/>
      <c r="CD270" s="7" t="inlineStr"/>
      <c r="CE270" s="7" t="n">
        <v>1</v>
      </c>
      <c r="CF270" s="7" t="n">
        <v>45150</v>
      </c>
      <c r="CG270" s="7" t="inlineStr"/>
      <c r="CH270" s="7" t="inlineStr"/>
      <c r="CI270" s="7" t="inlineStr"/>
      <c r="CJ270" s="7" t="inlineStr"/>
      <c r="CK270" s="7" t="n">
        <v>6</v>
      </c>
      <c r="CL270" s="7" t="n">
        <v>297605.58</v>
      </c>
      <c r="CM270" s="7" t="inlineStr"/>
      <c r="CN270" s="7" t="inlineStr"/>
      <c r="CO270" s="7" t="inlineStr"/>
      <c r="CP270" s="7" t="inlineStr"/>
      <c r="CQ270" s="7" t="inlineStr"/>
      <c r="CR270" s="7" t="inlineStr"/>
      <c r="CS270" s="7" t="inlineStr"/>
      <c r="CT270" s="7" t="inlineStr"/>
      <c r="CU270" s="7" t="inlineStr"/>
      <c r="CV270" s="7" t="inlineStr"/>
      <c r="CW270" s="7" t="n">
        <v>169</v>
      </c>
      <c r="CX270" s="7" t="n">
        <v>447795.92</v>
      </c>
      <c r="CY270" s="7" t="inlineStr"/>
      <c r="CZ270" s="7" t="inlineStr"/>
      <c r="DA270" s="7">
        <f>DC270+DE270+DG270+DI270+DK270+DM270+DO270+DQ270+DS270+DU270+DW270+DY270+EA270</f>
        <v/>
      </c>
      <c r="DB270" s="7">
        <f>DD270+DF270+DH270+DJ270+DL270+DN270+DP270+DR270+DT270+DV270+DX270+DZ270+EB270</f>
        <v/>
      </c>
      <c r="DC270" s="7" t="inlineStr"/>
      <c r="DD270" s="7" t="inlineStr"/>
      <c r="DE270" s="7" t="inlineStr"/>
      <c r="DF270" s="7" t="inlineStr"/>
      <c r="DG270" s="7" t="inlineStr"/>
      <c r="DH270" s="7" t="inlineStr"/>
      <c r="DI270" s="7" t="inlineStr"/>
      <c r="DJ270" s="7" t="inlineStr"/>
      <c r="DK270" s="7" t="inlineStr"/>
      <c r="DL270" s="7" t="inlineStr"/>
      <c r="DM270" s="7" t="inlineStr"/>
      <c r="DN270" s="7" t="inlineStr"/>
      <c r="DO270" s="7" t="inlineStr"/>
      <c r="DP270" s="7" t="inlineStr"/>
      <c r="DQ270" s="7" t="n">
        <v>157</v>
      </c>
      <c r="DR270" s="7" t="n">
        <v>3393602.1</v>
      </c>
      <c r="DS270" s="7" t="n">
        <v>5</v>
      </c>
      <c r="DT270" s="7" t="n">
        <v>203531.9</v>
      </c>
      <c r="DU270" s="7" t="inlineStr"/>
      <c r="DV270" s="7" t="inlineStr"/>
      <c r="DW270" s="7" t="n">
        <v>10</v>
      </c>
      <c r="DX270" s="7" t="n">
        <v>414149.6</v>
      </c>
      <c r="DY270" s="7" t="inlineStr"/>
      <c r="DZ270" s="7" t="inlineStr"/>
      <c r="EA270" s="7" t="inlineStr"/>
      <c r="EB270" s="7" t="inlineStr"/>
      <c r="EC270" s="7">
        <f>E270+AU270+BI270+BS270+DA270</f>
        <v/>
      </c>
      <c r="ED270" s="7">
        <f>F270+AV270+BJ270+BT270+DB270</f>
        <v/>
      </c>
    </row>
    <row r="271" hidden="1" outlineLevel="1">
      <c r="A271" s="5" t="n">
        <v>10</v>
      </c>
      <c r="B271" s="6" t="inlineStr">
        <is>
          <t>Халоват Она Фарм</t>
        </is>
      </c>
      <c r="C271" s="6" t="inlineStr">
        <is>
          <t>Бухара</t>
        </is>
      </c>
      <c r="D271" s="6" t="inlineStr">
        <is>
          <t>Бухара 1</t>
        </is>
      </c>
      <c r="E271" s="7">
        <f>G271+I271+K271+M271+O271+Q271+S271+U271+W271+Y271+AA271+AC271+AE271+AG271+AI271+AK271+AM271+AO271+AQ271+AS271</f>
        <v/>
      </c>
      <c r="F271" s="7">
        <f>H271+J271+L271+N271+P271+R271+T271+V271+X271+Z271+AB271+AD271+AF271+AH271+AJ271+AL271+AN271+AP271+AR271+AT271</f>
        <v/>
      </c>
      <c r="G271" s="7" t="inlineStr"/>
      <c r="H271" s="7" t="inlineStr"/>
      <c r="I271" s="7" t="inlineStr"/>
      <c r="J271" s="7" t="inlineStr"/>
      <c r="K271" s="7" t="inlineStr"/>
      <c r="L271" s="7" t="inlineStr"/>
      <c r="M271" s="7" t="inlineStr"/>
      <c r="N271" s="7" t="inlineStr"/>
      <c r="O271" s="7" t="inlineStr"/>
      <c r="P271" s="7" t="inlineStr"/>
      <c r="Q271" s="7" t="inlineStr"/>
      <c r="R271" s="7" t="inlineStr"/>
      <c r="S271" s="7" t="n">
        <v>168</v>
      </c>
      <c r="T271" s="7" t="n">
        <v>788867.52</v>
      </c>
      <c r="U271" s="7" t="inlineStr"/>
      <c r="V271" s="7" t="inlineStr"/>
      <c r="W271" s="7" t="inlineStr"/>
      <c r="X271" s="7" t="inlineStr"/>
      <c r="Y271" s="7" t="inlineStr"/>
      <c r="Z271" s="7" t="inlineStr"/>
      <c r="AA271" s="7" t="inlineStr"/>
      <c r="AB271" s="7" t="inlineStr"/>
      <c r="AC271" s="7" t="inlineStr"/>
      <c r="AD271" s="7" t="inlineStr"/>
      <c r="AE271" s="7" t="inlineStr"/>
      <c r="AF271" s="7" t="inlineStr"/>
      <c r="AG271" s="7" t="inlineStr"/>
      <c r="AH271" s="7" t="inlineStr"/>
      <c r="AI271" s="7" t="inlineStr"/>
      <c r="AJ271" s="7" t="inlineStr"/>
      <c r="AK271" s="7" t="inlineStr"/>
      <c r="AL271" s="7" t="inlineStr"/>
      <c r="AM271" s="7" t="inlineStr"/>
      <c r="AN271" s="7" t="inlineStr"/>
      <c r="AO271" s="7" t="inlineStr"/>
      <c r="AP271" s="7" t="inlineStr"/>
      <c r="AQ271" s="7" t="inlineStr"/>
      <c r="AR271" s="7" t="inlineStr"/>
      <c r="AS271" s="7" t="inlineStr"/>
      <c r="AT271" s="7" t="inlineStr"/>
      <c r="AU271" s="7">
        <f>AW271+AY271+BA271+BC271+BE271+BG271</f>
        <v/>
      </c>
      <c r="AV271" s="7">
        <f>AX271+AZ271+BB271+BD271+BF271+BH271</f>
        <v/>
      </c>
      <c r="AW271" s="7" t="inlineStr"/>
      <c r="AX271" s="7" t="inlineStr"/>
      <c r="AY271" s="7" t="inlineStr"/>
      <c r="AZ271" s="7" t="inlineStr"/>
      <c r="BA271" s="7" t="inlineStr"/>
      <c r="BB271" s="7" t="inlineStr"/>
      <c r="BC271" s="7" t="inlineStr"/>
      <c r="BD271" s="7" t="inlineStr"/>
      <c r="BE271" s="7" t="inlineStr"/>
      <c r="BF271" s="7" t="inlineStr"/>
      <c r="BG271" s="7" t="inlineStr"/>
      <c r="BH271" s="7" t="inlineStr"/>
      <c r="BI271" s="7">
        <f>BK271+BM271+BO271+BQ271</f>
        <v/>
      </c>
      <c r="BJ271" s="7">
        <f>BL271+BN271+BP271+BR271</f>
        <v/>
      </c>
      <c r="BK271" s="7" t="inlineStr"/>
      <c r="BL271" s="7" t="inlineStr"/>
      <c r="BM271" s="7" t="inlineStr"/>
      <c r="BN271" s="7" t="inlineStr"/>
      <c r="BO271" s="7" t="inlineStr"/>
      <c r="BP271" s="7" t="inlineStr"/>
      <c r="BQ271" s="7" t="n">
        <v>10</v>
      </c>
      <c r="BR271" s="7" t="n">
        <v>269189.7</v>
      </c>
      <c r="BS271" s="7">
        <f>BU271+BW271+BY271+CA271+CC271+CE271+CG271+CI271+CK271+CM271+CO271+CQ271+CS271+CU271+CW271+CY271</f>
        <v/>
      </c>
      <c r="BT271" s="7">
        <f>BV271+BX271+BZ271+CB271+CD271+CF271+CH271+CJ271+CL271+CN271+CP271+CR271+CT271+CV271+CX271+CZ271</f>
        <v/>
      </c>
      <c r="BU271" s="7" t="inlineStr"/>
      <c r="BV271" s="7" t="inlineStr"/>
      <c r="BW271" s="7" t="inlineStr"/>
      <c r="BX271" s="7" t="inlineStr"/>
      <c r="BY271" s="7" t="n">
        <v>10</v>
      </c>
      <c r="BZ271" s="7" t="n">
        <v>545252.8000000002</v>
      </c>
      <c r="CA271" s="7" t="inlineStr"/>
      <c r="CB271" s="7" t="inlineStr"/>
      <c r="CC271" s="7" t="inlineStr"/>
      <c r="CD271" s="7" t="inlineStr"/>
      <c r="CE271" s="7" t="n">
        <v>10</v>
      </c>
      <c r="CF271" s="7" t="n">
        <v>451500</v>
      </c>
      <c r="CG271" s="7" t="inlineStr"/>
      <c r="CH271" s="7" t="inlineStr"/>
      <c r="CI271" s="7" t="inlineStr"/>
      <c r="CJ271" s="7" t="inlineStr"/>
      <c r="CK271" s="7" t="n">
        <v>5</v>
      </c>
      <c r="CL271" s="7" t="n">
        <v>248004.65</v>
      </c>
      <c r="CM271" s="7" t="inlineStr"/>
      <c r="CN271" s="7" t="inlineStr"/>
      <c r="CO271" s="7" t="inlineStr"/>
      <c r="CP271" s="7" t="inlineStr"/>
      <c r="CQ271" s="7" t="inlineStr"/>
      <c r="CR271" s="7" t="inlineStr"/>
      <c r="CS271" s="7" t="inlineStr"/>
      <c r="CT271" s="7" t="inlineStr"/>
      <c r="CU271" s="7" t="inlineStr"/>
      <c r="CV271" s="7" t="inlineStr"/>
      <c r="CW271" s="7" t="inlineStr"/>
      <c r="CX271" s="7" t="inlineStr"/>
      <c r="CY271" s="7" t="inlineStr"/>
      <c r="CZ271" s="7" t="inlineStr"/>
      <c r="DA271" s="7">
        <f>DC271+DE271+DG271+DI271+DK271+DM271+DO271+DQ271+DS271+DU271+DW271+DY271+EA271</f>
        <v/>
      </c>
      <c r="DB271" s="7">
        <f>DD271+DF271+DH271+DJ271+DL271+DN271+DP271+DR271+DT271+DV271+DX271+DZ271+EB271</f>
        <v/>
      </c>
      <c r="DC271" s="7" t="inlineStr"/>
      <c r="DD271" s="7" t="inlineStr"/>
      <c r="DE271" s="7" t="inlineStr"/>
      <c r="DF271" s="7" t="inlineStr"/>
      <c r="DG271" s="7" t="inlineStr"/>
      <c r="DH271" s="7" t="inlineStr"/>
      <c r="DI271" s="7" t="inlineStr"/>
      <c r="DJ271" s="7" t="inlineStr"/>
      <c r="DK271" s="7" t="inlineStr"/>
      <c r="DL271" s="7" t="inlineStr"/>
      <c r="DM271" s="7" t="inlineStr"/>
      <c r="DN271" s="7" t="inlineStr"/>
      <c r="DO271" s="7" t="inlineStr"/>
      <c r="DP271" s="7" t="inlineStr"/>
      <c r="DQ271" s="7" t="n">
        <v>150</v>
      </c>
      <c r="DR271" s="7" t="n">
        <v>3242295</v>
      </c>
      <c r="DS271" s="7" t="n">
        <v>20</v>
      </c>
      <c r="DT271" s="7" t="n">
        <v>814127.6</v>
      </c>
      <c r="DU271" s="7" t="inlineStr"/>
      <c r="DV271" s="7" t="inlineStr"/>
      <c r="DW271" s="7" t="n">
        <v>20</v>
      </c>
      <c r="DX271" s="7" t="n">
        <v>828299.2</v>
      </c>
      <c r="DY271" s="7" t="n">
        <v>20</v>
      </c>
      <c r="DZ271" s="7" t="n">
        <v>1495330.4</v>
      </c>
      <c r="EA271" s="7" t="inlineStr"/>
      <c r="EB271" s="7" t="inlineStr"/>
      <c r="EC271" s="7">
        <f>E271+AU271+BI271+BS271+DA271</f>
        <v/>
      </c>
      <c r="ED271" s="7">
        <f>F271+AV271+BJ271+BT271+DB271</f>
        <v/>
      </c>
    </row>
    <row r="272" hidden="1" outlineLevel="1">
      <c r="A272" s="5" t="n">
        <v>11</v>
      </c>
      <c r="B272" s="6" t="inlineStr">
        <is>
          <t>ШИФО (Коракул)</t>
        </is>
      </c>
      <c r="C272" s="6" t="inlineStr">
        <is>
          <t>Бухара</t>
        </is>
      </c>
      <c r="D272" s="6" t="inlineStr">
        <is>
          <t>Бухара 1</t>
        </is>
      </c>
      <c r="E272" s="7">
        <f>G272+I272+K272+M272+O272+Q272+S272+U272+W272+Y272+AA272+AC272+AE272+AG272+AI272+AK272+AM272+AO272+AQ272+AS272</f>
        <v/>
      </c>
      <c r="F272" s="7">
        <f>H272+J272+L272+N272+P272+R272+T272+V272+X272+Z272+AB272+AD272+AF272+AH272+AJ272+AL272+AN272+AP272+AR272+AT272</f>
        <v/>
      </c>
      <c r="G272" s="7" t="inlineStr"/>
      <c r="H272" s="7" t="inlineStr"/>
      <c r="I272" s="7" t="inlineStr"/>
      <c r="J272" s="7" t="inlineStr"/>
      <c r="K272" s="7" t="inlineStr"/>
      <c r="L272" s="7" t="inlineStr"/>
      <c r="M272" s="7" t="inlineStr"/>
      <c r="N272" s="7" t="inlineStr"/>
      <c r="O272" s="7" t="inlineStr"/>
      <c r="P272" s="7" t="inlineStr"/>
      <c r="Q272" s="7" t="inlineStr"/>
      <c r="R272" s="7" t="inlineStr"/>
      <c r="S272" s="7" t="inlineStr"/>
      <c r="T272" s="7" t="inlineStr"/>
      <c r="U272" s="7" t="inlineStr"/>
      <c r="V272" s="7" t="inlineStr"/>
      <c r="W272" s="7" t="inlineStr"/>
      <c r="X272" s="7" t="inlineStr"/>
      <c r="Y272" s="7" t="inlineStr"/>
      <c r="Z272" s="7" t="inlineStr"/>
      <c r="AA272" s="7" t="inlineStr"/>
      <c r="AB272" s="7" t="inlineStr"/>
      <c r="AC272" s="7" t="inlineStr"/>
      <c r="AD272" s="7" t="inlineStr"/>
      <c r="AE272" s="7" t="inlineStr"/>
      <c r="AF272" s="7" t="inlineStr"/>
      <c r="AG272" s="7" t="inlineStr"/>
      <c r="AH272" s="7" t="inlineStr"/>
      <c r="AI272" s="7" t="inlineStr"/>
      <c r="AJ272" s="7" t="inlineStr"/>
      <c r="AK272" s="7" t="inlineStr"/>
      <c r="AL272" s="7" t="inlineStr"/>
      <c r="AM272" s="7" t="inlineStr"/>
      <c r="AN272" s="7" t="inlineStr"/>
      <c r="AO272" s="7" t="inlineStr"/>
      <c r="AP272" s="7" t="inlineStr"/>
      <c r="AQ272" s="7" t="inlineStr"/>
      <c r="AR272" s="7" t="inlineStr"/>
      <c r="AS272" s="7" t="inlineStr"/>
      <c r="AT272" s="7" t="inlineStr"/>
      <c r="AU272" s="7">
        <f>AW272+AY272+BA272+BC272+BE272+BG272</f>
        <v/>
      </c>
      <c r="AV272" s="7">
        <f>AX272+AZ272+BB272+BD272+BF272+BH272</f>
        <v/>
      </c>
      <c r="AW272" s="7" t="inlineStr"/>
      <c r="AX272" s="7" t="inlineStr"/>
      <c r="AY272" s="7" t="inlineStr"/>
      <c r="AZ272" s="7" t="inlineStr"/>
      <c r="BA272" s="7" t="inlineStr"/>
      <c r="BB272" s="7" t="inlineStr"/>
      <c r="BC272" s="7" t="inlineStr"/>
      <c r="BD272" s="7" t="inlineStr"/>
      <c r="BE272" s="7" t="inlineStr"/>
      <c r="BF272" s="7" t="inlineStr"/>
      <c r="BG272" s="7" t="inlineStr"/>
      <c r="BH272" s="7" t="inlineStr"/>
      <c r="BI272" s="7">
        <f>BK272+BM272+BO272+BQ272</f>
        <v/>
      </c>
      <c r="BJ272" s="7">
        <f>BL272+BN272+BP272+BR272</f>
        <v/>
      </c>
      <c r="BK272" s="7" t="inlineStr"/>
      <c r="BL272" s="7" t="inlineStr"/>
      <c r="BM272" s="7" t="inlineStr"/>
      <c r="BN272" s="7" t="inlineStr"/>
      <c r="BO272" s="7" t="inlineStr"/>
      <c r="BP272" s="7" t="inlineStr"/>
      <c r="BQ272" s="7" t="n">
        <v>1</v>
      </c>
      <c r="BR272" s="7" t="n">
        <v>26918.97</v>
      </c>
      <c r="BS272" s="7">
        <f>BU272+BW272+BY272+CA272+CC272+CE272+CG272+CI272+CK272+CM272+CO272+CQ272+CS272+CU272+CW272+CY272</f>
        <v/>
      </c>
      <c r="BT272" s="7">
        <f>BV272+BX272+BZ272+CB272+CD272+CF272+CH272+CJ272+CL272+CN272+CP272+CR272+CT272+CV272+CX272+CZ272</f>
        <v/>
      </c>
      <c r="BU272" s="7" t="inlineStr"/>
      <c r="BV272" s="7" t="inlineStr"/>
      <c r="BW272" s="7" t="inlineStr"/>
      <c r="BX272" s="7" t="inlineStr"/>
      <c r="BY272" s="7" t="n">
        <v>1</v>
      </c>
      <c r="BZ272" s="7" t="n">
        <v>54525.28</v>
      </c>
      <c r="CA272" s="7" t="inlineStr"/>
      <c r="CB272" s="7" t="inlineStr"/>
      <c r="CC272" s="7" t="inlineStr"/>
      <c r="CD272" s="7" t="inlineStr"/>
      <c r="CE272" s="7" t="n">
        <v>1</v>
      </c>
      <c r="CF272" s="7" t="n">
        <v>45150</v>
      </c>
      <c r="CG272" s="7" t="inlineStr"/>
      <c r="CH272" s="7" t="inlineStr"/>
      <c r="CI272" s="7" t="inlineStr"/>
      <c r="CJ272" s="7" t="inlineStr"/>
      <c r="CK272" s="7" t="n">
        <v>10</v>
      </c>
      <c r="CL272" s="7" t="n">
        <v>496009.3</v>
      </c>
      <c r="CM272" s="7" t="inlineStr"/>
      <c r="CN272" s="7" t="inlineStr"/>
      <c r="CO272" s="7" t="inlineStr"/>
      <c r="CP272" s="7" t="inlineStr"/>
      <c r="CQ272" s="7" t="inlineStr"/>
      <c r="CR272" s="7" t="inlineStr"/>
      <c r="CS272" s="7" t="inlineStr"/>
      <c r="CT272" s="7" t="inlineStr"/>
      <c r="CU272" s="7" t="inlineStr"/>
      <c r="CV272" s="7" t="inlineStr"/>
      <c r="CW272" s="7" t="inlineStr"/>
      <c r="CX272" s="7" t="inlineStr"/>
      <c r="CY272" s="7" t="inlineStr"/>
      <c r="CZ272" s="7" t="inlineStr"/>
      <c r="DA272" s="7">
        <f>DC272+DE272+DG272+DI272+DK272+DM272+DO272+DQ272+DS272+DU272+DW272+DY272+EA272</f>
        <v/>
      </c>
      <c r="DB272" s="7">
        <f>DD272+DF272+DH272+DJ272+DL272+DN272+DP272+DR272+DT272+DV272+DX272+DZ272+EB272</f>
        <v/>
      </c>
      <c r="DC272" s="7" t="inlineStr"/>
      <c r="DD272" s="7" t="inlineStr"/>
      <c r="DE272" s="7" t="inlineStr"/>
      <c r="DF272" s="7" t="inlineStr"/>
      <c r="DG272" s="7" t="inlineStr"/>
      <c r="DH272" s="7" t="inlineStr"/>
      <c r="DI272" s="7" t="inlineStr"/>
      <c r="DJ272" s="7" t="inlineStr"/>
      <c r="DK272" s="7" t="inlineStr"/>
      <c r="DL272" s="7" t="inlineStr"/>
      <c r="DM272" s="7" t="inlineStr"/>
      <c r="DN272" s="7" t="inlineStr"/>
      <c r="DO272" s="7" t="inlineStr"/>
      <c r="DP272" s="7" t="inlineStr"/>
      <c r="DQ272" s="7" t="n">
        <v>300</v>
      </c>
      <c r="DR272" s="7" t="n">
        <v>6484590</v>
      </c>
      <c r="DS272" s="7" t="n">
        <v>30</v>
      </c>
      <c r="DT272" s="7" t="n">
        <v>1221191.4</v>
      </c>
      <c r="DU272" s="7" t="inlineStr"/>
      <c r="DV272" s="7" t="inlineStr"/>
      <c r="DW272" s="7" t="n">
        <v>1</v>
      </c>
      <c r="DX272" s="7" t="n">
        <v>41414.96</v>
      </c>
      <c r="DY272" s="7" t="n">
        <v>1</v>
      </c>
      <c r="DZ272" s="7" t="n">
        <v>74766.52</v>
      </c>
      <c r="EA272" s="7" t="inlineStr"/>
      <c r="EB272" s="7" t="inlineStr"/>
      <c r="EC272" s="7">
        <f>E272+AU272+BI272+BS272+DA272</f>
        <v/>
      </c>
      <c r="ED272" s="7">
        <f>F272+AV272+BJ272+BT272+DB272</f>
        <v/>
      </c>
    </row>
    <row r="273" hidden="1" outlineLevel="1">
      <c r="A273" s="5" t="n">
        <v>12</v>
      </c>
      <c r="B273" s="6" t="inlineStr">
        <is>
          <t>ШУХРАТФАЙЗФАРМ</t>
        </is>
      </c>
      <c r="C273" s="6" t="inlineStr">
        <is>
          <t>Бухара</t>
        </is>
      </c>
      <c r="D273" s="6" t="inlineStr">
        <is>
          <t>Бухара 1</t>
        </is>
      </c>
      <c r="E273" s="7">
        <f>G273+I273+K273+M273+O273+Q273+S273+U273+W273+Y273+AA273+AC273+AE273+AG273+AI273+AK273+AM273+AO273+AQ273+AS273</f>
        <v/>
      </c>
      <c r="F273" s="7">
        <f>H273+J273+L273+N273+P273+R273+T273+V273+X273+Z273+AB273+AD273+AF273+AH273+AJ273+AL273+AN273+AP273+AR273+AT273</f>
        <v/>
      </c>
      <c r="G273" s="7" t="inlineStr"/>
      <c r="H273" s="7" t="inlineStr"/>
      <c r="I273" s="7" t="inlineStr"/>
      <c r="J273" s="7" t="inlineStr"/>
      <c r="K273" s="7" t="inlineStr"/>
      <c r="L273" s="7" t="inlineStr"/>
      <c r="M273" s="7" t="inlineStr"/>
      <c r="N273" s="7" t="inlineStr"/>
      <c r="O273" s="7" t="inlineStr"/>
      <c r="P273" s="7" t="inlineStr"/>
      <c r="Q273" s="7" t="inlineStr"/>
      <c r="R273" s="7" t="inlineStr"/>
      <c r="S273" s="7" t="inlineStr"/>
      <c r="T273" s="7" t="inlineStr"/>
      <c r="U273" s="7" t="inlineStr"/>
      <c r="V273" s="7" t="inlineStr"/>
      <c r="W273" s="7" t="inlineStr"/>
      <c r="X273" s="7" t="inlineStr"/>
      <c r="Y273" s="7" t="inlineStr"/>
      <c r="Z273" s="7" t="inlineStr"/>
      <c r="AA273" s="7" t="inlineStr"/>
      <c r="AB273" s="7" t="inlineStr"/>
      <c r="AC273" s="7" t="inlineStr"/>
      <c r="AD273" s="7" t="inlineStr"/>
      <c r="AE273" s="7" t="inlineStr"/>
      <c r="AF273" s="7" t="inlineStr"/>
      <c r="AG273" s="7" t="inlineStr"/>
      <c r="AH273" s="7" t="inlineStr"/>
      <c r="AI273" s="7" t="inlineStr"/>
      <c r="AJ273" s="7" t="inlineStr"/>
      <c r="AK273" s="7" t="inlineStr"/>
      <c r="AL273" s="7" t="inlineStr"/>
      <c r="AM273" s="7" t="inlineStr"/>
      <c r="AN273" s="7" t="inlineStr"/>
      <c r="AO273" s="7" t="inlineStr"/>
      <c r="AP273" s="7" t="inlineStr"/>
      <c r="AQ273" s="7" t="inlineStr"/>
      <c r="AR273" s="7" t="inlineStr"/>
      <c r="AS273" s="7" t="inlineStr"/>
      <c r="AT273" s="7" t="inlineStr"/>
      <c r="AU273" s="7">
        <f>AW273+AY273+BA273+BC273+BE273+BG273</f>
        <v/>
      </c>
      <c r="AV273" s="7">
        <f>AX273+AZ273+BB273+BD273+BF273+BH273</f>
        <v/>
      </c>
      <c r="AW273" s="7" t="inlineStr"/>
      <c r="AX273" s="7" t="inlineStr"/>
      <c r="AY273" s="7" t="inlineStr"/>
      <c r="AZ273" s="7" t="inlineStr"/>
      <c r="BA273" s="7" t="inlineStr"/>
      <c r="BB273" s="7" t="inlineStr"/>
      <c r="BC273" s="7" t="inlineStr"/>
      <c r="BD273" s="7" t="inlineStr"/>
      <c r="BE273" s="7" t="inlineStr"/>
      <c r="BF273" s="7" t="inlineStr"/>
      <c r="BG273" s="7" t="inlineStr"/>
      <c r="BH273" s="7" t="inlineStr"/>
      <c r="BI273" s="7">
        <f>BK273+BM273+BO273+BQ273</f>
        <v/>
      </c>
      <c r="BJ273" s="7">
        <f>BL273+BN273+BP273+BR273</f>
        <v/>
      </c>
      <c r="BK273" s="7" t="inlineStr"/>
      <c r="BL273" s="7" t="inlineStr"/>
      <c r="BM273" s="7" t="inlineStr"/>
      <c r="BN273" s="7" t="inlineStr"/>
      <c r="BO273" s="7" t="inlineStr"/>
      <c r="BP273" s="7" t="inlineStr"/>
      <c r="BQ273" s="7" t="n">
        <v>10</v>
      </c>
      <c r="BR273" s="7" t="n">
        <v>269189.7</v>
      </c>
      <c r="BS273" s="7">
        <f>BU273+BW273+BY273+CA273+CC273+CE273+CG273+CI273+CK273+CM273+CO273+CQ273+CS273+CU273+CW273+CY273</f>
        <v/>
      </c>
      <c r="BT273" s="7">
        <f>BV273+BX273+BZ273+CB273+CD273+CF273+CH273+CJ273+CL273+CN273+CP273+CR273+CT273+CV273+CX273+CZ273</f>
        <v/>
      </c>
      <c r="BU273" s="7" t="inlineStr"/>
      <c r="BV273" s="7" t="inlineStr"/>
      <c r="BW273" s="7" t="inlineStr"/>
      <c r="BX273" s="7" t="inlineStr"/>
      <c r="BY273" s="7" t="n">
        <v>5</v>
      </c>
      <c r="BZ273" s="7" t="n">
        <v>272626.4000000001</v>
      </c>
      <c r="CA273" s="7" t="inlineStr"/>
      <c r="CB273" s="7" t="inlineStr"/>
      <c r="CC273" s="7" t="inlineStr"/>
      <c r="CD273" s="7" t="inlineStr"/>
      <c r="CE273" s="7" t="n">
        <v>1</v>
      </c>
      <c r="CF273" s="7" t="n">
        <v>45150</v>
      </c>
      <c r="CG273" s="7" t="inlineStr"/>
      <c r="CH273" s="7" t="inlineStr"/>
      <c r="CI273" s="7" t="inlineStr"/>
      <c r="CJ273" s="7" t="inlineStr"/>
      <c r="CK273" s="7" t="n">
        <v>1</v>
      </c>
      <c r="CL273" s="7" t="n">
        <v>49600.93</v>
      </c>
      <c r="CM273" s="7" t="inlineStr"/>
      <c r="CN273" s="7" t="inlineStr"/>
      <c r="CO273" s="7" t="inlineStr"/>
      <c r="CP273" s="7" t="inlineStr"/>
      <c r="CQ273" s="7" t="inlineStr"/>
      <c r="CR273" s="7" t="inlineStr"/>
      <c r="CS273" s="7" t="inlineStr"/>
      <c r="CT273" s="7" t="inlineStr"/>
      <c r="CU273" s="7" t="inlineStr"/>
      <c r="CV273" s="7" t="inlineStr"/>
      <c r="CW273" s="7" t="n">
        <v>169</v>
      </c>
      <c r="CX273" s="7" t="n">
        <v>447795.92</v>
      </c>
      <c r="CY273" s="7" t="inlineStr"/>
      <c r="CZ273" s="7" t="inlineStr"/>
      <c r="DA273" s="7">
        <f>DC273+DE273+DG273+DI273+DK273+DM273+DO273+DQ273+DS273+DU273+DW273+DY273+EA273</f>
        <v/>
      </c>
      <c r="DB273" s="7">
        <f>DD273+DF273+DH273+DJ273+DL273+DN273+DP273+DR273+DT273+DV273+DX273+DZ273+EB273</f>
        <v/>
      </c>
      <c r="DC273" s="7" t="inlineStr"/>
      <c r="DD273" s="7" t="inlineStr"/>
      <c r="DE273" s="7" t="inlineStr"/>
      <c r="DF273" s="7" t="inlineStr"/>
      <c r="DG273" s="7" t="inlineStr"/>
      <c r="DH273" s="7" t="inlineStr"/>
      <c r="DI273" s="7" t="inlineStr"/>
      <c r="DJ273" s="7" t="inlineStr"/>
      <c r="DK273" s="7" t="inlineStr"/>
      <c r="DL273" s="7" t="inlineStr"/>
      <c r="DM273" s="7" t="inlineStr"/>
      <c r="DN273" s="7" t="inlineStr"/>
      <c r="DO273" s="7" t="inlineStr"/>
      <c r="DP273" s="7" t="inlineStr"/>
      <c r="DQ273" s="7" t="n">
        <v>122</v>
      </c>
      <c r="DR273" s="7" t="n">
        <v>2637066.6</v>
      </c>
      <c r="DS273" s="7" t="n">
        <v>10</v>
      </c>
      <c r="DT273" s="7" t="n">
        <v>407063.8</v>
      </c>
      <c r="DU273" s="7" t="inlineStr"/>
      <c r="DV273" s="7" t="inlineStr"/>
      <c r="DW273" s="7" t="n">
        <v>10</v>
      </c>
      <c r="DX273" s="7" t="n">
        <v>414149.6</v>
      </c>
      <c r="DY273" s="7" t="n">
        <v>5</v>
      </c>
      <c r="DZ273" s="7" t="n">
        <v>373832.6</v>
      </c>
      <c r="EA273" s="7" t="inlineStr"/>
      <c r="EB273" s="7" t="inlineStr"/>
      <c r="EC273" s="7">
        <f>E273+AU273+BI273+BS273+DA273</f>
        <v/>
      </c>
      <c r="ED273" s="7">
        <f>F273+AV273+BJ273+BT273+DB273</f>
        <v/>
      </c>
    </row>
    <row r="274">
      <c r="A274" s="8" t="n"/>
      <c r="B274" s="8" t="inlineStr">
        <is>
          <t>FINAL SUM</t>
        </is>
      </c>
      <c r="C274" s="8" t="n"/>
      <c r="D274" s="8" t="n"/>
      <c r="E274" s="9">
        <f>E4+E116+E261</f>
        <v/>
      </c>
      <c r="F274" s="9">
        <f>F4+F116+F261</f>
        <v/>
      </c>
      <c r="G274" s="9">
        <f>G4+G116+G261</f>
        <v/>
      </c>
      <c r="H274" s="9">
        <f>H4+H116+H261</f>
        <v/>
      </c>
      <c r="I274" s="9">
        <f>I4+I116+I261</f>
        <v/>
      </c>
      <c r="J274" s="9">
        <f>J4+J116+J261</f>
        <v/>
      </c>
      <c r="K274" s="9">
        <f>K4+K116+K261</f>
        <v/>
      </c>
      <c r="L274" s="9">
        <f>L4+L116+L261</f>
        <v/>
      </c>
      <c r="M274" s="9">
        <f>M4+M116+M261</f>
        <v/>
      </c>
      <c r="N274" s="9">
        <f>N4+N116+N261</f>
        <v/>
      </c>
      <c r="O274" s="9">
        <f>O4+O116+O261</f>
        <v/>
      </c>
      <c r="P274" s="9">
        <f>P4+P116+P261</f>
        <v/>
      </c>
      <c r="Q274" s="9">
        <f>Q4+Q116+Q261</f>
        <v/>
      </c>
      <c r="R274" s="9">
        <f>R4+R116+R261</f>
        <v/>
      </c>
      <c r="S274" s="9">
        <f>S4+S116+S261</f>
        <v/>
      </c>
      <c r="T274" s="9">
        <f>T4+T116+T261</f>
        <v/>
      </c>
      <c r="U274" s="9">
        <f>U4+U116+U261</f>
        <v/>
      </c>
      <c r="V274" s="9">
        <f>V4+V116+V261</f>
        <v/>
      </c>
      <c r="W274" s="9">
        <f>W4+W116+W261</f>
        <v/>
      </c>
      <c r="X274" s="9">
        <f>X4+X116+X261</f>
        <v/>
      </c>
      <c r="Y274" s="9">
        <f>Y4+Y116+Y261</f>
        <v/>
      </c>
      <c r="Z274" s="9">
        <f>Z4+Z116+Z261</f>
        <v/>
      </c>
      <c r="AA274" s="9">
        <f>AA4+AA116+AA261</f>
        <v/>
      </c>
      <c r="AB274" s="9">
        <f>AB4+AB116+AB261</f>
        <v/>
      </c>
      <c r="AC274" s="9">
        <f>AC4+AC116+AC261</f>
        <v/>
      </c>
      <c r="AD274" s="9">
        <f>AD4+AD116+AD261</f>
        <v/>
      </c>
      <c r="AE274" s="9">
        <f>AE4+AE116+AE261</f>
        <v/>
      </c>
      <c r="AF274" s="9">
        <f>AF4+AF116+AF261</f>
        <v/>
      </c>
      <c r="AG274" s="9">
        <f>AG4+AG116+AG261</f>
        <v/>
      </c>
      <c r="AH274" s="9">
        <f>AH4+AH116+AH261</f>
        <v/>
      </c>
      <c r="AI274" s="9">
        <f>AI4+AI116+AI261</f>
        <v/>
      </c>
      <c r="AJ274" s="9">
        <f>AJ4+AJ116+AJ261</f>
        <v/>
      </c>
      <c r="AK274" s="9">
        <f>AK4+AK116+AK261</f>
        <v/>
      </c>
      <c r="AL274" s="9">
        <f>AL4+AL116+AL261</f>
        <v/>
      </c>
      <c r="AM274" s="9">
        <f>AM4+AM116+AM261</f>
        <v/>
      </c>
      <c r="AN274" s="9">
        <f>AN4+AN116+AN261</f>
        <v/>
      </c>
      <c r="AO274" s="9">
        <f>AO4+AO116+AO261</f>
        <v/>
      </c>
      <c r="AP274" s="9">
        <f>AP4+AP116+AP261</f>
        <v/>
      </c>
      <c r="AQ274" s="9">
        <f>AQ4+AQ116+AQ261</f>
        <v/>
      </c>
      <c r="AR274" s="9">
        <f>AR4+AR116+AR261</f>
        <v/>
      </c>
      <c r="AS274" s="9">
        <f>AS4+AS116+AS261</f>
        <v/>
      </c>
      <c r="AT274" s="9">
        <f>AT4+AT116+AT261</f>
        <v/>
      </c>
      <c r="AU274" s="9">
        <f>AU4+AU116+AU261</f>
        <v/>
      </c>
      <c r="AV274" s="9">
        <f>AV4+AV116+AV261</f>
        <v/>
      </c>
      <c r="AW274" s="9">
        <f>AW4+AW116+AW261</f>
        <v/>
      </c>
      <c r="AX274" s="9">
        <f>AX4+AX116+AX261</f>
        <v/>
      </c>
      <c r="AY274" s="9">
        <f>AY4+AY116+AY261</f>
        <v/>
      </c>
      <c r="AZ274" s="9">
        <f>AZ4+AZ116+AZ261</f>
        <v/>
      </c>
      <c r="BA274" s="9">
        <f>BA4+BA116+BA261</f>
        <v/>
      </c>
      <c r="BB274" s="9">
        <f>BB4+BB116+BB261</f>
        <v/>
      </c>
      <c r="BC274" s="9">
        <f>BC4+BC116+BC261</f>
        <v/>
      </c>
      <c r="BD274" s="9">
        <f>BD4+BD116+BD261</f>
        <v/>
      </c>
      <c r="BE274" s="9">
        <f>BE4+BE116+BE261</f>
        <v/>
      </c>
      <c r="BF274" s="9">
        <f>BF4+BF116+BF261</f>
        <v/>
      </c>
      <c r="BG274" s="9">
        <f>BG4+BG116+BG261</f>
        <v/>
      </c>
      <c r="BH274" s="9">
        <f>BH4+BH116+BH261</f>
        <v/>
      </c>
      <c r="BI274" s="9">
        <f>BI4+BI116+BI261</f>
        <v/>
      </c>
      <c r="BJ274" s="9">
        <f>BJ4+BJ116+BJ261</f>
        <v/>
      </c>
      <c r="BK274" s="9">
        <f>BK4+BK116+BK261</f>
        <v/>
      </c>
      <c r="BL274" s="9">
        <f>BL4+BL116+BL261</f>
        <v/>
      </c>
      <c r="BM274" s="9">
        <f>BM4+BM116+BM261</f>
        <v/>
      </c>
      <c r="BN274" s="9">
        <f>BN4+BN116+BN261</f>
        <v/>
      </c>
      <c r="BO274" s="9">
        <f>BO4+BO116+BO261</f>
        <v/>
      </c>
      <c r="BP274" s="9">
        <f>BP4+BP116+BP261</f>
        <v/>
      </c>
      <c r="BQ274" s="9">
        <f>BQ4+BQ116+BQ261</f>
        <v/>
      </c>
      <c r="BR274" s="9">
        <f>BR4+BR116+BR261</f>
        <v/>
      </c>
      <c r="BS274" s="9">
        <f>BS4+BS116+BS261</f>
        <v/>
      </c>
      <c r="BT274" s="9">
        <f>BT4+BT116+BT261</f>
        <v/>
      </c>
      <c r="BU274" s="9">
        <f>BU4+BU116+BU261</f>
        <v/>
      </c>
      <c r="BV274" s="9">
        <f>BV4+BV116+BV261</f>
        <v/>
      </c>
      <c r="BW274" s="9">
        <f>BW4+BW116+BW261</f>
        <v/>
      </c>
      <c r="BX274" s="9">
        <f>BX4+BX116+BX261</f>
        <v/>
      </c>
      <c r="BY274" s="9">
        <f>BY4+BY116+BY261</f>
        <v/>
      </c>
      <c r="BZ274" s="9">
        <f>BZ4+BZ116+BZ261</f>
        <v/>
      </c>
      <c r="CA274" s="9">
        <f>CA4+CA116+CA261</f>
        <v/>
      </c>
      <c r="CB274" s="9">
        <f>CB4+CB116+CB261</f>
        <v/>
      </c>
      <c r="CC274" s="9">
        <f>CC4+CC116+CC261</f>
        <v/>
      </c>
      <c r="CD274" s="9">
        <f>CD4+CD116+CD261</f>
        <v/>
      </c>
      <c r="CE274" s="9">
        <f>CE4+CE116+CE261</f>
        <v/>
      </c>
      <c r="CF274" s="9">
        <f>CF4+CF116+CF261</f>
        <v/>
      </c>
      <c r="CG274" s="9">
        <f>CG4+CG116+CG261</f>
        <v/>
      </c>
      <c r="CH274" s="9">
        <f>CH4+CH116+CH261</f>
        <v/>
      </c>
      <c r="CI274" s="9">
        <f>CI4+CI116+CI261</f>
        <v/>
      </c>
      <c r="CJ274" s="9">
        <f>CJ4+CJ116+CJ261</f>
        <v/>
      </c>
      <c r="CK274" s="9">
        <f>CK4+CK116+CK261</f>
        <v/>
      </c>
      <c r="CL274" s="9">
        <f>CL4+CL116+CL261</f>
        <v/>
      </c>
      <c r="CM274" s="9">
        <f>CM4+CM116+CM261</f>
        <v/>
      </c>
      <c r="CN274" s="9">
        <f>CN4+CN116+CN261</f>
        <v/>
      </c>
      <c r="CO274" s="9">
        <f>CO4+CO116+CO261</f>
        <v/>
      </c>
      <c r="CP274" s="9">
        <f>CP4+CP116+CP261</f>
        <v/>
      </c>
      <c r="CQ274" s="9">
        <f>CQ4+CQ116+CQ261</f>
        <v/>
      </c>
      <c r="CR274" s="9">
        <f>CR4+CR116+CR261</f>
        <v/>
      </c>
      <c r="CS274" s="9">
        <f>CS4+CS116+CS261</f>
        <v/>
      </c>
      <c r="CT274" s="9">
        <f>CT4+CT116+CT261</f>
        <v/>
      </c>
      <c r="CU274" s="9">
        <f>CU4+CU116+CU261</f>
        <v/>
      </c>
      <c r="CV274" s="9">
        <f>CV4+CV116+CV261</f>
        <v/>
      </c>
      <c r="CW274" s="9">
        <f>CW4+CW116+CW261</f>
        <v/>
      </c>
      <c r="CX274" s="9">
        <f>CX4+CX116+CX261</f>
        <v/>
      </c>
      <c r="CY274" s="9">
        <f>CY4+CY116+CY261</f>
        <v/>
      </c>
      <c r="CZ274" s="9">
        <f>CZ4+CZ116+CZ261</f>
        <v/>
      </c>
      <c r="DA274" s="9">
        <f>DA4+DA116+DA261</f>
        <v/>
      </c>
      <c r="DB274" s="9">
        <f>DB4+DB116+DB261</f>
        <v/>
      </c>
      <c r="DC274" s="9">
        <f>DC4+DC116+DC261</f>
        <v/>
      </c>
      <c r="DD274" s="9">
        <f>DD4+DD116+DD261</f>
        <v/>
      </c>
      <c r="DE274" s="9">
        <f>DE4+DE116+DE261</f>
        <v/>
      </c>
      <c r="DF274" s="9">
        <f>DF4+DF116+DF261</f>
        <v/>
      </c>
      <c r="DG274" s="9">
        <f>DG4+DG116+DG261</f>
        <v/>
      </c>
      <c r="DH274" s="9">
        <f>DH4+DH116+DH261</f>
        <v/>
      </c>
      <c r="DI274" s="9">
        <f>DI4+DI116+DI261</f>
        <v/>
      </c>
      <c r="DJ274" s="9">
        <f>DJ4+DJ116+DJ261</f>
        <v/>
      </c>
      <c r="DK274" s="9">
        <f>DK4+DK116+DK261</f>
        <v/>
      </c>
      <c r="DL274" s="9">
        <f>DL4+DL116+DL261</f>
        <v/>
      </c>
      <c r="DM274" s="9">
        <f>DM4+DM116+DM261</f>
        <v/>
      </c>
      <c r="DN274" s="9">
        <f>DN4+DN116+DN261</f>
        <v/>
      </c>
      <c r="DO274" s="9">
        <f>DO4+DO116+DO261</f>
        <v/>
      </c>
      <c r="DP274" s="9">
        <f>DP4+DP116+DP261</f>
        <v/>
      </c>
      <c r="DQ274" s="9">
        <f>DQ4+DQ116+DQ261</f>
        <v/>
      </c>
      <c r="DR274" s="9">
        <f>DR4+DR116+DR261</f>
        <v/>
      </c>
      <c r="DS274" s="9">
        <f>DS4+DS116+DS261</f>
        <v/>
      </c>
      <c r="DT274" s="9">
        <f>DT4+DT116+DT261</f>
        <v/>
      </c>
      <c r="DU274" s="9">
        <f>DU4+DU116+DU261</f>
        <v/>
      </c>
      <c r="DV274" s="9">
        <f>DV4+DV116+DV261</f>
        <v/>
      </c>
      <c r="DW274" s="9">
        <f>DW4+DW116+DW261</f>
        <v/>
      </c>
      <c r="DX274" s="9">
        <f>DX4+DX116+DX261</f>
        <v/>
      </c>
      <c r="DY274" s="9">
        <f>DY4+DY116+DY261</f>
        <v/>
      </c>
      <c r="DZ274" s="9">
        <f>DZ4+DZ116+DZ261</f>
        <v/>
      </c>
      <c r="EA274" s="9">
        <f>EA4+EA116+EA261</f>
        <v/>
      </c>
      <c r="EB274" s="9">
        <f>EB4+EB116+EB261</f>
        <v/>
      </c>
      <c r="EC274" s="9">
        <f>EC4+EC116+EC261</f>
        <v/>
      </c>
      <c r="ED274" s="9">
        <f>ED4+ED116+ED261</f>
        <v/>
      </c>
    </row>
    <row r="275">
      <c r="A275" s="8" t="n"/>
      <c r="B275" s="8" t="inlineStr">
        <is>
          <t>FINAL SUM ( Minus 10 % )</t>
        </is>
      </c>
      <c r="C275" s="8" t="n"/>
      <c r="D275" s="8" t="n"/>
      <c r="E275" s="9" t="n"/>
      <c r="F275" s="9">
        <f>H275+J275+L275+N275+P275+R275+T275+V275+X275+Z275+AB275+AD275+AF275+AH275+AJ275+AL275+AN275+AP275+AR275+AT275</f>
        <v/>
      </c>
      <c r="G275" s="9" t="n"/>
      <c r="H275" s="9">
        <f>H274*90%</f>
        <v/>
      </c>
      <c r="I275" s="9" t="n"/>
      <c r="J275" s="9">
        <f>J274*90%</f>
        <v/>
      </c>
      <c r="K275" s="9" t="n"/>
      <c r="L275" s="9">
        <f>L274*90%</f>
        <v/>
      </c>
      <c r="M275" s="9" t="n"/>
      <c r="N275" s="9">
        <f>N274*90%</f>
        <v/>
      </c>
      <c r="O275" s="9" t="n"/>
      <c r="P275" s="9">
        <f>P274*90%</f>
        <v/>
      </c>
      <c r="Q275" s="9" t="n"/>
      <c r="R275" s="9">
        <f>R274*90%</f>
        <v/>
      </c>
      <c r="S275" s="9" t="n"/>
      <c r="T275" s="9">
        <f>T274*90%</f>
        <v/>
      </c>
      <c r="U275" s="9" t="n"/>
      <c r="V275" s="9">
        <f>V274*90%</f>
        <v/>
      </c>
      <c r="W275" s="9" t="n"/>
      <c r="X275" s="9">
        <f>X274*90%</f>
        <v/>
      </c>
      <c r="Y275" s="9" t="n"/>
      <c r="Z275" s="9">
        <f>Z274*90%</f>
        <v/>
      </c>
      <c r="AA275" s="9" t="n"/>
      <c r="AB275" s="9">
        <f>AB274*90%</f>
        <v/>
      </c>
      <c r="AC275" s="9" t="n"/>
      <c r="AD275" s="9">
        <f>AD274*90%</f>
        <v/>
      </c>
      <c r="AE275" s="9" t="n"/>
      <c r="AF275" s="9">
        <f>AF274*90%</f>
        <v/>
      </c>
      <c r="AG275" s="9" t="n"/>
      <c r="AH275" s="9">
        <f>AH274*90%</f>
        <v/>
      </c>
      <c r="AI275" s="9" t="n"/>
      <c r="AJ275" s="9">
        <f>AJ274*90%</f>
        <v/>
      </c>
      <c r="AK275" s="9" t="n"/>
      <c r="AL275" s="9">
        <f>AL274*90%</f>
        <v/>
      </c>
      <c r="AM275" s="9" t="n"/>
      <c r="AN275" s="9">
        <f>AN274*90%</f>
        <v/>
      </c>
      <c r="AO275" s="9" t="n"/>
      <c r="AP275" s="9">
        <f>AP274*90%</f>
        <v/>
      </c>
      <c r="AQ275" s="9" t="n"/>
      <c r="AR275" s="9">
        <f>AR274*90%</f>
        <v/>
      </c>
      <c r="AS275" s="9" t="n"/>
      <c r="AT275" s="9">
        <f>AT274*90%</f>
        <v/>
      </c>
      <c r="AU275" s="9" t="n"/>
      <c r="AV275" s="9">
        <f>AX275+AZ275+BB275+BD275+BF275+BH275</f>
        <v/>
      </c>
      <c r="AW275" s="9" t="n"/>
      <c r="AX275" s="9">
        <f>AX274*90%</f>
        <v/>
      </c>
      <c r="AY275" s="9" t="n"/>
      <c r="AZ275" s="9">
        <f>AZ274*90%</f>
        <v/>
      </c>
      <c r="BA275" s="9" t="n"/>
      <c r="BB275" s="9">
        <f>BB274*90%</f>
        <v/>
      </c>
      <c r="BC275" s="9" t="n"/>
      <c r="BD275" s="9">
        <f>BD274*90%</f>
        <v/>
      </c>
      <c r="BE275" s="9" t="n"/>
      <c r="BF275" s="9">
        <f>BF274*90%</f>
        <v/>
      </c>
      <c r="BG275" s="9" t="n"/>
      <c r="BH275" s="9">
        <f>BH274*90%</f>
        <v/>
      </c>
      <c r="BI275" s="9" t="n"/>
      <c r="BJ275" s="9">
        <f>BL275+BN275+BP275+BR275</f>
        <v/>
      </c>
      <c r="BK275" s="9" t="n"/>
      <c r="BL275" s="9">
        <f>BL274*90%</f>
        <v/>
      </c>
      <c r="BM275" s="9" t="n"/>
      <c r="BN275" s="9">
        <f>BN274*90%</f>
        <v/>
      </c>
      <c r="BO275" s="9" t="n"/>
      <c r="BP275" s="9">
        <f>BP274*90%</f>
        <v/>
      </c>
      <c r="BQ275" s="9" t="n"/>
      <c r="BR275" s="9">
        <f>BR274*90%</f>
        <v/>
      </c>
      <c r="BS275" s="9" t="n"/>
      <c r="BT275" s="9">
        <f>BV275+BX275+BZ275+CB275+CD275+CF275+CH275+CJ275+CL275+CN275+CP275+CR275+CT275+CV275+CX275+CZ275</f>
        <v/>
      </c>
      <c r="BU275" s="9" t="n"/>
      <c r="BV275" s="9">
        <f>BV274*90%</f>
        <v/>
      </c>
      <c r="BW275" s="9" t="n"/>
      <c r="BX275" s="9">
        <f>BX274*90%</f>
        <v/>
      </c>
      <c r="BY275" s="9" t="n"/>
      <c r="BZ275" s="9">
        <f>BZ274*90%</f>
        <v/>
      </c>
      <c r="CA275" s="9" t="n"/>
      <c r="CB275" s="9">
        <f>CB274*90%</f>
        <v/>
      </c>
      <c r="CC275" s="9" t="n"/>
      <c r="CD275" s="9">
        <f>CD274*90%</f>
        <v/>
      </c>
      <c r="CE275" s="9" t="n"/>
      <c r="CF275" s="9">
        <f>CF274*90%</f>
        <v/>
      </c>
      <c r="CG275" s="9" t="n"/>
      <c r="CH275" s="9">
        <f>CH274*90%</f>
        <v/>
      </c>
      <c r="CI275" s="9" t="n"/>
      <c r="CJ275" s="9">
        <f>CJ274*90%</f>
        <v/>
      </c>
      <c r="CK275" s="9" t="n"/>
      <c r="CL275" s="9">
        <f>CL274*90%</f>
        <v/>
      </c>
      <c r="CM275" s="9" t="n"/>
      <c r="CN275" s="9">
        <f>CN274*90%</f>
        <v/>
      </c>
      <c r="CO275" s="9" t="n"/>
      <c r="CP275" s="9">
        <f>CP274*90%</f>
        <v/>
      </c>
      <c r="CQ275" s="9" t="n"/>
      <c r="CR275" s="9">
        <f>CR274*90%</f>
        <v/>
      </c>
      <c r="CS275" s="9" t="n"/>
      <c r="CT275" s="9">
        <f>CT274*90%</f>
        <v/>
      </c>
      <c r="CU275" s="9" t="n"/>
      <c r="CV275" s="9">
        <f>CV274*90%</f>
        <v/>
      </c>
      <c r="CW275" s="9" t="n"/>
      <c r="CX275" s="9">
        <f>CX274*90%</f>
        <v/>
      </c>
      <c r="CY275" s="9" t="n"/>
      <c r="CZ275" s="9">
        <f>CZ274*90%</f>
        <v/>
      </c>
      <c r="DA275" s="9" t="n"/>
      <c r="DB275" s="9">
        <f>DD275+DF275+DH275+DJ275+DL275+DN275+DP275+DR275+DT275+DV275+DX275+DZ275+EB275</f>
        <v/>
      </c>
      <c r="DC275" s="9" t="n"/>
      <c r="DD275" s="9">
        <f>DD274*90%</f>
        <v/>
      </c>
      <c r="DE275" s="9" t="n"/>
      <c r="DF275" s="9">
        <f>DF274*90%</f>
        <v/>
      </c>
      <c r="DG275" s="9" t="n"/>
      <c r="DH275" s="9">
        <f>DH274*90%</f>
        <v/>
      </c>
      <c r="DI275" s="9" t="n"/>
      <c r="DJ275" s="9">
        <f>DJ274*90%</f>
        <v/>
      </c>
      <c r="DK275" s="9" t="n"/>
      <c r="DL275" s="9">
        <f>DL274*90%</f>
        <v/>
      </c>
      <c r="DM275" s="9" t="n"/>
      <c r="DN275" s="9">
        <f>DN274*90%</f>
        <v/>
      </c>
      <c r="DO275" s="9" t="n"/>
      <c r="DP275" s="9">
        <f>DP274*90%</f>
        <v/>
      </c>
      <c r="DQ275" s="9" t="n"/>
      <c r="DR275" s="9">
        <f>DR274*90%</f>
        <v/>
      </c>
      <c r="DS275" s="9" t="n"/>
      <c r="DT275" s="9">
        <f>DT274*90%</f>
        <v/>
      </c>
      <c r="DU275" s="9" t="n"/>
      <c r="DV275" s="9">
        <f>DV274*90%</f>
        <v/>
      </c>
      <c r="DW275" s="9" t="n"/>
      <c r="DX275" s="9">
        <f>DX274*90%</f>
        <v/>
      </c>
      <c r="DY275" s="9" t="n"/>
      <c r="DZ275" s="9">
        <f>DZ274*90%</f>
        <v/>
      </c>
      <c r="EA275" s="9" t="n"/>
      <c r="EB275" s="9">
        <f>EB274*90%</f>
        <v/>
      </c>
      <c r="EC275" s="9">
        <f>E275+AU275+BI275+BS275+DA275</f>
        <v/>
      </c>
      <c r="ED275" s="9">
        <f>F275+AV275+BJ275+BT275+DB275</f>
        <v/>
      </c>
    </row>
    <row r="276">
      <c r="A276" s="8" t="n"/>
      <c r="B276" s="8" t="inlineStr">
        <is>
          <t>Final summa for Reklama</t>
        </is>
      </c>
      <c r="C276" s="8" t="n"/>
      <c r="D276" s="8" t="n"/>
      <c r="E276" s="9" t="n"/>
      <c r="F276" s="9">
        <f>H276+J276+L276+N276+P276+R276+T276+V276+X276+Z276+AB276+AD276+AF276+AH276+AJ276+AL276+AN276+AP276+AR276+AT276</f>
        <v/>
      </c>
      <c r="G276" s="9" t="n"/>
      <c r="H276" s="9">
        <f>G274*5000</f>
        <v/>
      </c>
      <c r="I276" s="9" t="n"/>
      <c r="J276" s="9">
        <f>I274*5000</f>
        <v/>
      </c>
      <c r="K276" s="9" t="n"/>
      <c r="L276" s="9">
        <f>K274*5000</f>
        <v/>
      </c>
      <c r="M276" s="9" t="n"/>
      <c r="N276" s="9">
        <f>M274*5000</f>
        <v/>
      </c>
      <c r="O276" s="9" t="n"/>
      <c r="P276" s="9">
        <f>O274*5000</f>
        <v/>
      </c>
      <c r="Q276" s="9" t="n"/>
      <c r="R276" s="9">
        <f>Q274*0</f>
        <v/>
      </c>
      <c r="S276" s="9" t="n"/>
      <c r="T276" s="9">
        <f>S274*0</f>
        <v/>
      </c>
      <c r="U276" s="9" t="n"/>
      <c r="V276" s="9">
        <f>U274*0</f>
        <v/>
      </c>
      <c r="W276" s="9" t="n"/>
      <c r="X276" s="9">
        <f>W274*0</f>
        <v/>
      </c>
      <c r="Y276" s="9" t="n"/>
      <c r="Z276" s="9">
        <f>Y274*0</f>
        <v/>
      </c>
      <c r="AA276" s="9" t="n"/>
      <c r="AB276" s="9">
        <f>AA274*7000</f>
        <v/>
      </c>
      <c r="AC276" s="9" t="n"/>
      <c r="AD276" s="9">
        <f>AC274*0</f>
        <v/>
      </c>
      <c r="AE276" s="9" t="n"/>
      <c r="AF276" s="9">
        <f>AE274*0</f>
        <v/>
      </c>
      <c r="AG276" s="9" t="n"/>
      <c r="AH276" s="9">
        <f>AG274*0</f>
        <v/>
      </c>
      <c r="AI276" s="9" t="n"/>
      <c r="AJ276" s="9">
        <f>AI274*0</f>
        <v/>
      </c>
      <c r="AK276" s="9" t="n"/>
      <c r="AL276" s="9">
        <f>AK274*0</f>
        <v/>
      </c>
      <c r="AM276" s="9" t="n"/>
      <c r="AN276" s="9">
        <f>AM274*0</f>
        <v/>
      </c>
      <c r="AO276" s="9" t="n"/>
      <c r="AP276" s="9">
        <f>AO274*0</f>
        <v/>
      </c>
      <c r="AQ276" s="9" t="n"/>
      <c r="AR276" s="9">
        <f>AQ274*0</f>
        <v/>
      </c>
      <c r="AS276" s="9" t="n"/>
      <c r="AT276" s="9">
        <f>AS274*0</f>
        <v/>
      </c>
      <c r="AU276" s="9" t="n"/>
      <c r="AV276" s="9">
        <f>AX276+AZ276+BB276+BD276+BF276+BH276</f>
        <v/>
      </c>
      <c r="AW276" s="9" t="n"/>
      <c r="AX276" s="9">
        <f>AW274*50000</f>
        <v/>
      </c>
      <c r="AY276" s="9" t="n"/>
      <c r="AZ276" s="9">
        <f>AY274*60000</f>
        <v/>
      </c>
      <c r="BA276" s="9" t="n"/>
      <c r="BB276" s="9">
        <f>BA274*7000</f>
        <v/>
      </c>
      <c r="BC276" s="9" t="n"/>
      <c r="BD276" s="9">
        <f>BC274*25000</f>
        <v/>
      </c>
      <c r="BE276" s="9" t="n"/>
      <c r="BF276" s="9">
        <f>BE274*20000</f>
        <v/>
      </c>
      <c r="BG276" s="9" t="n"/>
      <c r="BH276" s="9">
        <f>BG274*10000</f>
        <v/>
      </c>
      <c r="BI276" s="9" t="n"/>
      <c r="BJ276" s="9">
        <f>BL276+BN276+BP276+BR276</f>
        <v/>
      </c>
      <c r="BK276" s="9" t="n"/>
      <c r="BL276" s="9">
        <f>BK274*15000</f>
        <v/>
      </c>
      <c r="BM276" s="9" t="n"/>
      <c r="BN276" s="9">
        <f>BM274*5000</f>
        <v/>
      </c>
      <c r="BO276" s="9" t="n"/>
      <c r="BP276" s="9">
        <f>BO274*15000</f>
        <v/>
      </c>
      <c r="BQ276" s="9" t="n"/>
      <c r="BR276" s="9">
        <f>BQ274*5000</f>
        <v/>
      </c>
      <c r="BS276" s="9" t="n"/>
      <c r="BT276" s="9">
        <f>BV276+BX276+BZ276+CB276+CD276+CF276+CH276+CJ276+CL276+CN276+CP276+CR276+CT276+CV276+CX276+CZ276</f>
        <v/>
      </c>
      <c r="BU276" s="9" t="n"/>
      <c r="BV276" s="9">
        <f>BU274*4000</f>
        <v/>
      </c>
      <c r="BW276" s="9" t="n"/>
      <c r="BX276" s="9">
        <f>BW274*2000</f>
        <v/>
      </c>
      <c r="BY276" s="9" t="n"/>
      <c r="BZ276" s="9">
        <f>BY274*10000</f>
        <v/>
      </c>
      <c r="CA276" s="9" t="n"/>
      <c r="CB276" s="9">
        <f>CA274*18000</f>
        <v/>
      </c>
      <c r="CC276" s="9" t="n"/>
      <c r="CD276" s="9">
        <f>CC274*150000</f>
        <v/>
      </c>
      <c r="CE276" s="9" t="n"/>
      <c r="CF276" s="9">
        <f>CE274*9000</f>
        <v/>
      </c>
      <c r="CG276" s="9" t="n"/>
      <c r="CH276" s="9">
        <f>CG274*0</f>
        <v/>
      </c>
      <c r="CI276" s="9" t="n"/>
      <c r="CJ276" s="9">
        <f>CI274*0</f>
        <v/>
      </c>
      <c r="CK276" s="9" t="n"/>
      <c r="CL276" s="9">
        <f>CK274*5000</f>
        <v/>
      </c>
      <c r="CM276" s="9" t="n"/>
      <c r="CN276" s="9">
        <f>CM274*0</f>
        <v/>
      </c>
      <c r="CO276" s="9" t="n"/>
      <c r="CP276" s="9">
        <f>CO274*0</f>
        <v/>
      </c>
      <c r="CQ276" s="9" t="n"/>
      <c r="CR276" s="9">
        <f>CQ274*0</f>
        <v/>
      </c>
      <c r="CS276" s="9" t="n"/>
      <c r="CT276" s="9">
        <f>CS274*0</f>
        <v/>
      </c>
      <c r="CU276" s="9" t="n"/>
      <c r="CV276" s="9">
        <f>CU274*32000</f>
        <v/>
      </c>
      <c r="CW276" s="9" t="n"/>
      <c r="CX276" s="9">
        <f>CW274*0</f>
        <v/>
      </c>
      <c r="CY276" s="9" t="n"/>
      <c r="CZ276" s="9">
        <f>CY274*0</f>
        <v/>
      </c>
      <c r="DA276" s="9" t="n"/>
      <c r="DB276" s="9">
        <f>DD276+DF276+DH276+DJ276+DL276+DN276+DP276+DR276+DT276+DV276+DX276+DZ276+EB276</f>
        <v/>
      </c>
      <c r="DC276" s="9" t="n"/>
      <c r="DD276" s="9">
        <f>DC274*5000</f>
        <v/>
      </c>
      <c r="DE276" s="9" t="n"/>
      <c r="DF276" s="9">
        <f>DE274*7000</f>
        <v/>
      </c>
      <c r="DG276" s="9" t="n"/>
      <c r="DH276" s="9">
        <f>DG274*18000</f>
        <v/>
      </c>
      <c r="DI276" s="9" t="n"/>
      <c r="DJ276" s="9">
        <f>DI274*5000</f>
        <v/>
      </c>
      <c r="DK276" s="9" t="n"/>
      <c r="DL276" s="9">
        <f>DK274*12000</f>
        <v/>
      </c>
      <c r="DM276" s="9" t="n"/>
      <c r="DN276" s="9">
        <f>DM274*10000</f>
        <v/>
      </c>
      <c r="DO276" s="9" t="n"/>
      <c r="DP276" s="9">
        <f>DO274*8000</f>
        <v/>
      </c>
      <c r="DQ276" s="9" t="n"/>
      <c r="DR276" s="9">
        <f>DQ274*0</f>
        <v/>
      </c>
      <c r="DS276" s="9" t="n"/>
      <c r="DT276" s="9">
        <f>DS274*10000</f>
        <v/>
      </c>
      <c r="DU276" s="9" t="n"/>
      <c r="DV276" s="9">
        <f>DU274*8000</f>
        <v/>
      </c>
      <c r="DW276" s="9" t="n"/>
      <c r="DX276" s="9">
        <f>DW274*8000</f>
        <v/>
      </c>
      <c r="DY276" s="9" t="n"/>
      <c r="DZ276" s="9">
        <f>DY274*15000</f>
        <v/>
      </c>
      <c r="EA276" s="9" t="n"/>
      <c r="EB276" s="9">
        <f>EA274*7000</f>
        <v/>
      </c>
      <c r="EC276" s="9">
        <f>E276+AU276+BI276+BS276+DA276</f>
        <v/>
      </c>
      <c r="ED276" s="9">
        <f>F276+AV276+BJ276+BT276+DB276</f>
        <v/>
      </c>
    </row>
    <row r="277">
      <c r="A277" s="8" t="n"/>
      <c r="B277" s="8" t="inlineStr">
        <is>
          <t>Final summa for Leksiya</t>
        </is>
      </c>
      <c r="C277" s="8" t="n"/>
      <c r="D277" s="8" t="n"/>
      <c r="E277" s="9" t="n"/>
      <c r="F277" s="9">
        <f>H277+J277+L277+N277+P277+R277+T277+V277+X277+Z277+AB277+AD277+AF277+AH277+AJ277+AL277+AN277+AP277+AR277+AT277</f>
        <v/>
      </c>
      <c r="G277" s="9" t="n"/>
      <c r="H277" s="9">
        <f>H275*2%</f>
        <v/>
      </c>
      <c r="I277" s="9" t="n"/>
      <c r="J277" s="9">
        <f>J275*2%</f>
        <v/>
      </c>
      <c r="K277" s="9" t="n"/>
      <c r="L277" s="9">
        <f>L275*2%</f>
        <v/>
      </c>
      <c r="M277" s="9" t="n"/>
      <c r="N277" s="9">
        <f>N275*2%</f>
        <v/>
      </c>
      <c r="O277" s="9" t="n"/>
      <c r="P277" s="9">
        <f>P275*2%</f>
        <v/>
      </c>
      <c r="Q277" s="9" t="n"/>
      <c r="R277" s="9">
        <f>R275*2%</f>
        <v/>
      </c>
      <c r="S277" s="9" t="n"/>
      <c r="T277" s="9">
        <f>T275*2%</f>
        <v/>
      </c>
      <c r="U277" s="9" t="n"/>
      <c r="V277" s="9">
        <f>V275*2%</f>
        <v/>
      </c>
      <c r="W277" s="9" t="n"/>
      <c r="X277" s="9">
        <f>X275*2%</f>
        <v/>
      </c>
      <c r="Y277" s="9" t="n"/>
      <c r="Z277" s="9">
        <f>Z275*2%</f>
        <v/>
      </c>
      <c r="AA277" s="9" t="n"/>
      <c r="AB277" s="9">
        <f>AB275*2%</f>
        <v/>
      </c>
      <c r="AC277" s="9" t="n"/>
      <c r="AD277" s="9">
        <f>AD275*2%</f>
        <v/>
      </c>
      <c r="AE277" s="9" t="n"/>
      <c r="AF277" s="9">
        <f>AF275*2%</f>
        <v/>
      </c>
      <c r="AG277" s="9" t="n"/>
      <c r="AH277" s="9">
        <f>AH275*2%</f>
        <v/>
      </c>
      <c r="AI277" s="9" t="n"/>
      <c r="AJ277" s="9">
        <f>AJ275*2%</f>
        <v/>
      </c>
      <c r="AK277" s="9" t="n"/>
      <c r="AL277" s="9">
        <f>AL275*2%</f>
        <v/>
      </c>
      <c r="AM277" s="9" t="n"/>
      <c r="AN277" s="9">
        <f>AN275*2%</f>
        <v/>
      </c>
      <c r="AO277" s="9" t="n"/>
      <c r="AP277" s="9">
        <f>AP275*2%</f>
        <v/>
      </c>
      <c r="AQ277" s="9" t="n"/>
      <c r="AR277" s="9">
        <f>AR275*2%</f>
        <v/>
      </c>
      <c r="AS277" s="9" t="n"/>
      <c r="AT277" s="9">
        <f>AT275*2%</f>
        <v/>
      </c>
      <c r="AU277" s="9" t="n"/>
      <c r="AV277" s="9">
        <f>AX277+AZ277+BB277+BD277+BF277+BH277</f>
        <v/>
      </c>
      <c r="AW277" s="9" t="n"/>
      <c r="AX277" s="9">
        <f>AX275*2%</f>
        <v/>
      </c>
      <c r="AY277" s="9" t="n"/>
      <c r="AZ277" s="9">
        <f>AZ275*2%</f>
        <v/>
      </c>
      <c r="BA277" s="9" t="n"/>
      <c r="BB277" s="9">
        <f>BB275*2%</f>
        <v/>
      </c>
      <c r="BC277" s="9" t="n"/>
      <c r="BD277" s="9">
        <f>BD275*2%</f>
        <v/>
      </c>
      <c r="BE277" s="9" t="n"/>
      <c r="BF277" s="9">
        <f>BF275*2%</f>
        <v/>
      </c>
      <c r="BG277" s="9" t="n"/>
      <c r="BH277" s="9">
        <f>BH275*2%</f>
        <v/>
      </c>
      <c r="BI277" s="9" t="n"/>
      <c r="BJ277" s="9">
        <f>BL277+BN277+BP277+BR277</f>
        <v/>
      </c>
      <c r="BK277" s="9" t="n"/>
      <c r="BL277" s="9">
        <f>BL275*2%</f>
        <v/>
      </c>
      <c r="BM277" s="9" t="n"/>
      <c r="BN277" s="9">
        <f>BN275*2%</f>
        <v/>
      </c>
      <c r="BO277" s="9" t="n"/>
      <c r="BP277" s="9">
        <f>BP275*2%</f>
        <v/>
      </c>
      <c r="BQ277" s="9" t="n"/>
      <c r="BR277" s="9">
        <f>BR275*2%</f>
        <v/>
      </c>
      <c r="BS277" s="9" t="n"/>
      <c r="BT277" s="9">
        <f>BV277+BX277+BZ277+CB277+CD277+CF277+CH277+CJ277+CL277+CN277+CP277+CR277+CT277+CV277+CX277+CZ277</f>
        <v/>
      </c>
      <c r="BU277" s="9" t="n"/>
      <c r="BV277" s="9">
        <f>BV275*2%</f>
        <v/>
      </c>
      <c r="BW277" s="9" t="n"/>
      <c r="BX277" s="9">
        <f>BX275*2%</f>
        <v/>
      </c>
      <c r="BY277" s="9" t="n"/>
      <c r="BZ277" s="9">
        <f>BZ275*2%</f>
        <v/>
      </c>
      <c r="CA277" s="9" t="n"/>
      <c r="CB277" s="9">
        <f>CB275*2%</f>
        <v/>
      </c>
      <c r="CC277" s="9" t="n"/>
      <c r="CD277" s="9">
        <f>CD275*2%</f>
        <v/>
      </c>
      <c r="CE277" s="9" t="n"/>
      <c r="CF277" s="9">
        <f>CF275*2%</f>
        <v/>
      </c>
      <c r="CG277" s="9" t="n"/>
      <c r="CH277" s="9">
        <f>CH275*2%</f>
        <v/>
      </c>
      <c r="CI277" s="9" t="n"/>
      <c r="CJ277" s="9">
        <f>CJ275*2%</f>
        <v/>
      </c>
      <c r="CK277" s="9" t="n"/>
      <c r="CL277" s="9">
        <f>CL275*2%</f>
        <v/>
      </c>
      <c r="CM277" s="9" t="n"/>
      <c r="CN277" s="9">
        <f>CN275*2%</f>
        <v/>
      </c>
      <c r="CO277" s="9" t="n"/>
      <c r="CP277" s="9">
        <f>CP275*2%</f>
        <v/>
      </c>
      <c r="CQ277" s="9" t="n"/>
      <c r="CR277" s="9">
        <f>CR275*2%</f>
        <v/>
      </c>
      <c r="CS277" s="9" t="n"/>
      <c r="CT277" s="9">
        <f>CT275*2%</f>
        <v/>
      </c>
      <c r="CU277" s="9" t="n"/>
      <c r="CV277" s="9">
        <f>CV275*2%</f>
        <v/>
      </c>
      <c r="CW277" s="9" t="n"/>
      <c r="CX277" s="9">
        <f>CX275*2%</f>
        <v/>
      </c>
      <c r="CY277" s="9" t="n"/>
      <c r="CZ277" s="9">
        <f>CZ275*2%</f>
        <v/>
      </c>
      <c r="DA277" s="9" t="n"/>
      <c r="DB277" s="9">
        <f>DD277+DF277+DH277+DJ277+DL277+DN277+DP277+DR277+DT277+DV277+DX277+DZ277+EB277</f>
        <v/>
      </c>
      <c r="DC277" s="9" t="n"/>
      <c r="DD277" s="9">
        <f>DD275*2%</f>
        <v/>
      </c>
      <c r="DE277" s="9" t="n"/>
      <c r="DF277" s="9">
        <f>DF275*2%</f>
        <v/>
      </c>
      <c r="DG277" s="9" t="n"/>
      <c r="DH277" s="9">
        <f>DH275*2%</f>
        <v/>
      </c>
      <c r="DI277" s="9" t="n"/>
      <c r="DJ277" s="9">
        <f>DJ275*2%</f>
        <v/>
      </c>
      <c r="DK277" s="9" t="n"/>
      <c r="DL277" s="9">
        <f>DL275*2%</f>
        <v/>
      </c>
      <c r="DM277" s="9" t="n"/>
      <c r="DN277" s="9">
        <f>DN275*2%</f>
        <v/>
      </c>
      <c r="DO277" s="9" t="n"/>
      <c r="DP277" s="9">
        <f>DP275*2%</f>
        <v/>
      </c>
      <c r="DQ277" s="9" t="n"/>
      <c r="DR277" s="9">
        <f>DR275*2%</f>
        <v/>
      </c>
      <c r="DS277" s="9" t="n"/>
      <c r="DT277" s="9">
        <f>DT275*2%</f>
        <v/>
      </c>
      <c r="DU277" s="9" t="n"/>
      <c r="DV277" s="9">
        <f>DV275*2%</f>
        <v/>
      </c>
      <c r="DW277" s="9" t="n"/>
      <c r="DX277" s="9">
        <f>DX275*2%</f>
        <v/>
      </c>
      <c r="DY277" s="9" t="n"/>
      <c r="DZ277" s="9">
        <f>DZ275*2%</f>
        <v/>
      </c>
      <c r="EA277" s="9" t="n"/>
      <c r="EB277" s="9">
        <f>EB275*2%</f>
        <v/>
      </c>
      <c r="EC277" s="9">
        <f>E277+AU277+BI277+BS277+DA277</f>
        <v/>
      </c>
      <c r="ED277" s="9">
        <f>F277+AV277+BJ277+BT277+DB277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D220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SUM(E5:E89)</f>
        <v/>
      </c>
      <c r="F4" s="4">
        <f>SUM(F5:F89)</f>
        <v/>
      </c>
      <c r="G4" s="4">
        <f>SUM(G5:G89)</f>
        <v/>
      </c>
      <c r="H4" s="4">
        <f>SUM(H5:H89)</f>
        <v/>
      </c>
      <c r="I4" s="4">
        <f>SUM(I5:I89)</f>
        <v/>
      </c>
      <c r="J4" s="4">
        <f>SUM(J5:J89)</f>
        <v/>
      </c>
      <c r="K4" s="4">
        <f>SUM(K5:K89)</f>
        <v/>
      </c>
      <c r="L4" s="4">
        <f>SUM(L5:L89)</f>
        <v/>
      </c>
      <c r="M4" s="4">
        <f>SUM(M5:M89)</f>
        <v/>
      </c>
      <c r="N4" s="4">
        <f>SUM(N5:N89)</f>
        <v/>
      </c>
      <c r="O4" s="4">
        <f>SUM(O5:O89)</f>
        <v/>
      </c>
      <c r="P4" s="4">
        <f>SUM(P5:P89)</f>
        <v/>
      </c>
      <c r="Q4" s="4">
        <f>SUM(Q5:Q89)</f>
        <v/>
      </c>
      <c r="R4" s="4">
        <f>SUM(R5:R89)</f>
        <v/>
      </c>
      <c r="S4" s="4">
        <f>SUM(S5:S89)</f>
        <v/>
      </c>
      <c r="T4" s="4">
        <f>SUM(T5:T89)</f>
        <v/>
      </c>
      <c r="U4" s="4">
        <f>SUM(U5:U89)</f>
        <v/>
      </c>
      <c r="V4" s="4">
        <f>SUM(V5:V89)</f>
        <v/>
      </c>
      <c r="W4" s="4">
        <f>SUM(W5:W89)</f>
        <v/>
      </c>
      <c r="X4" s="4">
        <f>SUM(X5:X89)</f>
        <v/>
      </c>
      <c r="Y4" s="4">
        <f>SUM(Y5:Y89)</f>
        <v/>
      </c>
      <c r="Z4" s="4">
        <f>SUM(Z5:Z89)</f>
        <v/>
      </c>
      <c r="AA4" s="4">
        <f>SUM(AA5:AA89)</f>
        <v/>
      </c>
      <c r="AB4" s="4">
        <f>SUM(AB5:AB89)</f>
        <v/>
      </c>
      <c r="AC4" s="4">
        <f>SUM(AC5:AC89)</f>
        <v/>
      </c>
      <c r="AD4" s="4">
        <f>SUM(AD5:AD89)</f>
        <v/>
      </c>
      <c r="AE4" s="4">
        <f>SUM(AE5:AE89)</f>
        <v/>
      </c>
      <c r="AF4" s="4">
        <f>SUM(AF5:AF89)</f>
        <v/>
      </c>
      <c r="AG4" s="4">
        <f>SUM(AG5:AG89)</f>
        <v/>
      </c>
      <c r="AH4" s="4">
        <f>SUM(AH5:AH89)</f>
        <v/>
      </c>
      <c r="AI4" s="4">
        <f>SUM(AI5:AI89)</f>
        <v/>
      </c>
      <c r="AJ4" s="4">
        <f>SUM(AJ5:AJ89)</f>
        <v/>
      </c>
      <c r="AK4" s="4">
        <f>SUM(AK5:AK89)</f>
        <v/>
      </c>
      <c r="AL4" s="4">
        <f>SUM(AL5:AL89)</f>
        <v/>
      </c>
      <c r="AM4" s="4">
        <f>SUM(AM5:AM89)</f>
        <v/>
      </c>
      <c r="AN4" s="4">
        <f>SUM(AN5:AN89)</f>
        <v/>
      </c>
      <c r="AO4" s="4">
        <f>SUM(AO5:AO89)</f>
        <v/>
      </c>
      <c r="AP4" s="4">
        <f>SUM(AP5:AP89)</f>
        <v/>
      </c>
      <c r="AQ4" s="4">
        <f>SUM(AQ5:AQ89)</f>
        <v/>
      </c>
      <c r="AR4" s="4">
        <f>SUM(AR5:AR89)</f>
        <v/>
      </c>
      <c r="AS4" s="4">
        <f>SUM(AS5:AS89)</f>
        <v/>
      </c>
      <c r="AT4" s="4">
        <f>SUM(AT5:AT89)</f>
        <v/>
      </c>
      <c r="AU4" s="4">
        <f>SUM(AU5:AU89)</f>
        <v/>
      </c>
      <c r="AV4" s="4">
        <f>SUM(AV5:AV89)</f>
        <v/>
      </c>
      <c r="AW4" s="4">
        <f>SUM(AW5:AW89)</f>
        <v/>
      </c>
      <c r="AX4" s="4">
        <f>SUM(AX5:AX89)</f>
        <v/>
      </c>
      <c r="AY4" s="4">
        <f>SUM(AY5:AY89)</f>
        <v/>
      </c>
      <c r="AZ4" s="4">
        <f>SUM(AZ5:AZ89)</f>
        <v/>
      </c>
      <c r="BA4" s="4">
        <f>SUM(BA5:BA89)</f>
        <v/>
      </c>
      <c r="BB4" s="4">
        <f>SUM(BB5:BB89)</f>
        <v/>
      </c>
      <c r="BC4" s="4">
        <f>SUM(BC5:BC89)</f>
        <v/>
      </c>
      <c r="BD4" s="4">
        <f>SUM(BD5:BD89)</f>
        <v/>
      </c>
      <c r="BE4" s="4">
        <f>SUM(BE5:BE89)</f>
        <v/>
      </c>
      <c r="BF4" s="4">
        <f>SUM(BF5:BF89)</f>
        <v/>
      </c>
      <c r="BG4" s="4">
        <f>SUM(BG5:BG89)</f>
        <v/>
      </c>
      <c r="BH4" s="4">
        <f>SUM(BH5:BH89)</f>
        <v/>
      </c>
      <c r="BI4" s="4">
        <f>SUM(BI5:BI89)</f>
        <v/>
      </c>
      <c r="BJ4" s="4">
        <f>SUM(BJ5:BJ89)</f>
        <v/>
      </c>
      <c r="BK4" s="4">
        <f>SUM(BK5:BK89)</f>
        <v/>
      </c>
      <c r="BL4" s="4">
        <f>SUM(BL5:BL89)</f>
        <v/>
      </c>
      <c r="BM4" s="4">
        <f>SUM(BM5:BM89)</f>
        <v/>
      </c>
      <c r="BN4" s="4">
        <f>SUM(BN5:BN89)</f>
        <v/>
      </c>
      <c r="BO4" s="4">
        <f>SUM(BO5:BO89)</f>
        <v/>
      </c>
      <c r="BP4" s="4">
        <f>SUM(BP5:BP89)</f>
        <v/>
      </c>
      <c r="BQ4" s="4">
        <f>SUM(BQ5:BQ89)</f>
        <v/>
      </c>
      <c r="BR4" s="4">
        <f>SUM(BR5:BR89)</f>
        <v/>
      </c>
      <c r="BS4" s="4">
        <f>SUM(BS5:BS89)</f>
        <v/>
      </c>
      <c r="BT4" s="4">
        <f>SUM(BT5:BT89)</f>
        <v/>
      </c>
      <c r="BU4" s="4">
        <f>SUM(BU5:BU89)</f>
        <v/>
      </c>
      <c r="BV4" s="4">
        <f>SUM(BV5:BV89)</f>
        <v/>
      </c>
      <c r="BW4" s="4">
        <f>SUM(BW5:BW89)</f>
        <v/>
      </c>
      <c r="BX4" s="4">
        <f>SUM(BX5:BX89)</f>
        <v/>
      </c>
      <c r="BY4" s="4">
        <f>SUM(BY5:BY89)</f>
        <v/>
      </c>
      <c r="BZ4" s="4">
        <f>SUM(BZ5:BZ89)</f>
        <v/>
      </c>
      <c r="CA4" s="4">
        <f>SUM(CA5:CA89)</f>
        <v/>
      </c>
      <c r="CB4" s="4">
        <f>SUM(CB5:CB89)</f>
        <v/>
      </c>
      <c r="CC4" s="4">
        <f>SUM(CC5:CC89)</f>
        <v/>
      </c>
      <c r="CD4" s="4">
        <f>SUM(CD5:CD89)</f>
        <v/>
      </c>
      <c r="CE4" s="4">
        <f>SUM(CE5:CE89)</f>
        <v/>
      </c>
      <c r="CF4" s="4">
        <f>SUM(CF5:CF89)</f>
        <v/>
      </c>
      <c r="CG4" s="4">
        <f>SUM(CG5:CG89)</f>
        <v/>
      </c>
      <c r="CH4" s="4">
        <f>SUM(CH5:CH89)</f>
        <v/>
      </c>
      <c r="CI4" s="4">
        <f>SUM(CI5:CI89)</f>
        <v/>
      </c>
      <c r="CJ4" s="4">
        <f>SUM(CJ5:CJ89)</f>
        <v/>
      </c>
      <c r="CK4" s="4">
        <f>SUM(CK5:CK89)</f>
        <v/>
      </c>
      <c r="CL4" s="4">
        <f>SUM(CL5:CL89)</f>
        <v/>
      </c>
      <c r="CM4" s="4">
        <f>SUM(CM5:CM89)</f>
        <v/>
      </c>
      <c r="CN4" s="4">
        <f>SUM(CN5:CN89)</f>
        <v/>
      </c>
      <c r="CO4" s="4">
        <f>SUM(CO5:CO89)</f>
        <v/>
      </c>
      <c r="CP4" s="4">
        <f>SUM(CP5:CP89)</f>
        <v/>
      </c>
      <c r="CQ4" s="4">
        <f>SUM(CQ5:CQ89)</f>
        <v/>
      </c>
      <c r="CR4" s="4">
        <f>SUM(CR5:CR89)</f>
        <v/>
      </c>
      <c r="CS4" s="4">
        <f>SUM(CS5:CS89)</f>
        <v/>
      </c>
      <c r="CT4" s="4">
        <f>SUM(CT5:CT89)</f>
        <v/>
      </c>
      <c r="CU4" s="4">
        <f>SUM(CU5:CU89)</f>
        <v/>
      </c>
      <c r="CV4" s="4">
        <f>SUM(CV5:CV89)</f>
        <v/>
      </c>
      <c r="CW4" s="4">
        <f>SUM(CW5:CW89)</f>
        <v/>
      </c>
      <c r="CX4" s="4">
        <f>SUM(CX5:CX89)</f>
        <v/>
      </c>
      <c r="CY4" s="4">
        <f>SUM(CY5:CY89)</f>
        <v/>
      </c>
      <c r="CZ4" s="4">
        <f>SUM(CZ5:CZ89)</f>
        <v/>
      </c>
      <c r="DA4" s="4">
        <f>SUM(DA5:DA89)</f>
        <v/>
      </c>
      <c r="DB4" s="4">
        <f>SUM(DB5:DB89)</f>
        <v/>
      </c>
      <c r="DC4" s="4">
        <f>SUM(DC5:DC89)</f>
        <v/>
      </c>
      <c r="DD4" s="4">
        <f>SUM(DD5:DD89)</f>
        <v/>
      </c>
      <c r="DE4" s="4">
        <f>SUM(DE5:DE89)</f>
        <v/>
      </c>
      <c r="DF4" s="4">
        <f>SUM(DF5:DF89)</f>
        <v/>
      </c>
      <c r="DG4" s="4">
        <f>SUM(DG5:DG89)</f>
        <v/>
      </c>
      <c r="DH4" s="4">
        <f>SUM(DH5:DH89)</f>
        <v/>
      </c>
      <c r="DI4" s="4">
        <f>SUM(DI5:DI89)</f>
        <v/>
      </c>
      <c r="DJ4" s="4">
        <f>SUM(DJ5:DJ89)</f>
        <v/>
      </c>
      <c r="DK4" s="4">
        <f>SUM(DK5:DK89)</f>
        <v/>
      </c>
      <c r="DL4" s="4">
        <f>SUM(DL5:DL89)</f>
        <v/>
      </c>
      <c r="DM4" s="4">
        <f>SUM(DM5:DM89)</f>
        <v/>
      </c>
      <c r="DN4" s="4">
        <f>SUM(DN5:DN89)</f>
        <v/>
      </c>
      <c r="DO4" s="4">
        <f>SUM(DO5:DO89)</f>
        <v/>
      </c>
      <c r="DP4" s="4">
        <f>SUM(DP5:DP89)</f>
        <v/>
      </c>
      <c r="DQ4" s="4">
        <f>SUM(DQ5:DQ89)</f>
        <v/>
      </c>
      <c r="DR4" s="4">
        <f>SUM(DR5:DR89)</f>
        <v/>
      </c>
      <c r="DS4" s="4">
        <f>SUM(DS5:DS89)</f>
        <v/>
      </c>
      <c r="DT4" s="4">
        <f>SUM(DT5:DT89)</f>
        <v/>
      </c>
      <c r="DU4" s="4">
        <f>SUM(DU5:DU89)</f>
        <v/>
      </c>
      <c r="DV4" s="4">
        <f>SUM(DV5:DV89)</f>
        <v/>
      </c>
      <c r="DW4" s="4">
        <f>SUM(DW5:DW89)</f>
        <v/>
      </c>
      <c r="DX4" s="4">
        <f>SUM(DX5:DX89)</f>
        <v/>
      </c>
      <c r="DY4" s="4">
        <f>SUM(DY5:DY89)</f>
        <v/>
      </c>
      <c r="DZ4" s="4">
        <f>SUM(DZ5:DZ89)</f>
        <v/>
      </c>
      <c r="EA4" s="4">
        <f>SUM(EA5:EA89)</f>
        <v/>
      </c>
      <c r="EB4" s="4">
        <f>SUM(EB5:EB89)</f>
        <v/>
      </c>
      <c r="EC4" s="4">
        <f>SUM(EC5:EC89)</f>
        <v/>
      </c>
      <c r="ED4" s="4">
        <f>SUM(ED5:ED89)</f>
        <v/>
      </c>
    </row>
    <row r="5" hidden="1" outlineLevel="1">
      <c r="A5" s="5" t="n">
        <v>1</v>
      </c>
      <c r="B5" s="6" t="inlineStr">
        <is>
          <t>"AL-MAFTUNA-FAYZ" МЧЖ</t>
        </is>
      </c>
      <c r="C5" s="6" t="inlineStr">
        <is>
          <t>Бухара</t>
        </is>
      </c>
      <c r="D5" s="6" t="inlineStr">
        <is>
          <t>Бухара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4</v>
      </c>
      <c r="R5" s="7" t="n">
        <v>1079920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"ALIBABA PHARM BUKHARA" MCHJ.</t>
        </is>
      </c>
      <c r="C6" s="6" t="inlineStr">
        <is>
          <t>Бухара</t>
        </is>
      </c>
      <c r="D6" s="6" t="inlineStr">
        <is>
          <t>Бухара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n">
        <v>5</v>
      </c>
      <c r="AD6" s="7" t="n">
        <v>780975</v>
      </c>
      <c r="AE6" s="7" t="n">
        <v>5</v>
      </c>
      <c r="AF6" s="7" t="n">
        <v>591825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n">
        <v>3</v>
      </c>
      <c r="BZ6" s="7" t="n">
        <v>591894</v>
      </c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inlineStr"/>
      <c r="DR6" s="7" t="inlineStr"/>
      <c r="DS6" s="7" t="inlineStr"/>
      <c r="DT6" s="7" t="inlineStr"/>
      <c r="DU6" s="7" t="inlineStr"/>
      <c r="DV6" s="7" t="inlineStr"/>
      <c r="DW6" s="7" t="inlineStr"/>
      <c r="DX6" s="7" t="inlineStr"/>
      <c r="DY6" s="7" t="inlineStr"/>
      <c r="DZ6" s="7" t="inlineStr"/>
      <c r="EA6" s="7" t="inlineStr"/>
      <c r="EB6" s="7" t="inlineStr"/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"ASHUR AMIR OMAD" MChJ</t>
        </is>
      </c>
      <c r="C7" s="6" t="inlineStr">
        <is>
          <t>Бухара</t>
        </is>
      </c>
      <c r="D7" s="6" t="inlineStr">
        <is>
          <t>Бухара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n">
        <v>2</v>
      </c>
      <c r="P7" s="7" t="n">
        <v>158240</v>
      </c>
      <c r="Q7" s="7" t="n">
        <v>4</v>
      </c>
      <c r="R7" s="7" t="n">
        <v>539960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n">
        <v>1</v>
      </c>
      <c r="AB7" s="7" t="n">
        <v>44415</v>
      </c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"ASHUR MED" MChJ</t>
        </is>
      </c>
      <c r="C8" s="6" t="inlineStr">
        <is>
          <t>Бухара</t>
        </is>
      </c>
      <c r="D8" s="6" t="inlineStr">
        <is>
          <t>Бухара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n">
        <v>2</v>
      </c>
      <c r="L8" s="7" t="n">
        <v>147200</v>
      </c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"ASHUR-KARIM" MCHJ</t>
        </is>
      </c>
      <c r="C9" s="6" t="inlineStr">
        <is>
          <t>Бухара</t>
        </is>
      </c>
      <c r="D9" s="6" t="inlineStr">
        <is>
          <t>Бухара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</v>
      </c>
      <c r="H9" s="7" t="n">
        <v>62677</v>
      </c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3</v>
      </c>
      <c r="R9" s="7" t="n">
        <v>589230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n">
        <v>2</v>
      </c>
      <c r="AB9" s="7" t="n">
        <v>172332</v>
      </c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"ASR" MChJ</t>
        </is>
      </c>
      <c r="C10" s="6" t="inlineStr">
        <is>
          <t>Бухара</t>
        </is>
      </c>
      <c r="D10" s="6" t="inlineStr">
        <is>
          <t>Бухара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n">
        <v>5</v>
      </c>
      <c r="BH10" s="7" t="n">
        <v>1119625</v>
      </c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"AXBOROT SERVIS FARM" MChJ</t>
        </is>
      </c>
      <c r="C11" s="6" t="inlineStr">
        <is>
          <t>Бухара</t>
        </is>
      </c>
      <c r="D11" s="6" t="inlineStr">
        <is>
          <t>Бухара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n">
        <v>2</v>
      </c>
      <c r="AZ11" s="7" t="n">
        <v>1281864</v>
      </c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n">
        <v>2</v>
      </c>
      <c r="BL11" s="7" t="n">
        <v>515848</v>
      </c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n">
        <v>1</v>
      </c>
      <c r="CF11" s="7" t="n">
        <v>52826</v>
      </c>
      <c r="CG11" s="7" t="inlineStr"/>
      <c r="CH11" s="7" t="inlineStr"/>
      <c r="CI11" s="7" t="inlineStr"/>
      <c r="CJ11" s="7" t="inlineStr"/>
      <c r="CK11" s="7" t="n">
        <v>5</v>
      </c>
      <c r="CL11" s="7" t="n">
        <v>1450625</v>
      </c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n">
        <v>2</v>
      </c>
      <c r="DN11" s="7" t="n">
        <v>228096</v>
      </c>
      <c r="DO11" s="7" t="n">
        <v>2</v>
      </c>
      <c r="DP11" s="7" t="n">
        <v>184492</v>
      </c>
      <c r="DQ11" s="7" t="inlineStr"/>
      <c r="DR11" s="7" t="inlineStr"/>
      <c r="DS11" s="7" t="n">
        <v>2</v>
      </c>
      <c r="DT11" s="7" t="n">
        <v>190488</v>
      </c>
      <c r="DU11" s="7" t="n">
        <v>2</v>
      </c>
      <c r="DV11" s="7" t="n">
        <v>197532</v>
      </c>
      <c r="DW11" s="7" t="n">
        <v>5</v>
      </c>
      <c r="DX11" s="7" t="n">
        <v>629889</v>
      </c>
      <c r="DY11" s="7" t="n">
        <v>1</v>
      </c>
      <c r="DZ11" s="7" t="n">
        <v>87476</v>
      </c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"AZIZBEK FARM SERVIS" XK</t>
        </is>
      </c>
      <c r="C12" s="6" t="inlineStr">
        <is>
          <t>Бухара</t>
        </is>
      </c>
      <c r="D12" s="6" t="inlineStr">
        <is>
          <t>Бухара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4</v>
      </c>
      <c r="H12" s="7" t="n">
        <v>1034064</v>
      </c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"AZIZBEK VITO FARM" MCHJ</t>
        </is>
      </c>
      <c r="C13" s="6" t="inlineStr">
        <is>
          <t>Бухара</t>
        </is>
      </c>
      <c r="D13" s="6" t="inlineStr">
        <is>
          <t>Бухара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n">
        <v>2</v>
      </c>
      <c r="BL13" s="7" t="n">
        <v>515848</v>
      </c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"BEK PLUS SMART PHARM" MCHJ</t>
        </is>
      </c>
      <c r="C14" s="6" t="inlineStr">
        <is>
          <t>Бухара</t>
        </is>
      </c>
      <c r="D14" s="6" t="inlineStr">
        <is>
          <t>Бухара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5</v>
      </c>
      <c r="R14" s="7" t="n">
        <v>1687375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"BIO STIMUL" MChJ</t>
        </is>
      </c>
      <c r="C15" s="6" t="inlineStr">
        <is>
          <t>Бухара</t>
        </is>
      </c>
      <c r="D15" s="6" t="inlineStr">
        <is>
          <t>Бухара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inlineStr"/>
      <c r="R15" s="7" t="inlineStr"/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n">
        <v>6</v>
      </c>
      <c r="AX15" s="7" t="n">
        <v>19145340</v>
      </c>
      <c r="AY15" s="7" t="n">
        <v>10</v>
      </c>
      <c r="AZ15" s="7" t="n">
        <v>66075500</v>
      </c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n">
        <v>5</v>
      </c>
      <c r="DH15" s="7" t="n">
        <v>2827125</v>
      </c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"BIOFARM STANDART XXI" MCHJ</t>
        </is>
      </c>
      <c r="C16" s="6" t="inlineStr">
        <is>
          <t>Бухара</t>
        </is>
      </c>
      <c r="D16" s="6" t="inlineStr">
        <is>
          <t>Бухара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10</v>
      </c>
      <c r="H16" s="7" t="n">
        <v>6462900</v>
      </c>
      <c r="I16" s="7" t="n">
        <v>2</v>
      </c>
      <c r="J16" s="7" t="n">
        <v>141500</v>
      </c>
      <c r="K16" s="7" t="inlineStr"/>
      <c r="L16" s="7" t="inlineStr"/>
      <c r="M16" s="7" t="n">
        <v>40</v>
      </c>
      <c r="N16" s="7" t="n">
        <v>31373500</v>
      </c>
      <c r="O16" s="7" t="n">
        <v>5</v>
      </c>
      <c r="P16" s="7" t="n">
        <v>989000</v>
      </c>
      <c r="Q16" s="7" t="n">
        <v>100</v>
      </c>
      <c r="R16" s="7" t="n">
        <v>674950000</v>
      </c>
      <c r="S16" s="7" t="inlineStr"/>
      <c r="T16" s="7" t="inlineStr"/>
      <c r="U16" s="7" t="inlineStr"/>
      <c r="V16" s="7" t="inlineStr"/>
      <c r="W16" s="7" t="n">
        <v>4</v>
      </c>
      <c r="X16" s="7" t="n">
        <v>0</v>
      </c>
      <c r="Y16" s="7" t="n">
        <v>20</v>
      </c>
      <c r="Z16" s="7" t="n">
        <v>2040000</v>
      </c>
      <c r="AA16" s="7" t="inlineStr"/>
      <c r="AB16" s="7" t="inlineStr"/>
      <c r="AC16" s="7" t="n">
        <v>5</v>
      </c>
      <c r="AD16" s="7" t="n">
        <v>805125</v>
      </c>
      <c r="AE16" s="7" t="inlineStr"/>
      <c r="AF16" s="7" t="inlineStr"/>
      <c r="AG16" s="7" t="n">
        <v>5</v>
      </c>
      <c r="AH16" s="7" t="n">
        <v>773950</v>
      </c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n">
        <v>2</v>
      </c>
      <c r="AZ16" s="7" t="n">
        <v>2643020</v>
      </c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"Binafsha"</t>
        </is>
      </c>
      <c r="C17" s="6" t="inlineStr">
        <is>
          <t>Бухара</t>
        </is>
      </c>
      <c r="D17" s="6" t="inlineStr">
        <is>
          <t>Бухара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6269000</v>
      </c>
      <c r="I17" s="7" t="inlineStr"/>
      <c r="J17" s="7" t="inlineStr"/>
      <c r="K17" s="7" t="inlineStr"/>
      <c r="L17" s="7" t="inlineStr"/>
      <c r="M17" s="7" t="n">
        <v>30</v>
      </c>
      <c r="N17" s="7" t="n">
        <v>28835100</v>
      </c>
      <c r="O17" s="7" t="inlineStr"/>
      <c r="P17" s="7" t="inlineStr"/>
      <c r="Q17" s="7" t="n">
        <v>100</v>
      </c>
      <c r="R17" s="7" t="n">
        <v>654700000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n">
        <v>42</v>
      </c>
      <c r="BH17" s="7" t="n">
        <v>76629924</v>
      </c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"Bukhara Premium Farm"</t>
        </is>
      </c>
      <c r="C18" s="6" t="inlineStr">
        <is>
          <t>Бухара</t>
        </is>
      </c>
      <c r="D18" s="6" t="inlineStr">
        <is>
          <t>Бухара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n">
        <v>2</v>
      </c>
      <c r="J18" s="7" t="n">
        <v>137256</v>
      </c>
      <c r="K18" s="7" t="inlineStr"/>
      <c r="L18" s="7" t="inlineStr"/>
      <c r="M18" s="7" t="inlineStr"/>
      <c r="N18" s="7" t="inlineStr"/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n">
        <v>7</v>
      </c>
      <c r="BH18" s="7" t="n">
        <v>1258658</v>
      </c>
      <c r="BI18" s="7">
        <f>BK18+BM18+BO18+BQ18</f>
        <v/>
      </c>
      <c r="BJ18" s="7">
        <f>BL18+BN18+BP18+BR18</f>
        <v/>
      </c>
      <c r="BK18" s="7" t="n">
        <v>1</v>
      </c>
      <c r="BL18" s="7" t="n">
        <v>121107</v>
      </c>
      <c r="BM18" s="7" t="n">
        <v>5</v>
      </c>
      <c r="BN18" s="7" t="n">
        <v>565400</v>
      </c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n">
        <v>2</v>
      </c>
      <c r="EB18" s="7" t="n">
        <v>203132</v>
      </c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"DORISHUNOS TOHIR FARM" MCHJ фил</t>
        </is>
      </c>
      <c r="C19" s="6" t="inlineStr">
        <is>
          <t>Бухара</t>
        </is>
      </c>
      <c r="D19" s="6" t="inlineStr">
        <is>
          <t>Бухара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10</v>
      </c>
      <c r="R19" s="7" t="n">
        <v>6749500</v>
      </c>
      <c r="S19" s="7" t="inlineStr"/>
      <c r="T19" s="7" t="inlineStr"/>
      <c r="U19" s="7" t="inlineStr"/>
      <c r="V19" s="7" t="inlineStr"/>
      <c r="W19" s="7" t="n">
        <v>5</v>
      </c>
      <c r="X19" s="7" t="n">
        <v>0</v>
      </c>
      <c r="Y19" s="7" t="inlineStr"/>
      <c r="Z19" s="7" t="inlineStr"/>
      <c r="AA19" s="7" t="inlineStr"/>
      <c r="AB19" s="7" t="inlineStr"/>
      <c r="AC19" s="7" t="n">
        <v>15</v>
      </c>
      <c r="AD19" s="7" t="n">
        <v>4025625</v>
      </c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n">
        <v>10</v>
      </c>
      <c r="BX19" s="7" t="n">
        <v>2050400</v>
      </c>
      <c r="BY19" s="7" t="inlineStr"/>
      <c r="BZ19" s="7" t="inlineStr"/>
      <c r="CA19" s="7" t="inlineStr"/>
      <c r="CB19" s="7" t="inlineStr"/>
      <c r="CC19" s="7" t="n">
        <v>1</v>
      </c>
      <c r="CD19" s="7" t="n">
        <v>374371</v>
      </c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n">
        <v>4</v>
      </c>
      <c r="DP19" s="7" t="n">
        <v>380400</v>
      </c>
      <c r="DQ19" s="7" t="n">
        <v>5</v>
      </c>
      <c r="DR19" s="7" t="n">
        <v>651750</v>
      </c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n">
        <v>2</v>
      </c>
      <c r="EB19" s="7" t="n">
        <v>209416</v>
      </c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"DR MEKHMONOV FARM" MCHJ</t>
        </is>
      </c>
      <c r="C20" s="6" t="inlineStr">
        <is>
          <t>Бухара</t>
        </is>
      </c>
      <c r="D20" s="6" t="inlineStr">
        <is>
          <t>Бухара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n">
        <v>1</v>
      </c>
      <c r="R20" s="7" t="n">
        <v>65470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"ECO NAZARBEK PHARM" MCHJ</t>
        </is>
      </c>
      <c r="C21" s="6" t="inlineStr">
        <is>
          <t>Бухара</t>
        </is>
      </c>
      <c r="D21" s="6" t="inlineStr">
        <is>
          <t>Бухара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n">
        <v>5</v>
      </c>
      <c r="CJ21" s="7" t="n">
        <v>93900</v>
      </c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"EVRO FARM 24" MCHJ</t>
        </is>
      </c>
      <c r="C22" s="6" t="inlineStr">
        <is>
          <t>Бухара</t>
        </is>
      </c>
      <c r="D22" s="6" t="inlineStr">
        <is>
          <t>Бухара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10</v>
      </c>
      <c r="H22" s="7" t="n">
        <v>6269000</v>
      </c>
      <c r="I22" s="7" t="inlineStr"/>
      <c r="J22" s="7" t="inlineStr"/>
      <c r="K22" s="7" t="inlineStr"/>
      <c r="L22" s="7" t="inlineStr"/>
      <c r="M22" s="7" t="n">
        <v>30</v>
      </c>
      <c r="N22" s="7" t="n">
        <v>28660500</v>
      </c>
      <c r="O22" s="7" t="inlineStr"/>
      <c r="P22" s="7" t="inlineStr"/>
      <c r="Q22" s="7" t="n">
        <v>100</v>
      </c>
      <c r="R22" s="7" t="n">
        <v>654700000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n">
        <v>5</v>
      </c>
      <c r="CL22" s="7" t="n">
        <v>1495500</v>
      </c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n">
        <v>5</v>
      </c>
      <c r="DV22" s="7" t="n">
        <v>1272750</v>
      </c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"FAMILY PHARMACY"</t>
        </is>
      </c>
      <c r="C23" s="6" t="inlineStr">
        <is>
          <t>Бухара</t>
        </is>
      </c>
      <c r="D23" s="6" t="inlineStr">
        <is>
          <t>Бухара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n">
        <v>200</v>
      </c>
      <c r="H23" s="7" t="n">
        <v>2507600000</v>
      </c>
      <c r="I23" s="7" t="n">
        <v>4</v>
      </c>
      <c r="J23" s="7" t="n">
        <v>566000</v>
      </c>
      <c r="K23" s="7" t="n">
        <v>30</v>
      </c>
      <c r="L23" s="7" t="n">
        <v>12852400</v>
      </c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n">
        <v>40</v>
      </c>
      <c r="BH23" s="7" t="n">
        <v>71656000</v>
      </c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n">
        <v>2</v>
      </c>
      <c r="CD23" s="7" t="n">
        <v>1497484</v>
      </c>
      <c r="CE23" s="7" t="n">
        <v>6</v>
      </c>
      <c r="CF23" s="7" t="n">
        <v>1056520</v>
      </c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n">
        <v>10</v>
      </c>
      <c r="DP23" s="7" t="n">
        <v>4755000</v>
      </c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n">
        <v>3</v>
      </c>
      <c r="EB23" s="7" t="n">
        <v>471186</v>
      </c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"FARM-MERCURI" МЧЖ</t>
        </is>
      </c>
      <c r="C24" s="6" t="inlineStr">
        <is>
          <t>Бухара</t>
        </is>
      </c>
      <c r="D24" s="6" t="inlineStr">
        <is>
          <t>Бухара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20</v>
      </c>
      <c r="H24" s="7" t="n">
        <v>25851600</v>
      </c>
      <c r="I24" s="7" t="inlineStr"/>
      <c r="J24" s="7" t="inlineStr"/>
      <c r="K24" s="7" t="inlineStr"/>
      <c r="L24" s="7" t="inlineStr"/>
      <c r="M24" s="7" t="n">
        <v>60</v>
      </c>
      <c r="N24" s="7" t="n">
        <v>118188000</v>
      </c>
      <c r="O24" s="7" t="inlineStr"/>
      <c r="P24" s="7" t="inlineStr"/>
      <c r="Q24" s="7" t="n">
        <v>200</v>
      </c>
      <c r="R24" s="7" t="n">
        <v>2699800000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n">
        <v>20</v>
      </c>
      <c r="AD24" s="7" t="n">
        <v>12882000</v>
      </c>
      <c r="AE24" s="7" t="inlineStr"/>
      <c r="AF24" s="7" t="inlineStr"/>
      <c r="AG24" s="7" t="inlineStr"/>
      <c r="AH24" s="7" t="inlineStr"/>
      <c r="AI24" s="7" t="n">
        <v>20</v>
      </c>
      <c r="AJ24" s="7" t="n">
        <v>8982000</v>
      </c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n">
        <v>2</v>
      </c>
      <c r="AZ24" s="7" t="n">
        <v>2643020</v>
      </c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n">
        <v>60</v>
      </c>
      <c r="BN24" s="7" t="n">
        <v>83934000</v>
      </c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n">
        <v>50</v>
      </c>
      <c r="CJ24" s="7" t="n">
        <v>9682500</v>
      </c>
      <c r="CK24" s="7" t="n">
        <v>20</v>
      </c>
      <c r="CL24" s="7" t="n">
        <v>23928000</v>
      </c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n">
        <v>60</v>
      </c>
      <c r="DL24" s="7" t="n">
        <v>202788000</v>
      </c>
      <c r="DM24" s="7" t="inlineStr"/>
      <c r="DN24" s="7" t="inlineStr"/>
      <c r="DO24" s="7" t="n">
        <v>5</v>
      </c>
      <c r="DP24" s="7" t="n">
        <v>1200750</v>
      </c>
      <c r="DQ24" s="7" t="inlineStr"/>
      <c r="DR24" s="7" t="inlineStr"/>
      <c r="DS24" s="7" t="inlineStr"/>
      <c r="DT24" s="7" t="inlineStr"/>
      <c r="DU24" s="7" t="n">
        <v>5</v>
      </c>
      <c r="DV24" s="7" t="n">
        <v>1272750</v>
      </c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"FARZONA O'LMAS" OK</t>
        </is>
      </c>
      <c r="C25" s="6" t="inlineStr">
        <is>
          <t>Бухара</t>
        </is>
      </c>
      <c r="D25" s="6" t="inlineStr">
        <is>
          <t>Бухара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3</v>
      </c>
      <c r="H25" s="7" t="n">
        <v>581661</v>
      </c>
      <c r="I25" s="7" t="inlineStr"/>
      <c r="J25" s="7" t="inlineStr"/>
      <c r="K25" s="7" t="inlineStr"/>
      <c r="L25" s="7" t="inlineStr"/>
      <c r="M25" s="7" t="n">
        <v>3</v>
      </c>
      <c r="N25" s="7" t="n">
        <v>295470</v>
      </c>
      <c r="O25" s="7" t="inlineStr"/>
      <c r="P25" s="7" t="inlineStr"/>
      <c r="Q25" s="7" t="n">
        <v>4</v>
      </c>
      <c r="R25" s="7" t="n">
        <v>1079920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"GARDEN PHARMA" MCHJ</t>
        </is>
      </c>
      <c r="C26" s="6" t="inlineStr">
        <is>
          <t>Бухара</t>
        </is>
      </c>
      <c r="D26" s="6" t="inlineStr">
        <is>
          <t>Бухара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n">
        <v>2</v>
      </c>
      <c r="J26" s="7" t="n">
        <v>137256</v>
      </c>
      <c r="K26" s="7" t="inlineStr"/>
      <c r="L26" s="7" t="inlineStr"/>
      <c r="M26" s="7" t="inlineStr"/>
      <c r="N26" s="7" t="inlineStr"/>
      <c r="O26" s="7" t="n">
        <v>1</v>
      </c>
      <c r="P26" s="7" t="n">
        <v>38373</v>
      </c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n">
        <v>12</v>
      </c>
      <c r="BH26" s="7" t="n">
        <v>4513964</v>
      </c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"GULZODA DARMON PHARM" MCHJ</t>
        </is>
      </c>
      <c r="C27" s="6" t="inlineStr">
        <is>
          <t>Бухара</t>
        </is>
      </c>
      <c r="D27" s="6" t="inlineStr">
        <is>
          <t>Бухара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n">
        <v>5</v>
      </c>
      <c r="DR27" s="7" t="n">
        <v>632200</v>
      </c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"HUSNIDDINOV MUHSINBEK 2015" MCHJ</t>
        </is>
      </c>
      <c r="C28" s="6" t="inlineStr">
        <is>
          <t>Бухара</t>
        </is>
      </c>
      <c r="D28" s="6" t="inlineStr">
        <is>
          <t>Бухара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n">
        <v>10</v>
      </c>
      <c r="R28" s="7" t="n">
        <v>6749500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"IDRISPHARM" MCHJ</t>
        </is>
      </c>
      <c r="C29" s="6" t="inlineStr">
        <is>
          <t>Бухара</t>
        </is>
      </c>
      <c r="D29" s="6" t="inlineStr">
        <is>
          <t>Бухара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n">
        <v>6</v>
      </c>
      <c r="N29" s="7" t="n">
        <v>1189080</v>
      </c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"IJTIMOIY DORIXONA" MCHJ</t>
        </is>
      </c>
      <c r="C30" s="6" t="inlineStr">
        <is>
          <t>Бухара</t>
        </is>
      </c>
      <c r="D30" s="6" t="inlineStr">
        <is>
          <t>Бухара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2</v>
      </c>
      <c r="R30" s="7" t="n">
        <v>261880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n">
        <v>3</v>
      </c>
      <c r="AZ30" s="7" t="n">
        <v>5768388</v>
      </c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"IMRAN 2022" MCHJ</t>
        </is>
      </c>
      <c r="C31" s="6" t="inlineStr">
        <is>
          <t>Бухара</t>
        </is>
      </c>
      <c r="D31" s="6" t="inlineStr">
        <is>
          <t>Бухара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10</v>
      </c>
      <c r="H31" s="7" t="n">
        <v>6462900</v>
      </c>
      <c r="I31" s="7" t="inlineStr"/>
      <c r="J31" s="7" t="inlineStr"/>
      <c r="K31" s="7" t="inlineStr"/>
      <c r="L31" s="7" t="inlineStr"/>
      <c r="M31" s="7" t="n">
        <v>30</v>
      </c>
      <c r="N31" s="7" t="n">
        <v>29727000</v>
      </c>
      <c r="O31" s="7" t="inlineStr"/>
      <c r="P31" s="7" t="inlineStr"/>
      <c r="Q31" s="7" t="n">
        <v>100</v>
      </c>
      <c r="R31" s="7" t="n">
        <v>674950000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n">
        <v>5</v>
      </c>
      <c r="DP31" s="7" t="n">
        <v>1188750</v>
      </c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"ISLOM- FARM- PLYUS" МЧЖ</t>
        </is>
      </c>
      <c r="C32" s="6" t="inlineStr">
        <is>
          <t>Бухара</t>
        </is>
      </c>
      <c r="D32" s="6" t="inlineStr">
        <is>
          <t>Бухара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inlineStr"/>
      <c r="R32" s="7" t="inlineStr"/>
      <c r="S32" s="7" t="inlineStr"/>
      <c r="T32" s="7" t="inlineStr"/>
      <c r="U32" s="7" t="inlineStr"/>
      <c r="V32" s="7" t="inlineStr"/>
      <c r="W32" s="7" t="n">
        <v>5</v>
      </c>
      <c r="X32" s="7" t="n">
        <v>0</v>
      </c>
      <c r="Y32" s="7" t="inlineStr"/>
      <c r="Z32" s="7" t="inlineStr"/>
      <c r="AA32" s="7" t="inlineStr"/>
      <c r="AB32" s="7" t="inlineStr"/>
      <c r="AC32" s="7" t="n">
        <v>10</v>
      </c>
      <c r="AD32" s="7" t="n">
        <v>3220500</v>
      </c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"KARDIO DIABET" MCHJ</t>
        </is>
      </c>
      <c r="C33" s="6" t="inlineStr">
        <is>
          <t>Бухара</t>
        </is>
      </c>
      <c r="D33" s="6" t="inlineStr">
        <is>
          <t>Бухара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10</v>
      </c>
      <c r="H33" s="7" t="n">
        <v>6462900</v>
      </c>
      <c r="I33" s="7" t="inlineStr"/>
      <c r="J33" s="7" t="inlineStr"/>
      <c r="K33" s="7" t="inlineStr"/>
      <c r="L33" s="7" t="inlineStr"/>
      <c r="M33" s="7" t="n">
        <v>30</v>
      </c>
      <c r="N33" s="7" t="n">
        <v>29727000</v>
      </c>
      <c r="O33" s="7" t="inlineStr"/>
      <c r="P33" s="7" t="inlineStr"/>
      <c r="Q33" s="7" t="n">
        <v>100</v>
      </c>
      <c r="R33" s="7" t="n">
        <v>674950000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"KUMUSHKENT FARM SAVDO" MCHJ</t>
        </is>
      </c>
      <c r="C34" s="6" t="inlineStr">
        <is>
          <t>Бухара</t>
        </is>
      </c>
      <c r="D34" s="6" t="inlineStr">
        <is>
          <t>Бухара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n">
        <v>4</v>
      </c>
      <c r="N34" s="7" t="n">
        <v>512624</v>
      </c>
      <c r="O34" s="7" t="inlineStr"/>
      <c r="P34" s="7" t="inlineStr"/>
      <c r="Q34" s="7" t="n">
        <v>3</v>
      </c>
      <c r="R34" s="7" t="n">
        <v>589230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n">
        <v>2</v>
      </c>
      <c r="DP34" s="7" t="n">
        <v>186356</v>
      </c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"LUQMONI-XAKIM" XK</t>
        </is>
      </c>
      <c r="C35" s="6" t="inlineStr">
        <is>
          <t>Бухара</t>
        </is>
      </c>
      <c r="D35" s="6" t="inlineStr">
        <is>
          <t>Бухара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n">
        <v>24</v>
      </c>
      <c r="X35" s="7" t="n">
        <v>0</v>
      </c>
      <c r="Y35" s="7" t="inlineStr"/>
      <c r="Z35" s="7" t="inlineStr"/>
      <c r="AA35" s="7" t="inlineStr"/>
      <c r="AB35" s="7" t="inlineStr"/>
      <c r="AC35" s="7" t="n">
        <v>25</v>
      </c>
      <c r="AD35" s="7" t="n">
        <v>20128125</v>
      </c>
      <c r="AE35" s="7" t="n">
        <v>25</v>
      </c>
      <c r="AF35" s="7" t="n">
        <v>15255625</v>
      </c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n">
        <v>40</v>
      </c>
      <c r="BH35" s="7" t="n">
        <v>71656000</v>
      </c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"LUXORY PHARM" MCHJ</t>
        </is>
      </c>
      <c r="C36" s="6" t="inlineStr">
        <is>
          <t>Бухара</t>
        </is>
      </c>
      <c r="D36" s="6" t="inlineStr">
        <is>
          <t>Бухара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</v>
      </c>
      <c r="H36" s="7" t="n">
        <v>64629</v>
      </c>
      <c r="I36" s="7" t="inlineStr"/>
      <c r="J36" s="7" t="inlineStr"/>
      <c r="K36" s="7" t="n">
        <v>1</v>
      </c>
      <c r="L36" s="7" t="n">
        <v>36800</v>
      </c>
      <c r="M36" s="7" t="inlineStr"/>
      <c r="N36" s="7" t="inlineStr"/>
      <c r="O36" s="7" t="inlineStr"/>
      <c r="P36" s="7" t="inlineStr"/>
      <c r="Q36" s="7" t="n">
        <v>5</v>
      </c>
      <c r="R36" s="7" t="n">
        <v>1687375</v>
      </c>
      <c r="S36" s="7" t="inlineStr"/>
      <c r="T36" s="7" t="inlineStr"/>
      <c r="U36" s="7" t="inlineStr"/>
      <c r="V36" s="7" t="inlineStr"/>
      <c r="W36" s="7" t="n">
        <v>1</v>
      </c>
      <c r="X36" s="7" t="n">
        <v>0</v>
      </c>
      <c r="Y36" s="7" t="inlineStr"/>
      <c r="Z36" s="7" t="inlineStr"/>
      <c r="AA36" s="7" t="inlineStr"/>
      <c r="AB36" s="7" t="inlineStr"/>
      <c r="AC36" s="7" t="n">
        <v>2</v>
      </c>
      <c r="AD36" s="7" t="n">
        <v>128820</v>
      </c>
      <c r="AE36" s="7" t="n">
        <v>1</v>
      </c>
      <c r="AF36" s="7" t="n">
        <v>24409</v>
      </c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"M-Alisher"</t>
        </is>
      </c>
      <c r="C37" s="6" t="inlineStr">
        <is>
          <t>Бухара</t>
        </is>
      </c>
      <c r="D37" s="6" t="inlineStr">
        <is>
          <t>Бухара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n">
        <v>10</v>
      </c>
      <c r="X37" s="7" t="n">
        <v>762000</v>
      </c>
      <c r="Y37" s="7" t="inlineStr"/>
      <c r="Z37" s="7" t="inlineStr"/>
      <c r="AA37" s="7" t="inlineStr"/>
      <c r="AB37" s="7" t="inlineStr"/>
      <c r="AC37" s="7" t="n">
        <v>20</v>
      </c>
      <c r="AD37" s="7" t="n">
        <v>12882000</v>
      </c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"MADADKOR FARM" MChJ  фил</t>
        </is>
      </c>
      <c r="C38" s="6" t="inlineStr">
        <is>
          <t>Бухара</t>
        </is>
      </c>
      <c r="D38" s="6" t="inlineStr">
        <is>
          <t>Бухара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n">
        <v>5</v>
      </c>
      <c r="J38" s="7" t="n">
        <v>884375</v>
      </c>
      <c r="K38" s="7" t="n">
        <v>20</v>
      </c>
      <c r="L38" s="7" t="n">
        <v>14720000</v>
      </c>
      <c r="M38" s="7" t="n">
        <v>3</v>
      </c>
      <c r="N38" s="7" t="n">
        <v>297270</v>
      </c>
      <c r="O38" s="7" t="inlineStr"/>
      <c r="P38" s="7" t="inlineStr"/>
      <c r="Q38" s="7" t="inlineStr"/>
      <c r="R38" s="7" t="inlineStr"/>
      <c r="S38" s="7" t="n">
        <v>20</v>
      </c>
      <c r="T38" s="7" t="n">
        <v>2040000</v>
      </c>
      <c r="U38" s="7" t="inlineStr"/>
      <c r="V38" s="7" t="inlineStr"/>
      <c r="W38" s="7" t="inlineStr"/>
      <c r="X38" s="7" t="inlineStr"/>
      <c r="Y38" s="7" t="n">
        <v>20</v>
      </c>
      <c r="Z38" s="7" t="n">
        <v>2040000</v>
      </c>
      <c r="AA38" s="7" t="inlineStr"/>
      <c r="AB38" s="7" t="inlineStr"/>
      <c r="AC38" s="7" t="n">
        <v>2</v>
      </c>
      <c r="AD38" s="7" t="n">
        <v>128820</v>
      </c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n">
        <v>100</v>
      </c>
      <c r="CJ38" s="7" t="n">
        <v>38730000</v>
      </c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n">
        <v>5</v>
      </c>
      <c r="DR38" s="7" t="n">
        <v>651750</v>
      </c>
      <c r="DS38" s="7" t="inlineStr"/>
      <c r="DT38" s="7" t="inlineStr"/>
      <c r="DU38" s="7" t="inlineStr"/>
      <c r="DV38" s="7" t="inlineStr"/>
      <c r="DW38" s="7" t="n">
        <v>2</v>
      </c>
      <c r="DX38" s="7" t="n">
        <v>199808</v>
      </c>
      <c r="DY38" s="7" t="n">
        <v>2</v>
      </c>
      <c r="DZ38" s="7" t="n">
        <v>360728</v>
      </c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"MADINA-FARM SINTEZ" MChJ</t>
        </is>
      </c>
      <c r="C39" s="6" t="inlineStr">
        <is>
          <t>Бухара</t>
        </is>
      </c>
      <c r="D39" s="6" t="inlineStr">
        <is>
          <t>Бухара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500</v>
      </c>
      <c r="H39" s="7" t="n">
        <v>16157250000</v>
      </c>
      <c r="I39" s="7" t="n">
        <v>40</v>
      </c>
      <c r="J39" s="7" t="n">
        <v>56600000</v>
      </c>
      <c r="K39" s="7" t="n">
        <v>200</v>
      </c>
      <c r="L39" s="7" t="n">
        <v>736000000</v>
      </c>
      <c r="M39" s="7" t="n">
        <v>1500</v>
      </c>
      <c r="N39" s="7" t="n">
        <v>74317500000</v>
      </c>
      <c r="O39" s="7" t="inlineStr"/>
      <c r="P39" s="7" t="inlineStr"/>
      <c r="Q39" s="7" t="n">
        <v>5000</v>
      </c>
      <c r="R39" s="7" t="n">
        <v>1687375000000</v>
      </c>
      <c r="S39" s="7" t="inlineStr"/>
      <c r="T39" s="7" t="inlineStr"/>
      <c r="U39" s="7" t="inlineStr"/>
      <c r="V39" s="7" t="inlineStr"/>
      <c r="W39" s="7" t="n">
        <v>50</v>
      </c>
      <c r="X39" s="7" t="n">
        <v>0</v>
      </c>
      <c r="Y39" s="7" t="inlineStr"/>
      <c r="Z39" s="7" t="inlineStr"/>
      <c r="AA39" s="7" t="n">
        <v>10</v>
      </c>
      <c r="AB39" s="7" t="n">
        <v>4441500</v>
      </c>
      <c r="AC39" s="7" t="n">
        <v>200</v>
      </c>
      <c r="AD39" s="7" t="n">
        <v>1288200000</v>
      </c>
      <c r="AE39" s="7" t="inlineStr"/>
      <c r="AF39" s="7" t="inlineStr"/>
      <c r="AG39" s="7" t="inlineStr"/>
      <c r="AH39" s="7" t="inlineStr"/>
      <c r="AI39" s="7" t="n">
        <v>100</v>
      </c>
      <c r="AJ39" s="7" t="n">
        <v>224570000</v>
      </c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n">
        <v>1000</v>
      </c>
      <c r="BH39" s="7" t="n">
        <v>44785000000</v>
      </c>
      <c r="BI39" s="7">
        <f>BK39+BM39+BO39+BQ39</f>
        <v/>
      </c>
      <c r="BJ39" s="7">
        <f>BL39+BN39+BP39+BR39</f>
        <v/>
      </c>
      <c r="BK39" s="7" t="inlineStr"/>
      <c r="BL39" s="7" t="inlineStr"/>
      <c r="BM39" s="7" t="n">
        <v>300</v>
      </c>
      <c r="BN39" s="7" t="n">
        <v>2098350000</v>
      </c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n">
        <v>1000</v>
      </c>
      <c r="BX39" s="7" t="n">
        <v>20504000000</v>
      </c>
      <c r="BY39" s="7" t="n">
        <v>52</v>
      </c>
      <c r="BZ39" s="7" t="n">
        <v>164678064</v>
      </c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n">
        <v>2000</v>
      </c>
      <c r="DR39" s="7" t="n">
        <v>104280000000</v>
      </c>
      <c r="DS39" s="7" t="inlineStr"/>
      <c r="DT39" s="7" t="inlineStr"/>
      <c r="DU39" s="7" t="inlineStr"/>
      <c r="DV39" s="7" t="inlineStr"/>
      <c r="DW39" s="7" t="n">
        <v>17</v>
      </c>
      <c r="DX39" s="7" t="n">
        <v>6443808</v>
      </c>
      <c r="DY39" s="7" t="n">
        <v>10</v>
      </c>
      <c r="DZ39" s="7" t="n">
        <v>9018200</v>
      </c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"MAQSAD" XK</t>
        </is>
      </c>
      <c r="C40" s="6" t="inlineStr">
        <is>
          <t>Бухара</t>
        </is>
      </c>
      <c r="D40" s="6" t="inlineStr">
        <is>
          <t>Бухара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n">
        <v>4</v>
      </c>
      <c r="J40" s="7" t="n">
        <v>549024</v>
      </c>
      <c r="K40" s="7" t="n">
        <v>5</v>
      </c>
      <c r="L40" s="7" t="n">
        <v>892400</v>
      </c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n">
        <v>5</v>
      </c>
      <c r="X40" s="7" t="n">
        <v>0</v>
      </c>
      <c r="Y40" s="7" t="inlineStr"/>
      <c r="Z40" s="7" t="inlineStr"/>
      <c r="AA40" s="7" t="inlineStr"/>
      <c r="AB40" s="7" t="inlineStr"/>
      <c r="AC40" s="7" t="n">
        <v>20</v>
      </c>
      <c r="AD40" s="7" t="n">
        <v>4685850</v>
      </c>
      <c r="AE40" s="7" t="n">
        <v>10</v>
      </c>
      <c r="AF40" s="7" t="n">
        <v>1180125</v>
      </c>
      <c r="AG40" s="7" t="n">
        <v>10</v>
      </c>
      <c r="AH40" s="7" t="n">
        <v>1501075</v>
      </c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n">
        <v>1</v>
      </c>
      <c r="AZ40" s="7" t="n">
        <v>640932</v>
      </c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n">
        <v>6</v>
      </c>
      <c r="DP40" s="7" t="n">
        <v>931780</v>
      </c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"MASCAN PHARM" MCHJ</t>
        </is>
      </c>
      <c r="C41" s="6" t="inlineStr">
        <is>
          <t>Бухара</t>
        </is>
      </c>
      <c r="D41" s="6" t="inlineStr">
        <is>
          <t>Бухара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n">
        <v>2</v>
      </c>
      <c r="X41" s="7" t="n">
        <v>0</v>
      </c>
      <c r="Y41" s="7" t="inlineStr"/>
      <c r="Z41" s="7" t="inlineStr"/>
      <c r="AA41" s="7" t="inlineStr"/>
      <c r="AB41" s="7" t="inlineStr"/>
      <c r="AC41" s="7" t="n">
        <v>4</v>
      </c>
      <c r="AD41" s="7" t="n">
        <v>515280</v>
      </c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n">
        <v>2</v>
      </c>
      <c r="DX41" s="7" t="n">
        <v>199808</v>
      </c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"MAXFIRAT-ANVAR" XK</t>
        </is>
      </c>
      <c r="C42" s="6" t="inlineStr">
        <is>
          <t>Бухара</t>
        </is>
      </c>
      <c r="D42" s="6" t="inlineStr">
        <is>
          <t>Бухара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10</v>
      </c>
      <c r="H42" s="7" t="n">
        <v>6269000</v>
      </c>
      <c r="I42" s="7" t="inlineStr"/>
      <c r="J42" s="7" t="inlineStr"/>
      <c r="K42" s="7" t="inlineStr"/>
      <c r="L42" s="7" t="inlineStr"/>
      <c r="M42" s="7" t="inlineStr"/>
      <c r="N42" s="7" t="inlineStr"/>
      <c r="O42" s="7" t="n">
        <v>30</v>
      </c>
      <c r="P42" s="7" t="n">
        <v>34535700</v>
      </c>
      <c r="Q42" s="7" t="n">
        <v>100</v>
      </c>
      <c r="R42" s="7" t="n">
        <v>654700000</v>
      </c>
      <c r="S42" s="7" t="inlineStr"/>
      <c r="T42" s="7" t="inlineStr"/>
      <c r="U42" s="7" t="inlineStr"/>
      <c r="V42" s="7" t="inlineStr"/>
      <c r="W42" s="7" t="n">
        <v>2</v>
      </c>
      <c r="X42" s="7" t="n">
        <v>0</v>
      </c>
      <c r="Y42" s="7" t="inlineStr"/>
      <c r="Z42" s="7" t="inlineStr"/>
      <c r="AA42" s="7" t="inlineStr"/>
      <c r="AB42" s="7" t="inlineStr"/>
      <c r="AC42" s="7" t="n">
        <v>2</v>
      </c>
      <c r="AD42" s="7" t="n">
        <v>124956</v>
      </c>
      <c r="AE42" s="7" t="n">
        <v>2</v>
      </c>
      <c r="AF42" s="7" t="n">
        <v>94692</v>
      </c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n">
        <v>2</v>
      </c>
      <c r="AX42" s="7" t="n">
        <v>1031722</v>
      </c>
      <c r="AY42" s="7" t="n">
        <v>1</v>
      </c>
      <c r="AZ42" s="7" t="n">
        <v>640932</v>
      </c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n">
        <v>5</v>
      </c>
      <c r="DP42" s="7" t="n">
        <v>1153075</v>
      </c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"MEDISENNA FARM" MCHJ</t>
        </is>
      </c>
      <c r="C43" s="6" t="inlineStr">
        <is>
          <t>Бухара</t>
        </is>
      </c>
      <c r="D43" s="6" t="inlineStr">
        <is>
          <t>Бухара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n">
        <v>5</v>
      </c>
      <c r="L43" s="7" t="n">
        <v>920000</v>
      </c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"MERIDIAN PHARMA" MCHJ</t>
        </is>
      </c>
      <c r="C44" s="6" t="inlineStr">
        <is>
          <t>Бухара</t>
        </is>
      </c>
      <c r="D44" s="6" t="inlineStr">
        <is>
          <t>Бухара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2</v>
      </c>
      <c r="H44" s="7" t="n">
        <v>258516</v>
      </c>
      <c r="I44" s="7" t="inlineStr"/>
      <c r="J44" s="7" t="inlineStr"/>
      <c r="K44" s="7" t="inlineStr"/>
      <c r="L44" s="7" t="inlineStr"/>
      <c r="M44" s="7" t="n">
        <v>4</v>
      </c>
      <c r="N44" s="7" t="n">
        <v>519120</v>
      </c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n">
        <v>5</v>
      </c>
      <c r="X44" s="7" t="n">
        <v>0</v>
      </c>
      <c r="Y44" s="7" t="inlineStr"/>
      <c r="Z44" s="7" t="inlineStr"/>
      <c r="AA44" s="7" t="inlineStr"/>
      <c r="AB44" s="7" t="inlineStr"/>
      <c r="AC44" s="7" t="n">
        <v>10</v>
      </c>
      <c r="AD44" s="7" t="n">
        <v>3220500</v>
      </c>
      <c r="AE44" s="7" t="inlineStr"/>
      <c r="AF44" s="7" t="inlineStr"/>
      <c r="AG44" s="7" t="n">
        <v>10</v>
      </c>
      <c r="AH44" s="7" t="n">
        <v>3095800</v>
      </c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n">
        <v>3</v>
      </c>
      <c r="BB44" s="7" t="n">
        <v>471960</v>
      </c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n">
        <v>1</v>
      </c>
      <c r="CD44" s="7" t="n">
        <v>374371</v>
      </c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n">
        <v>1</v>
      </c>
      <c r="DP44" s="7" t="n">
        <v>47550</v>
      </c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"MEXRIGIYO-SUXROB" ХСИЧ</t>
        </is>
      </c>
      <c r="C45" s="6" t="inlineStr">
        <is>
          <t>Бухара</t>
        </is>
      </c>
      <c r="D45" s="6" t="inlineStr">
        <is>
          <t>Бухара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n">
        <v>5</v>
      </c>
      <c r="J45" s="7" t="n">
        <v>857850</v>
      </c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"MILLIY FARM SINTEZ" MCHJ</t>
        </is>
      </c>
      <c r="C46" s="6" t="inlineStr">
        <is>
          <t>Бухара</t>
        </is>
      </c>
      <c r="D46" s="6" t="inlineStr">
        <is>
          <t>Бухара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n">
        <v>13</v>
      </c>
      <c r="H46" s="7" t="n">
        <v>7044435</v>
      </c>
      <c r="I46" s="7" t="inlineStr"/>
      <c r="J46" s="7" t="inlineStr"/>
      <c r="K46" s="7" t="inlineStr"/>
      <c r="L46" s="7" t="inlineStr"/>
      <c r="M46" s="7" t="n">
        <v>35</v>
      </c>
      <c r="N46" s="7" t="n">
        <v>30547750</v>
      </c>
      <c r="O46" s="7" t="inlineStr"/>
      <c r="P46" s="7" t="inlineStr"/>
      <c r="Q46" s="7" t="n">
        <v>100</v>
      </c>
      <c r="R46" s="7" t="n">
        <v>674950000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n">
        <v>1</v>
      </c>
      <c r="AX46" s="7" t="n">
        <v>531815</v>
      </c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"MIRAN UNIVERSAL" MCHJ</t>
        </is>
      </c>
      <c r="C47" s="6" t="inlineStr">
        <is>
          <t>Бухара</t>
        </is>
      </c>
      <c r="D47" s="6" t="inlineStr">
        <is>
          <t>Бухара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n">
        <v>20</v>
      </c>
      <c r="BN47" s="7" t="n">
        <v>9046800</v>
      </c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n">
        <v>10</v>
      </c>
      <c r="DR47" s="7" t="n">
        <v>2528800</v>
      </c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"NAZOKAT" MChJ</t>
        </is>
      </c>
      <c r="C48" s="6" t="inlineStr">
        <is>
          <t>Бухара</t>
        </is>
      </c>
      <c r="D48" s="6" t="inlineStr">
        <is>
          <t>Бухара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n">
        <v>2</v>
      </c>
      <c r="CD48" s="7" t="n">
        <v>1452560</v>
      </c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"NIGINA FARM SANOAT" XK</t>
        </is>
      </c>
      <c r="C49" s="6" t="inlineStr">
        <is>
          <t>Бухара</t>
        </is>
      </c>
      <c r="D49" s="6" t="inlineStr">
        <is>
          <t>Бухара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20</v>
      </c>
      <c r="H49" s="7" t="n">
        <v>12925800</v>
      </c>
      <c r="I49" s="7" t="inlineStr"/>
      <c r="J49" s="7" t="inlineStr"/>
      <c r="K49" s="7" t="inlineStr"/>
      <c r="L49" s="7" t="inlineStr"/>
      <c r="M49" s="7" t="n">
        <v>60</v>
      </c>
      <c r="N49" s="7" t="n">
        <v>58927500</v>
      </c>
      <c r="O49" s="7" t="inlineStr"/>
      <c r="P49" s="7" t="inlineStr"/>
      <c r="Q49" s="7" t="n">
        <v>200</v>
      </c>
      <c r="R49" s="7" t="n">
        <v>1349900000</v>
      </c>
      <c r="S49" s="7" t="inlineStr"/>
      <c r="T49" s="7" t="inlineStr"/>
      <c r="U49" s="7" t="inlineStr"/>
      <c r="V49" s="7" t="inlineStr"/>
      <c r="W49" s="7" t="n">
        <v>2</v>
      </c>
      <c r="X49" s="7" t="n">
        <v>0</v>
      </c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n">
        <v>5</v>
      </c>
      <c r="AJ49" s="7" t="n">
        <v>561375</v>
      </c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n">
        <v>5</v>
      </c>
      <c r="AZ49" s="7" t="n">
        <v>16518875</v>
      </c>
      <c r="BA49" s="7" t="inlineStr"/>
      <c r="BB49" s="7" t="inlineStr"/>
      <c r="BC49" s="7" t="inlineStr"/>
      <c r="BD49" s="7" t="inlineStr"/>
      <c r="BE49" s="7" t="inlineStr"/>
      <c r="BF49" s="7" t="inlineStr"/>
      <c r="BG49" s="7" t="n">
        <v>40</v>
      </c>
      <c r="BH49" s="7" t="n">
        <v>71656000</v>
      </c>
      <c r="BI49" s="7">
        <f>BK49+BM49+BO49+BQ49</f>
        <v/>
      </c>
      <c r="BJ49" s="7">
        <f>BL49+BN49+BP49+BR49</f>
        <v/>
      </c>
      <c r="BK49" s="7" t="inlineStr"/>
      <c r="BL49" s="7" t="inlineStr"/>
      <c r="BM49" s="7" t="n">
        <v>30</v>
      </c>
      <c r="BN49" s="7" t="n">
        <v>20985300</v>
      </c>
      <c r="BO49" s="7" t="inlineStr"/>
      <c r="BP49" s="7" t="inlineStr"/>
      <c r="BQ49" s="7" t="n">
        <v>25</v>
      </c>
      <c r="BR49" s="7" t="n">
        <v>10552425</v>
      </c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n">
        <v>2</v>
      </c>
      <c r="DF49" s="7" t="n">
        <v>116404</v>
      </c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n">
        <v>5</v>
      </c>
      <c r="DP49" s="7" t="n">
        <v>1188750</v>
      </c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"NOVOFARMA N1" MCHJ</t>
        </is>
      </c>
      <c r="C50" s="6" t="inlineStr">
        <is>
          <t>Бухара</t>
        </is>
      </c>
      <c r="D50" s="6" t="inlineStr">
        <is>
          <t>Бухара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n">
        <v>10</v>
      </c>
      <c r="P50" s="7" t="n">
        <v>3956000</v>
      </c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"ODILBEK SHAMS FARM" ООО</t>
        </is>
      </c>
      <c r="C51" s="6" t="inlineStr">
        <is>
          <t>Бухара</t>
        </is>
      </c>
      <c r="D51" s="6" t="inlineStr">
        <is>
          <t>Бухара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1</v>
      </c>
      <c r="R51" s="7" t="n">
        <v>67495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"OMAD FARM PLYUS" МЧЖ</t>
        </is>
      </c>
      <c r="C52" s="6" t="inlineStr">
        <is>
          <t>Бухара</t>
        </is>
      </c>
      <c r="D52" s="6" t="inlineStr">
        <is>
          <t>Бухара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2</v>
      </c>
      <c r="H52" s="7" t="n">
        <v>258516</v>
      </c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inlineStr"/>
      <c r="R52" s="7" t="inlineStr"/>
      <c r="S52" s="7" t="n">
        <v>40</v>
      </c>
      <c r="T52" s="7" t="n">
        <v>8160000</v>
      </c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n">
        <v>3</v>
      </c>
      <c r="AD52" s="7" t="n">
        <v>289845</v>
      </c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"PHARMA MAX BUKHARA"  МЧЖ</t>
        </is>
      </c>
      <c r="C53" s="6" t="inlineStr">
        <is>
          <t>Бухара</t>
        </is>
      </c>
      <c r="D53" s="6" t="inlineStr">
        <is>
          <t>Бухара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n">
        <v>1</v>
      </c>
      <c r="L53" s="7" t="n">
        <v>35696</v>
      </c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n">
        <v>20</v>
      </c>
      <c r="AH53" s="7" t="n">
        <v>6004300</v>
      </c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n">
        <v>2</v>
      </c>
      <c r="DP53" s="7" t="n">
        <v>186356</v>
      </c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"QORYOG‘DIBOBO DORI DARMON SERVIS" MCHJ</t>
        </is>
      </c>
      <c r="C54" s="6" t="inlineStr">
        <is>
          <t>Бухара</t>
        </is>
      </c>
      <c r="D54" s="6" t="inlineStr">
        <is>
          <t>Бухара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10</v>
      </c>
      <c r="H54" s="7" t="n">
        <v>6269000</v>
      </c>
      <c r="I54" s="7" t="inlineStr"/>
      <c r="J54" s="7" t="inlineStr"/>
      <c r="K54" s="7" t="inlineStr"/>
      <c r="L54" s="7" t="inlineStr"/>
      <c r="M54" s="7" t="n">
        <v>90</v>
      </c>
      <c r="N54" s="7" t="n">
        <v>143477100</v>
      </c>
      <c r="O54" s="7" t="inlineStr"/>
      <c r="P54" s="7" t="inlineStr"/>
      <c r="Q54" s="7" t="n">
        <v>100</v>
      </c>
      <c r="R54" s="7" t="n">
        <v>654700000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n">
        <v>10</v>
      </c>
      <c r="DR54" s="7" t="n">
        <v>2528800</v>
      </c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"RASULALI" MCHJ</t>
        </is>
      </c>
      <c r="C55" s="6" t="inlineStr">
        <is>
          <t>Бухара</t>
        </is>
      </c>
      <c r="D55" s="6" t="inlineStr">
        <is>
          <t>Бухара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6</v>
      </c>
      <c r="R55" s="7" t="n">
        <v>2429820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"SALOHIDDINJON FARM" ХК</t>
        </is>
      </c>
      <c r="C56" s="6" t="inlineStr">
        <is>
          <t>Бухара</t>
        </is>
      </c>
      <c r="D56" s="6" t="inlineStr">
        <is>
          <t>Бухара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n">
        <v>1</v>
      </c>
      <c r="AZ56" s="7" t="n">
        <v>660755</v>
      </c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"SAMAD" ХК</t>
        </is>
      </c>
      <c r="C57" s="6" t="inlineStr">
        <is>
          <t>Бухара</t>
        </is>
      </c>
      <c r="D57" s="6" t="inlineStr">
        <is>
          <t>Бухара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5</v>
      </c>
      <c r="R57" s="7" t="n">
        <v>1687375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"SHAXRAMBEK GOLD" MCHJ</t>
        </is>
      </c>
      <c r="C58" s="6" t="inlineStr">
        <is>
          <t>Бухара</t>
        </is>
      </c>
      <c r="D58" s="6" t="inlineStr">
        <is>
          <t>Бухара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10</v>
      </c>
      <c r="R58" s="7" t="n">
        <v>6749500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"SHAXRIBONU-FARM" МЧЖ</t>
        </is>
      </c>
      <c r="C59" s="6" t="inlineStr">
        <is>
          <t>Бухара</t>
        </is>
      </c>
      <c r="D59" s="6" t="inlineStr">
        <is>
          <t>Бухара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7</v>
      </c>
      <c r="H59" s="7" t="n">
        <v>1817958</v>
      </c>
      <c r="I59" s="7" t="inlineStr"/>
      <c r="J59" s="7" t="inlineStr"/>
      <c r="K59" s="7" t="inlineStr"/>
      <c r="L59" s="7" t="inlineStr"/>
      <c r="M59" s="7" t="n">
        <v>16</v>
      </c>
      <c r="N59" s="7" t="n">
        <v>4492080</v>
      </c>
      <c r="O59" s="7" t="inlineStr"/>
      <c r="P59" s="7" t="inlineStr"/>
      <c r="Q59" s="7" t="inlineStr"/>
      <c r="R59" s="7" t="inlineStr"/>
      <c r="S59" s="7" t="n">
        <v>25</v>
      </c>
      <c r="T59" s="7" t="n">
        <v>3187500</v>
      </c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n">
        <v>5</v>
      </c>
      <c r="AH59" s="7" t="n">
        <v>773875</v>
      </c>
      <c r="AI59" s="7" t="n">
        <v>5</v>
      </c>
      <c r="AJ59" s="7" t="n">
        <v>561375</v>
      </c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n">
        <v>3</v>
      </c>
      <c r="AX59" s="7" t="n">
        <v>2579325</v>
      </c>
      <c r="AY59" s="7" t="n">
        <v>1</v>
      </c>
      <c r="AZ59" s="7" t="n">
        <v>660755</v>
      </c>
      <c r="BA59" s="7" t="n">
        <v>39</v>
      </c>
      <c r="BB59" s="7" t="n">
        <v>16671772</v>
      </c>
      <c r="BC59" s="7" t="inlineStr"/>
      <c r="BD59" s="7" t="inlineStr"/>
      <c r="BE59" s="7" t="inlineStr"/>
      <c r="BF59" s="7" t="inlineStr"/>
      <c r="BG59" s="7" t="n">
        <v>5</v>
      </c>
      <c r="BH59" s="7" t="n">
        <v>1118600</v>
      </c>
      <c r="BI59" s="7">
        <f>BK59+BM59+BO59+BQ59</f>
        <v/>
      </c>
      <c r="BJ59" s="7">
        <f>BL59+BN59+BP59+BR59</f>
        <v/>
      </c>
      <c r="BK59" s="7" t="inlineStr"/>
      <c r="BL59" s="7" t="inlineStr"/>
      <c r="BM59" s="7" t="n">
        <v>20</v>
      </c>
      <c r="BN59" s="7" t="n">
        <v>4523200</v>
      </c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n">
        <v>6</v>
      </c>
      <c r="BZ59" s="7" t="n">
        <v>2367576</v>
      </c>
      <c r="CA59" s="7" t="inlineStr"/>
      <c r="CB59" s="7" t="inlineStr"/>
      <c r="CC59" s="7" t="n">
        <v>5</v>
      </c>
      <c r="CD59" s="7" t="n">
        <v>9534625</v>
      </c>
      <c r="CE59" s="7" t="inlineStr"/>
      <c r="CF59" s="7" t="inlineStr"/>
      <c r="CG59" s="7" t="inlineStr"/>
      <c r="CH59" s="7" t="inlineStr"/>
      <c r="CI59" s="7" t="n">
        <v>130</v>
      </c>
      <c r="CJ59" s="7" t="n">
        <v>34177200</v>
      </c>
      <c r="CK59" s="7" t="n">
        <v>2</v>
      </c>
      <c r="CL59" s="7" t="n">
        <v>232100</v>
      </c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n">
        <v>6</v>
      </c>
      <c r="DP59" s="7" t="n">
        <v>838602</v>
      </c>
      <c r="DQ59" s="7" t="inlineStr"/>
      <c r="DR59" s="7" t="inlineStr"/>
      <c r="DS59" s="7" t="n">
        <v>7</v>
      </c>
      <c r="DT59" s="7" t="n">
        <v>2354100</v>
      </c>
      <c r="DU59" s="7" t="n">
        <v>4</v>
      </c>
      <c r="DV59" s="7" t="n">
        <v>814560</v>
      </c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56</v>
      </c>
      <c r="B60" s="6" t="inlineStr">
        <is>
          <t>"SHIFO AVITSENNA" OK</t>
        </is>
      </c>
      <c r="C60" s="6" t="inlineStr">
        <is>
          <t>Бухара</t>
        </is>
      </c>
      <c r="D60" s="6" t="inlineStr">
        <is>
          <t>Бухара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n">
        <v>2</v>
      </c>
      <c r="N60" s="7" t="n">
        <v>132120</v>
      </c>
      <c r="O60" s="7" t="inlineStr"/>
      <c r="P60" s="7" t="inlineStr"/>
      <c r="Q60" s="7" t="inlineStr"/>
      <c r="R60" s="7" t="inlineStr"/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57</v>
      </c>
      <c r="B61" s="6" t="inlineStr">
        <is>
          <t>"SHIFO" XD.</t>
        </is>
      </c>
      <c r="C61" s="6" t="inlineStr">
        <is>
          <t>Бухара</t>
        </is>
      </c>
      <c r="D61" s="6" t="inlineStr">
        <is>
          <t>Бухара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10</v>
      </c>
      <c r="H61" s="7" t="n">
        <v>6269000</v>
      </c>
      <c r="I61" s="7" t="inlineStr"/>
      <c r="J61" s="7" t="inlineStr"/>
      <c r="K61" s="7" t="inlineStr"/>
      <c r="L61" s="7" t="inlineStr"/>
      <c r="M61" s="7" t="n">
        <v>30</v>
      </c>
      <c r="N61" s="7" t="n">
        <v>28835100</v>
      </c>
      <c r="O61" s="7" t="inlineStr"/>
      <c r="P61" s="7" t="inlineStr"/>
      <c r="Q61" s="7" t="n">
        <v>100</v>
      </c>
      <c r="R61" s="7" t="n">
        <v>654700000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58</v>
      </c>
      <c r="B62" s="6" t="inlineStr">
        <is>
          <t>"SHIFO" ХД</t>
        </is>
      </c>
      <c r="C62" s="6" t="inlineStr">
        <is>
          <t>Бухара</t>
        </is>
      </c>
      <c r="D62" s="6" t="inlineStr">
        <is>
          <t>Бухара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n">
        <v>50</v>
      </c>
      <c r="H62" s="7" t="n">
        <v>161572500</v>
      </c>
      <c r="I62" s="7" t="inlineStr"/>
      <c r="J62" s="7" t="inlineStr"/>
      <c r="K62" s="7" t="inlineStr"/>
      <c r="L62" s="7" t="inlineStr"/>
      <c r="M62" s="7" t="n">
        <v>150</v>
      </c>
      <c r="N62" s="7" t="n">
        <v>743175000</v>
      </c>
      <c r="O62" s="7" t="inlineStr"/>
      <c r="P62" s="7" t="inlineStr"/>
      <c r="Q62" s="7" t="n">
        <v>500</v>
      </c>
      <c r="R62" s="7" t="n">
        <v>16873750000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59</v>
      </c>
      <c r="B63" s="6" t="inlineStr">
        <is>
          <t>"SHOXRUXMIRZO-МОXINUR" ХК</t>
        </is>
      </c>
      <c r="C63" s="6" t="inlineStr">
        <is>
          <t>Бухара</t>
        </is>
      </c>
      <c r="D63" s="6" t="inlineStr">
        <is>
          <t>Бухара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n">
        <v>5</v>
      </c>
      <c r="CL63" s="7" t="n">
        <v>1450625</v>
      </c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n">
        <v>2</v>
      </c>
      <c r="EB63" s="7" t="n">
        <v>203132</v>
      </c>
      <c r="EC63" s="7">
        <f>E63+AU63+BI63+BS63+DA63</f>
        <v/>
      </c>
      <c r="ED63" s="7">
        <f>F63+AV63+BJ63+BT63+DB63</f>
        <v/>
      </c>
    </row>
    <row r="64" hidden="1" outlineLevel="1">
      <c r="A64" s="5" t="n">
        <v>60</v>
      </c>
      <c r="B64" s="6" t="inlineStr">
        <is>
          <t>"SHOXRUZJON" MChJ</t>
        </is>
      </c>
      <c r="C64" s="6" t="inlineStr">
        <is>
          <t>Бухара</t>
        </is>
      </c>
      <c r="D64" s="6" t="inlineStr">
        <is>
          <t>Бухара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10</v>
      </c>
      <c r="H64" s="7" t="n">
        <v>6462900</v>
      </c>
      <c r="I64" s="7" t="inlineStr"/>
      <c r="J64" s="7" t="inlineStr"/>
      <c r="K64" s="7" t="inlineStr"/>
      <c r="L64" s="7" t="inlineStr"/>
      <c r="M64" s="7" t="n">
        <v>30</v>
      </c>
      <c r="N64" s="7" t="n">
        <v>29200500</v>
      </c>
      <c r="O64" s="7" t="inlineStr"/>
      <c r="P64" s="7" t="inlineStr"/>
      <c r="Q64" s="7" t="n">
        <v>100</v>
      </c>
      <c r="R64" s="7" t="n">
        <v>391471000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n">
        <v>3</v>
      </c>
      <c r="DP64" s="7" t="n">
        <v>432270</v>
      </c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61</v>
      </c>
      <c r="B65" s="6" t="inlineStr">
        <is>
          <t>"SHUHRAT FARM SMART" МЧЖ</t>
        </is>
      </c>
      <c r="C65" s="6" t="inlineStr">
        <is>
          <t>Бухара</t>
        </is>
      </c>
      <c r="D65" s="6" t="inlineStr">
        <is>
          <t>Бухара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3</v>
      </c>
      <c r="H65" s="7" t="n">
        <v>581535</v>
      </c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4</v>
      </c>
      <c r="R65" s="7" t="n">
        <v>1079920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n">
        <v>3</v>
      </c>
      <c r="DP65" s="7" t="n">
        <v>427950</v>
      </c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62</v>
      </c>
      <c r="B66" s="6" t="inlineStr">
        <is>
          <t>"SHUKRONA FAMILY FARM" MCHJ</t>
        </is>
      </c>
      <c r="C66" s="6" t="inlineStr">
        <is>
          <t>Бухара</t>
        </is>
      </c>
      <c r="D66" s="6" t="inlineStr">
        <is>
          <t>Бухара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2</v>
      </c>
      <c r="N66" s="7" t="n">
        <v>132120</v>
      </c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63</v>
      </c>
      <c r="B67" s="6" t="inlineStr">
        <is>
          <t>"SIRIUS STAR" МЧЖ</t>
        </is>
      </c>
      <c r="C67" s="6" t="inlineStr">
        <is>
          <t>Бухара</t>
        </is>
      </c>
      <c r="D67" s="6" t="inlineStr">
        <is>
          <t>Бухара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n">
        <v>7</v>
      </c>
      <c r="P67" s="7" t="n">
        <v>1938440</v>
      </c>
      <c r="Q67" s="7" t="inlineStr"/>
      <c r="R67" s="7" t="inlineStr"/>
      <c r="S67" s="7" t="inlineStr"/>
      <c r="T67" s="7" t="inlineStr"/>
      <c r="U67" s="7" t="inlineStr"/>
      <c r="V67" s="7" t="inlineStr"/>
      <c r="W67" s="7" t="n">
        <v>5</v>
      </c>
      <c r="X67" s="7" t="n">
        <v>0</v>
      </c>
      <c r="Y67" s="7" t="inlineStr"/>
      <c r="Z67" s="7" t="inlineStr"/>
      <c r="AA67" s="7" t="inlineStr"/>
      <c r="AB67" s="7" t="inlineStr"/>
      <c r="AC67" s="7" t="n">
        <v>14</v>
      </c>
      <c r="AD67" s="7" t="n">
        <v>2254350</v>
      </c>
      <c r="AE67" s="7" t="n">
        <v>7</v>
      </c>
      <c r="AF67" s="7" t="n">
        <v>608884</v>
      </c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n">
        <v>1</v>
      </c>
      <c r="AX67" s="7" t="n">
        <v>531820</v>
      </c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n">
        <v>2</v>
      </c>
      <c r="CL67" s="7" t="n">
        <v>239280</v>
      </c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n">
        <v>2</v>
      </c>
      <c r="DP67" s="7" t="n">
        <v>192120</v>
      </c>
      <c r="DQ67" s="7" t="inlineStr"/>
      <c r="DR67" s="7" t="inlineStr"/>
      <c r="DS67" s="7" t="inlineStr"/>
      <c r="DT67" s="7" t="inlineStr"/>
      <c r="DU67" s="7" t="inlineStr"/>
      <c r="DV67" s="7" t="inlineStr"/>
      <c r="DW67" s="7" t="n">
        <v>2</v>
      </c>
      <c r="DX67" s="7" t="n">
        <v>199808</v>
      </c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64</v>
      </c>
      <c r="B68" s="6" t="inlineStr">
        <is>
          <t>"SMART PHARM-BUKHARA" МЧЖ</t>
        </is>
      </c>
      <c r="C68" s="6" t="inlineStr">
        <is>
          <t>Бухара</t>
        </is>
      </c>
      <c r="D68" s="6" t="inlineStr">
        <is>
          <t>Бухара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n">
        <v>30</v>
      </c>
      <c r="H68" s="7" t="n">
        <v>58166100</v>
      </c>
      <c r="I68" s="7" t="inlineStr"/>
      <c r="J68" s="7" t="inlineStr"/>
      <c r="K68" s="7" t="inlineStr"/>
      <c r="L68" s="7" t="inlineStr"/>
      <c r="M68" s="7" t="inlineStr"/>
      <c r="N68" s="7" t="inlineStr"/>
      <c r="O68" s="7" t="n">
        <v>90</v>
      </c>
      <c r="P68" s="7" t="n">
        <v>320436000</v>
      </c>
      <c r="Q68" s="7" t="n">
        <v>306</v>
      </c>
      <c r="R68" s="7" t="n">
        <v>6076979820</v>
      </c>
      <c r="S68" s="7" t="inlineStr"/>
      <c r="T68" s="7" t="inlineStr"/>
      <c r="U68" s="7" t="inlineStr"/>
      <c r="V68" s="7" t="inlineStr"/>
      <c r="W68" s="7" t="n">
        <v>10</v>
      </c>
      <c r="X68" s="7" t="n">
        <v>0</v>
      </c>
      <c r="Y68" s="7" t="inlineStr"/>
      <c r="Z68" s="7" t="inlineStr"/>
      <c r="AA68" s="7" t="inlineStr"/>
      <c r="AB68" s="7" t="inlineStr"/>
      <c r="AC68" s="7" t="n">
        <v>5</v>
      </c>
      <c r="AD68" s="7" t="n">
        <v>805125</v>
      </c>
      <c r="AE68" s="7" t="inlineStr"/>
      <c r="AF68" s="7" t="inlineStr"/>
      <c r="AG68" s="7" t="n">
        <v>15</v>
      </c>
      <c r="AH68" s="7" t="n">
        <v>3869675</v>
      </c>
      <c r="AI68" s="7" t="n">
        <v>10</v>
      </c>
      <c r="AJ68" s="7" t="n">
        <v>2245700</v>
      </c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n">
        <v>1</v>
      </c>
      <c r="AZ68" s="7" t="n">
        <v>660755</v>
      </c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65</v>
      </c>
      <c r="B69" s="6" t="inlineStr">
        <is>
          <t>"SMILE PHARM" MCHJ</t>
        </is>
      </c>
      <c r="C69" s="6" t="inlineStr">
        <is>
          <t>Бухара</t>
        </is>
      </c>
      <c r="D69" s="6" t="inlineStr">
        <is>
          <t>Бухара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n">
        <v>3</v>
      </c>
      <c r="AD69" s="7" t="n">
        <v>289845</v>
      </c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66</v>
      </c>
      <c r="B70" s="6" t="inlineStr">
        <is>
          <t>"SOHIB HOSHIM FARRUXBEK" XK фил</t>
        </is>
      </c>
      <c r="C70" s="6" t="inlineStr">
        <is>
          <t>Бухара</t>
        </is>
      </c>
      <c r="D70" s="6" t="inlineStr">
        <is>
          <t>Бухара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2</v>
      </c>
      <c r="H70" s="7" t="n">
        <v>258460</v>
      </c>
      <c r="I70" s="7" t="inlineStr"/>
      <c r="J70" s="7" t="inlineStr"/>
      <c r="K70" s="7" t="n">
        <v>10</v>
      </c>
      <c r="L70" s="7" t="n">
        <v>3680000</v>
      </c>
      <c r="M70" s="7" t="inlineStr"/>
      <c r="N70" s="7" t="inlineStr"/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n">
        <v>10</v>
      </c>
      <c r="BH70" s="7" t="n">
        <v>4478500</v>
      </c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n">
        <v>2</v>
      </c>
      <c r="DH70" s="7" t="n">
        <v>452340</v>
      </c>
      <c r="DI70" s="7" t="inlineStr"/>
      <c r="DJ70" s="7" t="inlineStr"/>
      <c r="DK70" s="7" t="n">
        <v>10</v>
      </c>
      <c r="DL70" s="7" t="n">
        <v>5633200</v>
      </c>
      <c r="DM70" s="7" t="inlineStr"/>
      <c r="DN70" s="7" t="inlineStr"/>
      <c r="DO70" s="7" t="inlineStr"/>
      <c r="DP70" s="7" t="inlineStr"/>
      <c r="DQ70" s="7" t="inlineStr"/>
      <c r="DR70" s="7" t="inlineStr"/>
      <c r="DS70" s="7" t="n">
        <v>1</v>
      </c>
      <c r="DT70" s="7" t="n">
        <v>49095</v>
      </c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67</v>
      </c>
      <c r="B71" s="6" t="inlineStr">
        <is>
          <t>"SONO-REN" MCHJ</t>
        </is>
      </c>
      <c r="C71" s="6" t="inlineStr">
        <is>
          <t>Бухара</t>
        </is>
      </c>
      <c r="D71" s="6" t="inlineStr">
        <is>
          <t>Бухара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1</v>
      </c>
      <c r="H71" s="7" t="n">
        <v>64615</v>
      </c>
      <c r="I71" s="7" t="inlineStr"/>
      <c r="J71" s="7" t="inlineStr"/>
      <c r="K71" s="7" t="inlineStr"/>
      <c r="L71" s="7" t="inlineStr"/>
      <c r="M71" s="7" t="n">
        <v>6</v>
      </c>
      <c r="N71" s="7" t="n">
        <v>1181880</v>
      </c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n">
        <v>2</v>
      </c>
      <c r="AD71" s="7" t="n">
        <v>128820</v>
      </c>
      <c r="AE71" s="7" t="n">
        <v>2</v>
      </c>
      <c r="AF71" s="7" t="n">
        <v>97040</v>
      </c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68</v>
      </c>
      <c r="B72" s="6" t="inlineStr">
        <is>
          <t>"UMAR DARMON MED" MCHJ</t>
        </is>
      </c>
      <c r="C72" s="6" t="inlineStr">
        <is>
          <t>Бухара</t>
        </is>
      </c>
      <c r="D72" s="6" t="inlineStr">
        <is>
          <t>Бухара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n">
        <v>10</v>
      </c>
      <c r="L72" s="7" t="n">
        <v>3680000</v>
      </c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n">
        <v>10</v>
      </c>
      <c r="BB72" s="7" t="n">
        <v>5244000</v>
      </c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69</v>
      </c>
      <c r="B73" s="6" t="inlineStr">
        <is>
          <t>"UMAR FARM-CITY" MCHJ</t>
        </is>
      </c>
      <c r="C73" s="6" t="inlineStr">
        <is>
          <t>Бухара</t>
        </is>
      </c>
      <c r="D73" s="6" t="inlineStr">
        <is>
          <t>Бухара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n">
        <v>10</v>
      </c>
      <c r="BL73" s="7" t="n">
        <v>12896200</v>
      </c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70</v>
      </c>
      <c r="B74" s="6" t="inlineStr">
        <is>
          <t>"WORLD PHARMA" МЧЖ</t>
        </is>
      </c>
      <c r="C74" s="6" t="inlineStr">
        <is>
          <t>Бухара</t>
        </is>
      </c>
      <c r="D74" s="6" t="inlineStr">
        <is>
          <t>Бухара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n">
        <v>100</v>
      </c>
      <c r="H74" s="7" t="n">
        <v>646290000</v>
      </c>
      <c r="I74" s="7" t="inlineStr"/>
      <c r="J74" s="7" t="inlineStr"/>
      <c r="K74" s="7" t="inlineStr"/>
      <c r="L74" s="7" t="inlineStr"/>
      <c r="M74" s="7" t="n">
        <v>300</v>
      </c>
      <c r="N74" s="7" t="n">
        <v>2972700000</v>
      </c>
      <c r="O74" s="7" t="inlineStr"/>
      <c r="P74" s="7" t="inlineStr"/>
      <c r="Q74" s="7" t="n">
        <v>1000</v>
      </c>
      <c r="R74" s="7" t="n">
        <v>67495000000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71</v>
      </c>
      <c r="B75" s="6" t="inlineStr">
        <is>
          <t>"XUMOYUN SHOX GOLD FARM" XK</t>
        </is>
      </c>
      <c r="C75" s="6" t="inlineStr">
        <is>
          <t>Бухара</t>
        </is>
      </c>
      <c r="D75" s="6" t="inlineStr">
        <is>
          <t>Бухара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n">
        <v>4</v>
      </c>
      <c r="N75" s="7" t="n">
        <v>525280</v>
      </c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n">
        <v>2</v>
      </c>
      <c r="AD75" s="7" t="n">
        <v>128820</v>
      </c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n">
        <v>1</v>
      </c>
      <c r="CL75" s="7" t="n">
        <v>59820</v>
      </c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72</v>
      </c>
      <c r="B76" s="6" t="inlineStr">
        <is>
          <t>"ДОКТОР ШОХРУХБЕК" ХФ</t>
        </is>
      </c>
      <c r="C76" s="6" t="inlineStr">
        <is>
          <t>Бухара</t>
        </is>
      </c>
      <c r="D76" s="6" t="inlineStr">
        <is>
          <t>Бухара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n">
        <v>4</v>
      </c>
      <c r="R76" s="7" t="n">
        <v>1047520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73</v>
      </c>
      <c r="B77" s="6" t="inlineStr">
        <is>
          <t>"ЗЕБУ ЖАХОH" ЧФ</t>
        </is>
      </c>
      <c r="C77" s="6" t="inlineStr">
        <is>
          <t>Бухара</t>
        </is>
      </c>
      <c r="D77" s="6" t="inlineStr">
        <is>
          <t>Бухара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n">
        <v>2</v>
      </c>
      <c r="CF77" s="7" t="n">
        <v>211304</v>
      </c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74</v>
      </c>
      <c r="B78" s="6" t="inlineStr">
        <is>
          <t>"ТИМУР-ОРЗУ" ХФ</t>
        </is>
      </c>
      <c r="C78" s="6" t="inlineStr">
        <is>
          <t>Бухара</t>
        </is>
      </c>
      <c r="D78" s="6" t="inlineStr">
        <is>
          <t>Бухара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n">
        <v>50</v>
      </c>
      <c r="R78" s="7" t="n">
        <v>168737500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n">
        <v>5</v>
      </c>
      <c r="DX78" s="7" t="n">
        <v>1248800</v>
      </c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75</v>
      </c>
      <c r="B79" s="6" t="inlineStr">
        <is>
          <t>APTEKA MAKSIMUM XK</t>
        </is>
      </c>
      <c r="C79" s="6" t="inlineStr">
        <is>
          <t>Бухара</t>
        </is>
      </c>
      <c r="D79" s="6" t="inlineStr">
        <is>
          <t>Бухара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5</v>
      </c>
      <c r="N79" s="7" t="n">
        <v>796125</v>
      </c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n">
        <v>2</v>
      </c>
      <c r="AX79" s="7" t="n">
        <v>2063444</v>
      </c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76</v>
      </c>
      <c r="B80" s="6" t="inlineStr">
        <is>
          <t>OOO "DAVRON ODIL MED FARM"</t>
        </is>
      </c>
      <c r="C80" s="6" t="inlineStr">
        <is>
          <t>Бухара</t>
        </is>
      </c>
      <c r="D80" s="6" t="inlineStr">
        <is>
          <t>Бухара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30</v>
      </c>
      <c r="H80" s="7" t="n">
        <v>58166100</v>
      </c>
      <c r="I80" s="7" t="inlineStr"/>
      <c r="J80" s="7" t="inlineStr"/>
      <c r="K80" s="7" t="inlineStr"/>
      <c r="L80" s="7" t="inlineStr"/>
      <c r="M80" s="7" t="n">
        <v>90</v>
      </c>
      <c r="N80" s="7" t="n">
        <v>267543000</v>
      </c>
      <c r="O80" s="7" t="inlineStr"/>
      <c r="P80" s="7" t="inlineStr"/>
      <c r="Q80" s="7" t="n">
        <v>300</v>
      </c>
      <c r="R80" s="7" t="n">
        <v>6074550000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n">
        <v>115</v>
      </c>
      <c r="BB80" s="7" t="n">
        <v>536199000</v>
      </c>
      <c r="BC80" s="7" t="inlineStr"/>
      <c r="BD80" s="7" t="inlineStr"/>
      <c r="BE80" s="7" t="inlineStr"/>
      <c r="BF80" s="7" t="inlineStr"/>
      <c r="BG80" s="7" t="n">
        <v>100</v>
      </c>
      <c r="BH80" s="7" t="n">
        <v>447850000</v>
      </c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n">
        <v>10</v>
      </c>
      <c r="DP80" s="7" t="n">
        <v>4755000</v>
      </c>
      <c r="DQ80" s="7" t="n">
        <v>10</v>
      </c>
      <c r="DR80" s="7" t="n">
        <v>2607000</v>
      </c>
      <c r="DS80" s="7" t="inlineStr"/>
      <c r="DT80" s="7" t="inlineStr"/>
      <c r="DU80" s="7" t="n">
        <v>3</v>
      </c>
      <c r="DV80" s="7" t="n">
        <v>458190</v>
      </c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77</v>
      </c>
      <c r="B81" s="6" t="inlineStr">
        <is>
          <t>OOO "SHOH FARMED"</t>
        </is>
      </c>
      <c r="C81" s="6" t="inlineStr">
        <is>
          <t>Бухара</t>
        </is>
      </c>
      <c r="D81" s="6" t="inlineStr">
        <is>
          <t>Бухара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n">
        <v>3</v>
      </c>
      <c r="J81" s="7" t="n">
        <v>308826</v>
      </c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n">
        <v>3</v>
      </c>
      <c r="BZ81" s="7" t="n">
        <v>574137</v>
      </c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n">
        <v>10</v>
      </c>
      <c r="DP81" s="7" t="n">
        <v>4612300</v>
      </c>
      <c r="DQ81" s="7" t="inlineStr"/>
      <c r="DR81" s="7" t="inlineStr"/>
      <c r="DS81" s="7" t="inlineStr"/>
      <c r="DT81" s="7" t="inlineStr"/>
      <c r="DU81" s="7" t="n">
        <v>3</v>
      </c>
      <c r="DV81" s="7" t="n">
        <v>444447</v>
      </c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78</v>
      </c>
      <c r="B82" s="6" t="inlineStr">
        <is>
          <t>OOO "UMID SADAF FARM"</t>
        </is>
      </c>
      <c r="C82" s="6" t="inlineStr">
        <is>
          <t>Бухара</t>
        </is>
      </c>
      <c r="D82" s="6" t="inlineStr">
        <is>
          <t>Бухара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n">
        <v>6</v>
      </c>
      <c r="R82" s="7" t="n">
        <v>2429820</v>
      </c>
      <c r="S82" s="7" t="inlineStr"/>
      <c r="T82" s="7" t="inlineStr"/>
      <c r="U82" s="7" t="inlineStr"/>
      <c r="V82" s="7" t="inlineStr"/>
      <c r="W82" s="7" t="n">
        <v>3</v>
      </c>
      <c r="X82" s="7" t="n">
        <v>0</v>
      </c>
      <c r="Y82" s="7" t="inlineStr"/>
      <c r="Z82" s="7" t="inlineStr"/>
      <c r="AA82" s="7" t="inlineStr"/>
      <c r="AB82" s="7" t="inlineStr"/>
      <c r="AC82" s="7" t="n">
        <v>2</v>
      </c>
      <c r="AD82" s="7" t="n">
        <v>128820</v>
      </c>
      <c r="AE82" s="7" t="inlineStr"/>
      <c r="AF82" s="7" t="inlineStr"/>
      <c r="AG82" s="7" t="n">
        <v>2</v>
      </c>
      <c r="AH82" s="7" t="n">
        <v>123832</v>
      </c>
      <c r="AI82" s="7" t="n">
        <v>2</v>
      </c>
      <c r="AJ82" s="7" t="n">
        <v>89828</v>
      </c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n">
        <v>6</v>
      </c>
      <c r="DR82" s="7" t="n">
        <v>938520</v>
      </c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79</v>
      </c>
      <c r="B83" s="6" t="inlineStr">
        <is>
          <t>OOO "YASHIN SHIFO MED FARM"</t>
        </is>
      </c>
      <c r="C83" s="6" t="inlineStr">
        <is>
          <t>Бухара</t>
        </is>
      </c>
      <c r="D83" s="6" t="inlineStr">
        <is>
          <t>Бухара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n">
        <v>1</v>
      </c>
      <c r="P83" s="7" t="n">
        <v>39560</v>
      </c>
      <c r="Q83" s="7" t="n">
        <v>1</v>
      </c>
      <c r="R83" s="7" t="n">
        <v>67495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80</v>
      </c>
      <c r="B84" s="6" t="inlineStr">
        <is>
          <t>OOO “AS IN FARMA”</t>
        </is>
      </c>
      <c r="C84" s="6" t="inlineStr">
        <is>
          <t>Бухара</t>
        </is>
      </c>
      <c r="D84" s="6" t="inlineStr">
        <is>
          <t>Бухара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n">
        <v>20</v>
      </c>
      <c r="H84" s="7" t="n">
        <v>25851600</v>
      </c>
      <c r="I84" s="7" t="inlineStr"/>
      <c r="J84" s="7" t="inlineStr"/>
      <c r="K84" s="7" t="inlineStr"/>
      <c r="L84" s="7" t="inlineStr"/>
      <c r="M84" s="7" t="n">
        <v>60</v>
      </c>
      <c r="N84" s="7" t="n">
        <v>116802000</v>
      </c>
      <c r="O84" s="7" t="inlineStr"/>
      <c r="P84" s="7" t="inlineStr"/>
      <c r="Q84" s="7" t="n">
        <v>200</v>
      </c>
      <c r="R84" s="7" t="n">
        <v>2699800000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81</v>
      </c>
      <c r="B85" s="6" t="inlineStr">
        <is>
          <t>ООО "AVITSENNA FARM SINTES"</t>
        </is>
      </c>
      <c r="C85" s="6" t="inlineStr">
        <is>
          <t>Бухара</t>
        </is>
      </c>
      <c r="D85" s="6" t="inlineStr">
        <is>
          <t>Бухара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300</v>
      </c>
      <c r="H85" s="7" t="n">
        <v>5816610000</v>
      </c>
      <c r="I85" s="7" t="n">
        <v>75</v>
      </c>
      <c r="J85" s="7" t="n">
        <v>110546875</v>
      </c>
      <c r="K85" s="7" t="inlineStr"/>
      <c r="L85" s="7" t="inlineStr"/>
      <c r="M85" s="7" t="inlineStr"/>
      <c r="N85" s="7" t="inlineStr"/>
      <c r="O85" s="7" t="n">
        <v>900</v>
      </c>
      <c r="P85" s="7" t="n">
        <v>32043600000</v>
      </c>
      <c r="Q85" s="7" t="n">
        <v>6500</v>
      </c>
      <c r="R85" s="7" t="n">
        <v>708697500000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n">
        <v>70</v>
      </c>
      <c r="AD85" s="7" t="n">
        <v>80512500</v>
      </c>
      <c r="AE85" s="7" t="n">
        <v>30</v>
      </c>
      <c r="AF85" s="7" t="n">
        <v>21968100</v>
      </c>
      <c r="AG85" s="7" t="n">
        <v>25</v>
      </c>
      <c r="AH85" s="7" t="n">
        <v>19346875</v>
      </c>
      <c r="AI85" s="7" t="n">
        <v>40</v>
      </c>
      <c r="AJ85" s="7" t="n">
        <v>22444800</v>
      </c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n">
        <v>50</v>
      </c>
      <c r="BB85" s="7" t="n">
        <v>131100000</v>
      </c>
      <c r="BC85" s="7" t="inlineStr"/>
      <c r="BD85" s="7" t="inlineStr"/>
      <c r="BE85" s="7" t="inlineStr"/>
      <c r="BF85" s="7" t="inlineStr"/>
      <c r="BG85" s="7" t="n">
        <v>40</v>
      </c>
      <c r="BH85" s="7" t="n">
        <v>71656000</v>
      </c>
      <c r="BI85" s="7">
        <f>BK85+BM85+BO85+BQ85</f>
        <v/>
      </c>
      <c r="BJ85" s="7">
        <f>BL85+BN85+BP85+BR85</f>
        <v/>
      </c>
      <c r="BK85" s="7" t="n">
        <v>70</v>
      </c>
      <c r="BL85" s="7" t="n">
        <v>651455000</v>
      </c>
      <c r="BM85" s="7" t="n">
        <v>80</v>
      </c>
      <c r="BN85" s="7" t="n">
        <v>149120000</v>
      </c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n">
        <v>15</v>
      </c>
      <c r="BZ85" s="7" t="n">
        <v>14797350</v>
      </c>
      <c r="CA85" s="7" t="inlineStr"/>
      <c r="CB85" s="7" t="inlineStr"/>
      <c r="CC85" s="7" t="inlineStr"/>
      <c r="CD85" s="7" t="inlineStr"/>
      <c r="CE85" s="7" t="n">
        <v>2</v>
      </c>
      <c r="CF85" s="7" t="n">
        <v>217840</v>
      </c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n">
        <v>17</v>
      </c>
      <c r="DN85" s="7" t="n">
        <v>16989732</v>
      </c>
      <c r="DO85" s="7" t="n">
        <v>120</v>
      </c>
      <c r="DP85" s="7" t="n">
        <v>494712000</v>
      </c>
      <c r="DQ85" s="7" t="n">
        <v>600</v>
      </c>
      <c r="DR85" s="7" t="n">
        <v>9385200000</v>
      </c>
      <c r="DS85" s="7" t="inlineStr"/>
      <c r="DT85" s="7" t="inlineStr"/>
      <c r="DU85" s="7" t="n">
        <v>110</v>
      </c>
      <c r="DV85" s="7" t="n">
        <v>310551000</v>
      </c>
      <c r="DW85" s="7" t="n">
        <v>12</v>
      </c>
      <c r="DX85" s="7" t="n">
        <v>5195008</v>
      </c>
      <c r="DY85" s="7" t="n">
        <v>4</v>
      </c>
      <c r="DZ85" s="7" t="n">
        <v>1442912</v>
      </c>
      <c r="EA85" s="7" t="n">
        <v>78</v>
      </c>
      <c r="EB85" s="7" t="n">
        <v>171930536</v>
      </c>
      <c r="EC85" s="7">
        <f>E85+AU85+BI85+BS85+DA85</f>
        <v/>
      </c>
      <c r="ED85" s="7">
        <f>F85+AV85+BJ85+BT85+DB85</f>
        <v/>
      </c>
    </row>
    <row r="86" hidden="1" outlineLevel="1">
      <c r="A86" s="5" t="n">
        <v>82</v>
      </c>
      <c r="B86" s="6" t="inlineStr">
        <is>
          <t>ООО "DIABETES PHARMA"</t>
        </is>
      </c>
      <c r="C86" s="6" t="inlineStr">
        <is>
          <t>Бухара</t>
        </is>
      </c>
      <c r="D86" s="6" t="inlineStr">
        <is>
          <t>Бухара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inlineStr"/>
      <c r="R86" s="7" t="inlineStr"/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n">
        <v>20</v>
      </c>
      <c r="AX86" s="7" t="n">
        <v>206344400</v>
      </c>
      <c r="AY86" s="7" t="n">
        <v>20</v>
      </c>
      <c r="AZ86" s="7" t="n">
        <v>256372800</v>
      </c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n">
        <v>50</v>
      </c>
      <c r="DH86" s="7" t="n">
        <v>274230000</v>
      </c>
      <c r="DI86" s="7" t="inlineStr"/>
      <c r="DJ86" s="7" t="inlineStr"/>
      <c r="DK86" s="7" t="inlineStr"/>
      <c r="DL86" s="7" t="inlineStr"/>
      <c r="DM86" s="7" t="n">
        <v>20</v>
      </c>
      <c r="DN86" s="7" t="n">
        <v>22809600</v>
      </c>
      <c r="DO86" s="7" t="n">
        <v>20</v>
      </c>
      <c r="DP86" s="7" t="n">
        <v>18449200</v>
      </c>
      <c r="DQ86" s="7" t="inlineStr"/>
      <c r="DR86" s="7" t="inlineStr"/>
      <c r="DS86" s="7" t="inlineStr"/>
      <c r="DT86" s="7" t="inlineStr"/>
      <c r="DU86" s="7" t="inlineStr"/>
      <c r="DV86" s="7" t="inlineStr"/>
      <c r="DW86" s="7" t="n">
        <v>10</v>
      </c>
      <c r="DX86" s="7" t="n">
        <v>4845300</v>
      </c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83</v>
      </c>
      <c r="B87" s="6" t="inlineStr">
        <is>
          <t>ООО "DOKTOR SAFAROV"</t>
        </is>
      </c>
      <c r="C87" s="6" t="inlineStr">
        <is>
          <t>Бухара</t>
        </is>
      </c>
      <c r="D87" s="6" t="inlineStr">
        <is>
          <t>Бухара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10</v>
      </c>
      <c r="H87" s="7" t="n">
        <v>6462900</v>
      </c>
      <c r="I87" s="7" t="inlineStr"/>
      <c r="J87" s="7" t="inlineStr"/>
      <c r="K87" s="7" t="inlineStr"/>
      <c r="L87" s="7" t="inlineStr"/>
      <c r="M87" s="7" t="n">
        <v>30</v>
      </c>
      <c r="N87" s="7" t="n">
        <v>29727000</v>
      </c>
      <c r="O87" s="7" t="inlineStr"/>
      <c r="P87" s="7" t="inlineStr"/>
      <c r="Q87" s="7" t="n">
        <v>100</v>
      </c>
      <c r="R87" s="7" t="n">
        <v>674950000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n">
        <v>50</v>
      </c>
      <c r="BL87" s="7" t="n">
        <v>332375000</v>
      </c>
      <c r="BM87" s="7" t="inlineStr"/>
      <c r="BN87" s="7" t="inlineStr"/>
      <c r="BO87" s="7" t="n">
        <v>150</v>
      </c>
      <c r="BP87" s="7" t="n">
        <v>1381837500</v>
      </c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84</v>
      </c>
      <c r="B88" s="6" t="inlineStr">
        <is>
          <t>ООО "SUXROB SULTON FARM"</t>
        </is>
      </c>
      <c r="C88" s="6" t="inlineStr">
        <is>
          <t>Бухара</t>
        </is>
      </c>
      <c r="D88" s="6" t="inlineStr">
        <is>
          <t>Бухара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n">
        <v>20</v>
      </c>
      <c r="BH88" s="7" t="n">
        <v>17360800</v>
      </c>
      <c r="BI88" s="7">
        <f>BK88+BM88+BO88+BQ88</f>
        <v/>
      </c>
      <c r="BJ88" s="7">
        <f>BL88+BN88+BP88+BR88</f>
        <v/>
      </c>
      <c r="BK88" s="7" t="n">
        <v>10</v>
      </c>
      <c r="BL88" s="7" t="n">
        <v>12896200</v>
      </c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n">
        <v>20</v>
      </c>
      <c r="CB88" s="7" t="n">
        <v>28052400</v>
      </c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n">
        <v>15</v>
      </c>
      <c r="CL88" s="7" t="n">
        <v>13055625</v>
      </c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n">
        <v>15</v>
      </c>
      <c r="DP88" s="7" t="n">
        <v>10377675</v>
      </c>
      <c r="DQ88" s="7" t="n">
        <v>30</v>
      </c>
      <c r="DR88" s="7" t="n">
        <v>22759200</v>
      </c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85</v>
      </c>
      <c r="B89" s="6" t="inlineStr">
        <is>
          <t>ЧП "FERUZ FARRUX PLYUS FARM"</t>
        </is>
      </c>
      <c r="C89" s="6" t="inlineStr">
        <is>
          <t>Бухара</t>
        </is>
      </c>
      <c r="D89" s="6" t="inlineStr">
        <is>
          <t>Бухара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n">
        <v>1</v>
      </c>
      <c r="CD89" s="7" t="n">
        <v>363140</v>
      </c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n">
        <v>10</v>
      </c>
      <c r="DV89" s="7" t="n">
        <v>2469150</v>
      </c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>
      <c r="A90" s="2" t="n">
        <v>0</v>
      </c>
      <c r="B90" s="3" t="inlineStr">
        <is>
          <t>Grand</t>
        </is>
      </c>
      <c r="C90" s="3" t="inlineStr"/>
      <c r="D90" s="3" t="inlineStr"/>
      <c r="E90" s="4">
        <f>SUM(E91:E203)</f>
        <v/>
      </c>
      <c r="F90" s="4">
        <f>SUM(F91:F203)</f>
        <v/>
      </c>
      <c r="G90" s="4">
        <f>SUM(G91:G203)</f>
        <v/>
      </c>
      <c r="H90" s="4">
        <f>SUM(H91:H203)</f>
        <v/>
      </c>
      <c r="I90" s="4">
        <f>SUM(I91:I203)</f>
        <v/>
      </c>
      <c r="J90" s="4">
        <f>SUM(J91:J203)</f>
        <v/>
      </c>
      <c r="K90" s="4">
        <f>SUM(K91:K203)</f>
        <v/>
      </c>
      <c r="L90" s="4">
        <f>SUM(L91:L203)</f>
        <v/>
      </c>
      <c r="M90" s="4">
        <f>SUM(M91:M203)</f>
        <v/>
      </c>
      <c r="N90" s="4">
        <f>SUM(N91:N203)</f>
        <v/>
      </c>
      <c r="O90" s="4">
        <f>SUM(O91:O203)</f>
        <v/>
      </c>
      <c r="P90" s="4">
        <f>SUM(P91:P203)</f>
        <v/>
      </c>
      <c r="Q90" s="4">
        <f>SUM(Q91:Q203)</f>
        <v/>
      </c>
      <c r="R90" s="4">
        <f>SUM(R91:R203)</f>
        <v/>
      </c>
      <c r="S90" s="4">
        <f>SUM(S91:S203)</f>
        <v/>
      </c>
      <c r="T90" s="4">
        <f>SUM(T91:T203)</f>
        <v/>
      </c>
      <c r="U90" s="4">
        <f>SUM(U91:U203)</f>
        <v/>
      </c>
      <c r="V90" s="4">
        <f>SUM(V91:V203)</f>
        <v/>
      </c>
      <c r="W90" s="4">
        <f>SUM(W91:W203)</f>
        <v/>
      </c>
      <c r="X90" s="4">
        <f>SUM(X91:X203)</f>
        <v/>
      </c>
      <c r="Y90" s="4">
        <f>SUM(Y91:Y203)</f>
        <v/>
      </c>
      <c r="Z90" s="4">
        <f>SUM(Z91:Z203)</f>
        <v/>
      </c>
      <c r="AA90" s="4">
        <f>SUM(AA91:AA203)</f>
        <v/>
      </c>
      <c r="AB90" s="4">
        <f>SUM(AB91:AB203)</f>
        <v/>
      </c>
      <c r="AC90" s="4">
        <f>SUM(AC91:AC203)</f>
        <v/>
      </c>
      <c r="AD90" s="4">
        <f>SUM(AD91:AD203)</f>
        <v/>
      </c>
      <c r="AE90" s="4">
        <f>SUM(AE91:AE203)</f>
        <v/>
      </c>
      <c r="AF90" s="4">
        <f>SUM(AF91:AF203)</f>
        <v/>
      </c>
      <c r="AG90" s="4">
        <f>SUM(AG91:AG203)</f>
        <v/>
      </c>
      <c r="AH90" s="4">
        <f>SUM(AH91:AH203)</f>
        <v/>
      </c>
      <c r="AI90" s="4">
        <f>SUM(AI91:AI203)</f>
        <v/>
      </c>
      <c r="AJ90" s="4">
        <f>SUM(AJ91:AJ203)</f>
        <v/>
      </c>
      <c r="AK90" s="4">
        <f>SUM(AK91:AK203)</f>
        <v/>
      </c>
      <c r="AL90" s="4">
        <f>SUM(AL91:AL203)</f>
        <v/>
      </c>
      <c r="AM90" s="4">
        <f>SUM(AM91:AM203)</f>
        <v/>
      </c>
      <c r="AN90" s="4">
        <f>SUM(AN91:AN203)</f>
        <v/>
      </c>
      <c r="AO90" s="4">
        <f>SUM(AO91:AO203)</f>
        <v/>
      </c>
      <c r="AP90" s="4">
        <f>SUM(AP91:AP203)</f>
        <v/>
      </c>
      <c r="AQ90" s="4">
        <f>SUM(AQ91:AQ203)</f>
        <v/>
      </c>
      <c r="AR90" s="4">
        <f>SUM(AR91:AR203)</f>
        <v/>
      </c>
      <c r="AS90" s="4">
        <f>SUM(AS91:AS203)</f>
        <v/>
      </c>
      <c r="AT90" s="4">
        <f>SUM(AT91:AT203)</f>
        <v/>
      </c>
      <c r="AU90" s="4">
        <f>SUM(AU91:AU203)</f>
        <v/>
      </c>
      <c r="AV90" s="4">
        <f>SUM(AV91:AV203)</f>
        <v/>
      </c>
      <c r="AW90" s="4">
        <f>SUM(AW91:AW203)</f>
        <v/>
      </c>
      <c r="AX90" s="4">
        <f>SUM(AX91:AX203)</f>
        <v/>
      </c>
      <c r="AY90" s="4">
        <f>SUM(AY91:AY203)</f>
        <v/>
      </c>
      <c r="AZ90" s="4">
        <f>SUM(AZ91:AZ203)</f>
        <v/>
      </c>
      <c r="BA90" s="4">
        <f>SUM(BA91:BA203)</f>
        <v/>
      </c>
      <c r="BB90" s="4">
        <f>SUM(BB91:BB203)</f>
        <v/>
      </c>
      <c r="BC90" s="4">
        <f>SUM(BC91:BC203)</f>
        <v/>
      </c>
      <c r="BD90" s="4">
        <f>SUM(BD91:BD203)</f>
        <v/>
      </c>
      <c r="BE90" s="4">
        <f>SUM(BE91:BE203)</f>
        <v/>
      </c>
      <c r="BF90" s="4">
        <f>SUM(BF91:BF203)</f>
        <v/>
      </c>
      <c r="BG90" s="4">
        <f>SUM(BG91:BG203)</f>
        <v/>
      </c>
      <c r="BH90" s="4">
        <f>SUM(BH91:BH203)</f>
        <v/>
      </c>
      <c r="BI90" s="4">
        <f>SUM(BI91:BI203)</f>
        <v/>
      </c>
      <c r="BJ90" s="4">
        <f>SUM(BJ91:BJ203)</f>
        <v/>
      </c>
      <c r="BK90" s="4">
        <f>SUM(BK91:BK203)</f>
        <v/>
      </c>
      <c r="BL90" s="4">
        <f>SUM(BL91:BL203)</f>
        <v/>
      </c>
      <c r="BM90" s="4">
        <f>SUM(BM91:BM203)</f>
        <v/>
      </c>
      <c r="BN90" s="4">
        <f>SUM(BN91:BN203)</f>
        <v/>
      </c>
      <c r="BO90" s="4">
        <f>SUM(BO91:BO203)</f>
        <v/>
      </c>
      <c r="BP90" s="4">
        <f>SUM(BP91:BP203)</f>
        <v/>
      </c>
      <c r="BQ90" s="4">
        <f>SUM(BQ91:BQ203)</f>
        <v/>
      </c>
      <c r="BR90" s="4">
        <f>SUM(BR91:BR203)</f>
        <v/>
      </c>
      <c r="BS90" s="4">
        <f>SUM(BS91:BS203)</f>
        <v/>
      </c>
      <c r="BT90" s="4">
        <f>SUM(BT91:BT203)</f>
        <v/>
      </c>
      <c r="BU90" s="4">
        <f>SUM(BU91:BU203)</f>
        <v/>
      </c>
      <c r="BV90" s="4">
        <f>SUM(BV91:BV203)</f>
        <v/>
      </c>
      <c r="BW90" s="4">
        <f>SUM(BW91:BW203)</f>
        <v/>
      </c>
      <c r="BX90" s="4">
        <f>SUM(BX91:BX203)</f>
        <v/>
      </c>
      <c r="BY90" s="4">
        <f>SUM(BY91:BY203)</f>
        <v/>
      </c>
      <c r="BZ90" s="4">
        <f>SUM(BZ91:BZ203)</f>
        <v/>
      </c>
      <c r="CA90" s="4">
        <f>SUM(CA91:CA203)</f>
        <v/>
      </c>
      <c r="CB90" s="4">
        <f>SUM(CB91:CB203)</f>
        <v/>
      </c>
      <c r="CC90" s="4">
        <f>SUM(CC91:CC203)</f>
        <v/>
      </c>
      <c r="CD90" s="4">
        <f>SUM(CD91:CD203)</f>
        <v/>
      </c>
      <c r="CE90" s="4">
        <f>SUM(CE91:CE203)</f>
        <v/>
      </c>
      <c r="CF90" s="4">
        <f>SUM(CF91:CF203)</f>
        <v/>
      </c>
      <c r="CG90" s="4">
        <f>SUM(CG91:CG203)</f>
        <v/>
      </c>
      <c r="CH90" s="4">
        <f>SUM(CH91:CH203)</f>
        <v/>
      </c>
      <c r="CI90" s="4">
        <f>SUM(CI91:CI203)</f>
        <v/>
      </c>
      <c r="CJ90" s="4">
        <f>SUM(CJ91:CJ203)</f>
        <v/>
      </c>
      <c r="CK90" s="4">
        <f>SUM(CK91:CK203)</f>
        <v/>
      </c>
      <c r="CL90" s="4">
        <f>SUM(CL91:CL203)</f>
        <v/>
      </c>
      <c r="CM90" s="4">
        <f>SUM(CM91:CM203)</f>
        <v/>
      </c>
      <c r="CN90" s="4">
        <f>SUM(CN91:CN203)</f>
        <v/>
      </c>
      <c r="CO90" s="4">
        <f>SUM(CO91:CO203)</f>
        <v/>
      </c>
      <c r="CP90" s="4">
        <f>SUM(CP91:CP203)</f>
        <v/>
      </c>
      <c r="CQ90" s="4">
        <f>SUM(CQ91:CQ203)</f>
        <v/>
      </c>
      <c r="CR90" s="4">
        <f>SUM(CR91:CR203)</f>
        <v/>
      </c>
      <c r="CS90" s="4">
        <f>SUM(CS91:CS203)</f>
        <v/>
      </c>
      <c r="CT90" s="4">
        <f>SUM(CT91:CT203)</f>
        <v/>
      </c>
      <c r="CU90" s="4">
        <f>SUM(CU91:CU203)</f>
        <v/>
      </c>
      <c r="CV90" s="4">
        <f>SUM(CV91:CV203)</f>
        <v/>
      </c>
      <c r="CW90" s="4">
        <f>SUM(CW91:CW203)</f>
        <v/>
      </c>
      <c r="CX90" s="4">
        <f>SUM(CX91:CX203)</f>
        <v/>
      </c>
      <c r="CY90" s="4">
        <f>SUM(CY91:CY203)</f>
        <v/>
      </c>
      <c r="CZ90" s="4">
        <f>SUM(CZ91:CZ203)</f>
        <v/>
      </c>
      <c r="DA90" s="4">
        <f>SUM(DA91:DA203)</f>
        <v/>
      </c>
      <c r="DB90" s="4">
        <f>SUM(DB91:DB203)</f>
        <v/>
      </c>
      <c r="DC90" s="4">
        <f>SUM(DC91:DC203)</f>
        <v/>
      </c>
      <c r="DD90" s="4">
        <f>SUM(DD91:DD203)</f>
        <v/>
      </c>
      <c r="DE90" s="4">
        <f>SUM(DE91:DE203)</f>
        <v/>
      </c>
      <c r="DF90" s="4">
        <f>SUM(DF91:DF203)</f>
        <v/>
      </c>
      <c r="DG90" s="4">
        <f>SUM(DG91:DG203)</f>
        <v/>
      </c>
      <c r="DH90" s="4">
        <f>SUM(DH91:DH203)</f>
        <v/>
      </c>
      <c r="DI90" s="4">
        <f>SUM(DI91:DI203)</f>
        <v/>
      </c>
      <c r="DJ90" s="4">
        <f>SUM(DJ91:DJ203)</f>
        <v/>
      </c>
      <c r="DK90" s="4">
        <f>SUM(DK91:DK203)</f>
        <v/>
      </c>
      <c r="DL90" s="4">
        <f>SUM(DL91:DL203)</f>
        <v/>
      </c>
      <c r="DM90" s="4">
        <f>SUM(DM91:DM203)</f>
        <v/>
      </c>
      <c r="DN90" s="4">
        <f>SUM(DN91:DN203)</f>
        <v/>
      </c>
      <c r="DO90" s="4">
        <f>SUM(DO91:DO203)</f>
        <v/>
      </c>
      <c r="DP90" s="4">
        <f>SUM(DP91:DP203)</f>
        <v/>
      </c>
      <c r="DQ90" s="4">
        <f>SUM(DQ91:DQ203)</f>
        <v/>
      </c>
      <c r="DR90" s="4">
        <f>SUM(DR91:DR203)</f>
        <v/>
      </c>
      <c r="DS90" s="4">
        <f>SUM(DS91:DS203)</f>
        <v/>
      </c>
      <c r="DT90" s="4">
        <f>SUM(DT91:DT203)</f>
        <v/>
      </c>
      <c r="DU90" s="4">
        <f>SUM(DU91:DU203)</f>
        <v/>
      </c>
      <c r="DV90" s="4">
        <f>SUM(DV91:DV203)</f>
        <v/>
      </c>
      <c r="DW90" s="4">
        <f>SUM(DW91:DW203)</f>
        <v/>
      </c>
      <c r="DX90" s="4">
        <f>SUM(DX91:DX203)</f>
        <v/>
      </c>
      <c r="DY90" s="4">
        <f>SUM(DY91:DY203)</f>
        <v/>
      </c>
      <c r="DZ90" s="4">
        <f>SUM(DZ91:DZ203)</f>
        <v/>
      </c>
      <c r="EA90" s="4">
        <f>SUM(EA91:EA203)</f>
        <v/>
      </c>
      <c r="EB90" s="4">
        <f>SUM(EB91:EB203)</f>
        <v/>
      </c>
      <c r="EC90" s="4">
        <f>SUM(EC91:EC203)</f>
        <v/>
      </c>
      <c r="ED90" s="4">
        <f>SUM(ED91:ED203)</f>
        <v/>
      </c>
    </row>
    <row r="91" hidden="1" outlineLevel="1">
      <c r="A91" s="5" t="n">
        <v>1</v>
      </c>
      <c r="B91" s="6" t="inlineStr">
        <is>
          <t>AL-AZIZ AYUBHON MChJ</t>
        </is>
      </c>
      <c r="C91" s="6" t="inlineStr">
        <is>
          <t>Бухара</t>
        </is>
      </c>
      <c r="D91" s="6" t="inlineStr">
        <is>
          <t>Бухара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10</v>
      </c>
      <c r="H91" s="7" t="n">
        <v>3046010</v>
      </c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n">
        <v>6</v>
      </c>
      <c r="X91" s="7" t="n">
        <v>332268</v>
      </c>
      <c r="Y91" s="7" t="inlineStr"/>
      <c r="Z91" s="7" t="inlineStr"/>
      <c r="AA91" s="7" t="inlineStr"/>
      <c r="AB91" s="7" t="inlineStr"/>
      <c r="AC91" s="7" t="n">
        <v>6</v>
      </c>
      <c r="AD91" s="7" t="n">
        <v>1177236</v>
      </c>
      <c r="AE91" s="7" t="n">
        <v>6</v>
      </c>
      <c r="AF91" s="7" t="n">
        <v>2743254</v>
      </c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n">
        <v>4</v>
      </c>
      <c r="BZ91" s="7" t="n">
        <v>1198452</v>
      </c>
      <c r="CA91" s="7" t="n">
        <v>30</v>
      </c>
      <c r="CB91" s="7" t="n">
        <v>11205760</v>
      </c>
      <c r="CC91" s="7" t="n">
        <v>7</v>
      </c>
      <c r="CD91" s="7" t="n">
        <v>2011470</v>
      </c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n">
        <v>3</v>
      </c>
      <c r="DH91" s="7" t="n">
        <v>832731</v>
      </c>
      <c r="DI91" s="7" t="inlineStr"/>
      <c r="DJ91" s="7" t="inlineStr"/>
      <c r="DK91" s="7" t="inlineStr"/>
      <c r="DL91" s="7" t="inlineStr"/>
      <c r="DM91" s="7" t="inlineStr"/>
      <c r="DN91" s="7" t="inlineStr"/>
      <c r="DO91" s="7" t="n">
        <v>10</v>
      </c>
      <c r="DP91" s="7" t="n">
        <v>4959600</v>
      </c>
      <c r="DQ91" s="7" t="n">
        <v>5</v>
      </c>
      <c r="DR91" s="7" t="n">
        <v>905505</v>
      </c>
      <c r="DS91" s="7" t="inlineStr"/>
      <c r="DT91" s="7" t="inlineStr"/>
      <c r="DU91" s="7" t="inlineStr"/>
      <c r="DV91" s="7" t="inlineStr"/>
      <c r="DW91" s="7" t="n">
        <v>1</v>
      </c>
      <c r="DX91" s="7" t="n">
        <v>361708</v>
      </c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2</v>
      </c>
      <c r="B92" s="6" t="inlineStr">
        <is>
          <t>ANVAR MEDICAL FARM 777 MCHJ</t>
        </is>
      </c>
      <c r="C92" s="6" t="inlineStr">
        <is>
          <t>Бухара</t>
        </is>
      </c>
      <c r="D92" s="6" t="inlineStr">
        <is>
          <t>Бухара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n">
        <v>10</v>
      </c>
      <c r="BZ92" s="7" t="n">
        <v>3181910</v>
      </c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3</v>
      </c>
      <c r="B93" s="6" t="inlineStr">
        <is>
          <t>APOLLO INVEST MChJ</t>
        </is>
      </c>
      <c r="C93" s="6" t="inlineStr">
        <is>
          <t>Бухара</t>
        </is>
      </c>
      <c r="D93" s="6" t="inlineStr">
        <is>
          <t>Бухара 1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55</v>
      </c>
      <c r="H93" s="7" t="n">
        <v>11476450</v>
      </c>
      <c r="I93" s="7" t="n">
        <v>17</v>
      </c>
      <c r="J93" s="7" t="n">
        <v>3855289</v>
      </c>
      <c r="K93" s="7" t="n">
        <v>42</v>
      </c>
      <c r="L93" s="7" t="n">
        <v>6912914</v>
      </c>
      <c r="M93" s="7" t="n">
        <v>140</v>
      </c>
      <c r="N93" s="7" t="n">
        <v>13246390</v>
      </c>
      <c r="O93" s="7" t="n">
        <v>10</v>
      </c>
      <c r="P93" s="7" t="n">
        <v>4665770</v>
      </c>
      <c r="Q93" s="7" t="n">
        <v>300</v>
      </c>
      <c r="R93" s="7" t="n">
        <v>116283000</v>
      </c>
      <c r="S93" s="7" t="inlineStr"/>
      <c r="T93" s="7" t="inlineStr"/>
      <c r="U93" s="7" t="inlineStr"/>
      <c r="V93" s="7" t="inlineStr"/>
      <c r="W93" s="7" t="n">
        <v>12</v>
      </c>
      <c r="X93" s="7" t="n">
        <v>5931864</v>
      </c>
      <c r="Y93" s="7" t="inlineStr"/>
      <c r="Z93" s="7" t="inlineStr"/>
      <c r="AA93" s="7" t="inlineStr"/>
      <c r="AB93" s="7" t="inlineStr"/>
      <c r="AC93" s="7" t="n">
        <v>50</v>
      </c>
      <c r="AD93" s="7" t="n">
        <v>15235975</v>
      </c>
      <c r="AE93" s="7" t="n">
        <v>35</v>
      </c>
      <c r="AF93" s="7" t="n">
        <v>9815470</v>
      </c>
      <c r="AG93" s="7" t="n">
        <v>35</v>
      </c>
      <c r="AH93" s="7" t="n">
        <v>960690</v>
      </c>
      <c r="AI93" s="7" t="n">
        <v>24</v>
      </c>
      <c r="AJ93" s="7" t="n">
        <v>9935385</v>
      </c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n">
        <v>2</v>
      </c>
      <c r="AZ93" s="7" t="n">
        <v>477824</v>
      </c>
      <c r="BA93" s="7" t="inlineStr"/>
      <c r="BB93" s="7" t="inlineStr"/>
      <c r="BC93" s="7" t="inlineStr"/>
      <c r="BD93" s="7" t="inlineStr"/>
      <c r="BE93" s="7" t="inlineStr"/>
      <c r="BF93" s="7" t="inlineStr"/>
      <c r="BG93" s="7" t="n">
        <v>20</v>
      </c>
      <c r="BH93" s="7" t="n">
        <v>4628800</v>
      </c>
      <c r="BI93" s="7">
        <f>BK93+BM93+BO93+BQ93</f>
        <v/>
      </c>
      <c r="BJ93" s="7">
        <f>BL93+BN93+BP93+BR93</f>
        <v/>
      </c>
      <c r="BK93" s="7" t="n">
        <v>2</v>
      </c>
      <c r="BL93" s="7" t="n">
        <v>725532</v>
      </c>
      <c r="BM93" s="7" t="n">
        <v>10</v>
      </c>
      <c r="BN93" s="7" t="n">
        <v>519735</v>
      </c>
      <c r="BO93" s="7" t="n">
        <v>40</v>
      </c>
      <c r="BP93" s="7" t="n">
        <v>9007320</v>
      </c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n">
        <v>5</v>
      </c>
      <c r="BZ93" s="7" t="n">
        <v>1936585</v>
      </c>
      <c r="CA93" s="7" t="n">
        <v>2</v>
      </c>
      <c r="CB93" s="7" t="n">
        <v>464998</v>
      </c>
      <c r="CC93" s="7" t="n">
        <v>3</v>
      </c>
      <c r="CD93" s="7" t="n">
        <v>246306</v>
      </c>
      <c r="CE93" s="7" t="inlineStr"/>
      <c r="CF93" s="7" t="inlineStr"/>
      <c r="CG93" s="7" t="inlineStr"/>
      <c r="CH93" s="7" t="inlineStr"/>
      <c r="CI93" s="7" t="inlineStr"/>
      <c r="CJ93" s="7" t="inlineStr"/>
      <c r="CK93" s="7" t="n">
        <v>24</v>
      </c>
      <c r="CL93" s="7" t="n">
        <v>4102807</v>
      </c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n">
        <v>30</v>
      </c>
      <c r="DP93" s="7" t="n">
        <v>10225610</v>
      </c>
      <c r="DQ93" s="7" t="n">
        <v>460</v>
      </c>
      <c r="DR93" s="7" t="n">
        <v>49287280</v>
      </c>
      <c r="DS93" s="7" t="inlineStr"/>
      <c r="DT93" s="7" t="inlineStr"/>
      <c r="DU93" s="7" t="n">
        <v>25</v>
      </c>
      <c r="DV93" s="7" t="n">
        <v>8987480</v>
      </c>
      <c r="DW93" s="7" t="n">
        <v>25</v>
      </c>
      <c r="DX93" s="7" t="n">
        <v>5647862</v>
      </c>
      <c r="DY93" s="7" t="n">
        <v>8</v>
      </c>
      <c r="DZ93" s="7" t="n">
        <v>3029588</v>
      </c>
      <c r="EA93" s="7" t="n">
        <v>5</v>
      </c>
      <c r="EB93" s="7" t="n">
        <v>1132850</v>
      </c>
      <c r="EC93" s="7">
        <f>E93+AU93+BI93+BS93+DA93</f>
        <v/>
      </c>
      <c r="ED93" s="7">
        <f>F93+AV93+BJ93+BT93+DB93</f>
        <v/>
      </c>
    </row>
    <row r="94" hidden="1" outlineLevel="1">
      <c r="A94" s="5" t="n">
        <v>4</v>
      </c>
      <c r="B94" s="6" t="inlineStr">
        <is>
          <t>AS IN FARMA MChJ</t>
        </is>
      </c>
      <c r="C94" s="6" t="inlineStr">
        <is>
          <t>Бухара</t>
        </is>
      </c>
      <c r="D94" s="6" t="inlineStr">
        <is>
          <t>Бухара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4</v>
      </c>
      <c r="H94" s="7" t="n">
        <v>180642</v>
      </c>
      <c r="I94" s="7" t="inlineStr"/>
      <c r="J94" s="7" t="inlineStr"/>
      <c r="K94" s="7" t="n">
        <v>4</v>
      </c>
      <c r="L94" s="7" t="n">
        <v>1164026</v>
      </c>
      <c r="M94" s="7" t="n">
        <v>6</v>
      </c>
      <c r="N94" s="7" t="n">
        <v>1718096</v>
      </c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n">
        <v>1</v>
      </c>
      <c r="AZ94" s="7" t="n">
        <v>351167</v>
      </c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n">
        <v>3</v>
      </c>
      <c r="BL94" s="7" t="n">
        <v>416252</v>
      </c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n">
        <v>2</v>
      </c>
      <c r="CL94" s="7" t="n">
        <v>510020</v>
      </c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n">
        <v>3</v>
      </c>
      <c r="DR94" s="7" t="n">
        <v>1095919</v>
      </c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5</v>
      </c>
      <c r="B95" s="6" t="inlineStr">
        <is>
          <t>ASHUR MED MChJ</t>
        </is>
      </c>
      <c r="C95" s="6" t="inlineStr">
        <is>
          <t>Бухара</t>
        </is>
      </c>
      <c r="D95" s="6" t="inlineStr">
        <is>
          <t>Бухара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n">
        <v>20</v>
      </c>
      <c r="BN95" s="7" t="n">
        <v>7493500</v>
      </c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20</v>
      </c>
      <c r="DR95" s="7" t="n">
        <v>5314550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inlineStr"/>
      <c r="DZ95" s="7" t="inlineStr"/>
      <c r="EA95" s="7" t="inlineStr"/>
      <c r="EB95" s="7" t="inlineStr"/>
      <c r="EC95" s="7">
        <f>E95+AU95+BI95+BS95+DA95</f>
        <v/>
      </c>
      <c r="ED95" s="7">
        <f>F95+AV95+BJ95+BT95+DB95</f>
        <v/>
      </c>
    </row>
    <row r="96" hidden="1" outlineLevel="1">
      <c r="A96" s="5" t="n">
        <v>6</v>
      </c>
      <c r="B96" s="6" t="inlineStr">
        <is>
          <t>ASHUR-KARIM MCHJ</t>
        </is>
      </c>
      <c r="C96" s="6" t="inlineStr">
        <is>
          <t>Бухара</t>
        </is>
      </c>
      <c r="D96" s="6" t="inlineStr">
        <is>
          <t>Бухара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n">
        <v>2</v>
      </c>
      <c r="N96" s="7" t="n">
        <v>382822</v>
      </c>
      <c r="O96" s="7" t="inlineStr"/>
      <c r="P96" s="7" t="inlineStr"/>
      <c r="Q96" s="7" t="n">
        <v>7</v>
      </c>
      <c r="R96" s="7" t="n">
        <v>535500</v>
      </c>
      <c r="S96" s="7" t="inlineStr"/>
      <c r="T96" s="7" t="inlineStr"/>
      <c r="U96" s="7" t="inlineStr"/>
      <c r="V96" s="7" t="inlineStr"/>
      <c r="W96" s="7" t="n">
        <v>2</v>
      </c>
      <c r="X96" s="7" t="n">
        <v>324790</v>
      </c>
      <c r="Y96" s="7" t="inlineStr"/>
      <c r="Z96" s="7" t="inlineStr"/>
      <c r="AA96" s="7" t="inlineStr"/>
      <c r="AB96" s="7" t="inlineStr"/>
      <c r="AC96" s="7" t="n">
        <v>3</v>
      </c>
      <c r="AD96" s="7" t="n">
        <v>364890</v>
      </c>
      <c r="AE96" s="7" t="n">
        <v>3</v>
      </c>
      <c r="AF96" s="7" t="n">
        <v>381579</v>
      </c>
      <c r="AG96" s="7" t="n">
        <v>3</v>
      </c>
      <c r="AH96" s="7" t="n">
        <v>28887</v>
      </c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n">
        <v>5</v>
      </c>
      <c r="DR96" s="7" t="n">
        <v>1126265</v>
      </c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7</v>
      </c>
      <c r="B97" s="6" t="inlineStr">
        <is>
          <t>ASMIRA ASLBEK FARM MCHJ</t>
        </is>
      </c>
      <c r="C97" s="6" t="inlineStr">
        <is>
          <t>Бухара</t>
        </is>
      </c>
      <c r="D97" s="6" t="inlineStr">
        <is>
          <t>Бухара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n">
        <v>2</v>
      </c>
      <c r="N97" s="7" t="n">
        <v>484728</v>
      </c>
      <c r="O97" s="7" t="inlineStr"/>
      <c r="P97" s="7" t="inlineStr"/>
      <c r="Q97" s="7" t="n">
        <v>8</v>
      </c>
      <c r="R97" s="7" t="n">
        <v>2431464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n">
        <v>2</v>
      </c>
      <c r="DP97" s="7" t="n">
        <v>656819</v>
      </c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8</v>
      </c>
      <c r="B98" s="6" t="inlineStr">
        <is>
          <t>AVITSENNA FARM SINTES MCHJ</t>
        </is>
      </c>
      <c r="C98" s="6" t="inlineStr">
        <is>
          <t>Бухара</t>
        </is>
      </c>
      <c r="D98" s="6" t="inlineStr">
        <is>
          <t>Бухара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n">
        <v>102</v>
      </c>
      <c r="J98" s="7" t="n">
        <v>25360218</v>
      </c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n">
        <v>20</v>
      </c>
      <c r="X98" s="7" t="n">
        <v>3787540</v>
      </c>
      <c r="Y98" s="7" t="inlineStr"/>
      <c r="Z98" s="7" t="inlineStr"/>
      <c r="AA98" s="7" t="inlineStr"/>
      <c r="AB98" s="7" t="inlineStr"/>
      <c r="AC98" s="7" t="n">
        <v>2</v>
      </c>
      <c r="AD98" s="7" t="n">
        <v>860136</v>
      </c>
      <c r="AE98" s="7" t="n">
        <v>2</v>
      </c>
      <c r="AF98" s="7" t="n">
        <v>95644</v>
      </c>
      <c r="AG98" s="7" t="n">
        <v>42</v>
      </c>
      <c r="AH98" s="7" t="n">
        <v>13955834</v>
      </c>
      <c r="AI98" s="7" t="n">
        <v>2</v>
      </c>
      <c r="AJ98" s="7" t="n">
        <v>550554</v>
      </c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n">
        <v>39</v>
      </c>
      <c r="AZ98" s="7" t="n">
        <v>8361366</v>
      </c>
      <c r="BA98" s="7" t="n">
        <v>52</v>
      </c>
      <c r="BB98" s="7" t="n">
        <v>2454018</v>
      </c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n">
        <v>34</v>
      </c>
      <c r="BL98" s="7" t="n">
        <v>225862</v>
      </c>
      <c r="BM98" s="7" t="inlineStr"/>
      <c r="BN98" s="7" t="inlineStr"/>
      <c r="BO98" s="7" t="inlineStr"/>
      <c r="BP98" s="7" t="inlineStr"/>
      <c r="BQ98" s="7" t="n">
        <v>12</v>
      </c>
      <c r="BR98" s="7" t="n">
        <v>3023080</v>
      </c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n">
        <v>200</v>
      </c>
      <c r="BX98" s="7" t="n">
        <v>70810000</v>
      </c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n">
        <v>200</v>
      </c>
      <c r="DR98" s="7" t="n">
        <v>37854400</v>
      </c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9</v>
      </c>
      <c r="B99" s="6" t="inlineStr">
        <is>
          <t>AZIZMED SHIFO XK</t>
        </is>
      </c>
      <c r="C99" s="6" t="inlineStr">
        <is>
          <t>Бухара</t>
        </is>
      </c>
      <c r="D99" s="6" t="inlineStr">
        <is>
          <t>Бухара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n">
        <v>28</v>
      </c>
      <c r="AZ99" s="7" t="n">
        <v>7044296</v>
      </c>
      <c r="BA99" s="7" t="inlineStr"/>
      <c r="BB99" s="7" t="inlineStr"/>
      <c r="BC99" s="7" t="inlineStr"/>
      <c r="BD99" s="7" t="inlineStr"/>
      <c r="BE99" s="7" t="inlineStr"/>
      <c r="BF99" s="7" t="inlineStr"/>
      <c r="BG99" s="7" t="n">
        <v>120</v>
      </c>
      <c r="BH99" s="7" t="n">
        <v>57873960</v>
      </c>
      <c r="BI99" s="7">
        <f>BK99+BM99+BO99+BQ99</f>
        <v/>
      </c>
      <c r="BJ99" s="7">
        <f>BL99+BN99+BP99+BR99</f>
        <v/>
      </c>
      <c r="BK99" s="7" t="n">
        <v>50</v>
      </c>
      <c r="BL99" s="7" t="n">
        <v>3017850</v>
      </c>
      <c r="BM99" s="7" t="inlineStr"/>
      <c r="BN99" s="7" t="inlineStr"/>
      <c r="BO99" s="7" t="n">
        <v>160</v>
      </c>
      <c r="BP99" s="7" t="n">
        <v>6207840</v>
      </c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10</v>
      </c>
      <c r="B100" s="6" t="inlineStr">
        <is>
          <t>Abdulaziz Xalimabonu MCHJ</t>
        </is>
      </c>
      <c r="C100" s="6" t="inlineStr">
        <is>
          <t>Бухара</t>
        </is>
      </c>
      <c r="D100" s="6" t="inlineStr">
        <is>
          <t>Бухара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n">
        <v>2</v>
      </c>
      <c r="R100" s="7" t="n">
        <v>158210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inlineStr"/>
      <c r="EB100" s="7" t="inlineStr"/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11</v>
      </c>
      <c r="B101" s="6" t="inlineStr">
        <is>
          <t>Absolyut Farm MCHJ</t>
        </is>
      </c>
      <c r="C101" s="6" t="inlineStr">
        <is>
          <t>Бухара</t>
        </is>
      </c>
      <c r="D101" s="6" t="inlineStr">
        <is>
          <t>Бухара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n">
        <v>2</v>
      </c>
      <c r="X101" s="7" t="n">
        <v>395884</v>
      </c>
      <c r="Y101" s="7" t="inlineStr"/>
      <c r="Z101" s="7" t="inlineStr"/>
      <c r="AA101" s="7" t="inlineStr"/>
      <c r="AB101" s="7" t="inlineStr"/>
      <c r="AC101" s="7" t="n">
        <v>4</v>
      </c>
      <c r="AD101" s="7" t="n">
        <v>1384884</v>
      </c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12</v>
      </c>
      <c r="B102" s="6" t="inlineStr">
        <is>
          <t>Ali Akbar Plyus Farm MCHJ</t>
        </is>
      </c>
      <c r="C102" s="6" t="inlineStr">
        <is>
          <t>Бухара</t>
        </is>
      </c>
      <c r="D102" s="6" t="inlineStr">
        <is>
          <t>Бухара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n">
        <v>5</v>
      </c>
      <c r="AX102" s="7" t="n">
        <v>1589670</v>
      </c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n">
        <v>80</v>
      </c>
      <c r="BP102" s="7" t="n">
        <v>16240400</v>
      </c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n">
        <v>50</v>
      </c>
      <c r="DL102" s="7" t="n">
        <v>23258950</v>
      </c>
      <c r="DM102" s="7" t="n">
        <v>4</v>
      </c>
      <c r="DN102" s="7" t="n">
        <v>1553784</v>
      </c>
      <c r="DO102" s="7" t="inlineStr"/>
      <c r="DP102" s="7" t="inlineStr"/>
      <c r="DQ102" s="7" t="inlineStr"/>
      <c r="DR102" s="7" t="inlineStr"/>
      <c r="DS102" s="7" t="inlineStr"/>
      <c r="DT102" s="7" t="inlineStr"/>
      <c r="DU102" s="7" t="n">
        <v>3</v>
      </c>
      <c r="DV102" s="7" t="n">
        <v>942099</v>
      </c>
      <c r="DW102" s="7" t="inlineStr"/>
      <c r="DX102" s="7" t="inlineStr"/>
      <c r="DY102" s="7" t="n">
        <v>2</v>
      </c>
      <c r="DZ102" s="7" t="n">
        <v>716024</v>
      </c>
      <c r="EA102" s="7" t="inlineStr"/>
      <c r="EB102" s="7" t="inlineStr"/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13</v>
      </c>
      <c r="B103" s="6" t="inlineStr">
        <is>
          <t>Asad Med MCHJ</t>
        </is>
      </c>
      <c r="C103" s="6" t="inlineStr">
        <is>
          <t>Бухара</t>
        </is>
      </c>
      <c r="D103" s="6" t="inlineStr">
        <is>
          <t>Бухара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n">
        <v>5</v>
      </c>
      <c r="H103" s="7" t="n">
        <v>2425755</v>
      </c>
      <c r="I103" s="7" t="inlineStr"/>
      <c r="J103" s="7" t="inlineStr"/>
      <c r="K103" s="7" t="inlineStr"/>
      <c r="L103" s="7" t="inlineStr"/>
      <c r="M103" s="7" t="n">
        <v>10</v>
      </c>
      <c r="N103" s="7" t="n">
        <v>2771100</v>
      </c>
      <c r="O103" s="7" t="inlineStr"/>
      <c r="P103" s="7" t="inlineStr"/>
      <c r="Q103" s="7" t="n">
        <v>3</v>
      </c>
      <c r="R103" s="7" t="n">
        <v>1492164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n">
        <v>3</v>
      </c>
      <c r="BL103" s="7" t="n">
        <v>366180</v>
      </c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n">
        <v>5</v>
      </c>
      <c r="DP103" s="7" t="n">
        <v>435930</v>
      </c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14</v>
      </c>
      <c r="B104" s="6" t="inlineStr">
        <is>
          <t>Asl Fito Farm MCHJ</t>
        </is>
      </c>
      <c r="C104" s="6" t="inlineStr">
        <is>
          <t>Бухара</t>
        </is>
      </c>
      <c r="D104" s="6" t="inlineStr">
        <is>
          <t>Бухара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5</v>
      </c>
      <c r="H104" s="7" t="n">
        <v>1741512</v>
      </c>
      <c r="I104" s="7" t="inlineStr"/>
      <c r="J104" s="7" t="inlineStr"/>
      <c r="K104" s="7" t="n">
        <v>2</v>
      </c>
      <c r="L104" s="7" t="n">
        <v>715572</v>
      </c>
      <c r="M104" s="7" t="inlineStr"/>
      <c r="N104" s="7" t="inlineStr"/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n">
        <v>2</v>
      </c>
      <c r="BZ104" s="7" t="n">
        <v>603383</v>
      </c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inlineStr"/>
      <c r="EB104" s="7" t="inlineStr"/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15</v>
      </c>
      <c r="B105" s="6" t="inlineStr">
        <is>
          <t>Axborot Servis Farm MCHJ</t>
        </is>
      </c>
      <c r="C105" s="6" t="inlineStr">
        <is>
          <t>Бухара</t>
        </is>
      </c>
      <c r="D105" s="6" t="inlineStr">
        <is>
          <t>Бухара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n">
        <v>10</v>
      </c>
      <c r="H105" s="7" t="n">
        <v>4175400</v>
      </c>
      <c r="I105" s="7" t="inlineStr"/>
      <c r="J105" s="7" t="inlineStr"/>
      <c r="K105" s="7" t="n">
        <v>5</v>
      </c>
      <c r="L105" s="7" t="n">
        <v>1160755</v>
      </c>
      <c r="M105" s="7" t="inlineStr"/>
      <c r="N105" s="7" t="inlineStr"/>
      <c r="O105" s="7" t="n">
        <v>30</v>
      </c>
      <c r="P105" s="7" t="n">
        <v>11073690</v>
      </c>
      <c r="Q105" s="7" t="n">
        <v>100</v>
      </c>
      <c r="R105" s="7" t="n">
        <v>39947000</v>
      </c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n">
        <v>4</v>
      </c>
      <c r="BR105" s="7" t="n">
        <v>1417244</v>
      </c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n">
        <v>2</v>
      </c>
      <c r="DZ105" s="7" t="n">
        <v>749770</v>
      </c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16</v>
      </c>
      <c r="B106" s="6" t="inlineStr">
        <is>
          <t>Azim Farm Med MCHJ</t>
        </is>
      </c>
      <c r="C106" s="6" t="inlineStr">
        <is>
          <t>Бухара</t>
        </is>
      </c>
      <c r="D106" s="6" t="inlineStr">
        <is>
          <t>Бухара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n">
        <v>10</v>
      </c>
      <c r="BP106" s="7" t="n">
        <v>1299910</v>
      </c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inlineStr"/>
      <c r="EB106" s="7" t="inlineStr"/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17</v>
      </c>
      <c r="B107" s="6" t="inlineStr">
        <is>
          <t>Azizbek Orzugul XK</t>
        </is>
      </c>
      <c r="C107" s="6" t="inlineStr">
        <is>
          <t>Бухара</t>
        </is>
      </c>
      <c r="D107" s="6" t="inlineStr">
        <is>
          <t>Бухара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n">
        <v>2</v>
      </c>
      <c r="H107" s="7" t="n">
        <v>481900</v>
      </c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n">
        <v>1</v>
      </c>
      <c r="AZ107" s="7" t="n">
        <v>204485</v>
      </c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n">
        <v>2</v>
      </c>
      <c r="BZ107" s="7" t="n">
        <v>673876</v>
      </c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18</v>
      </c>
      <c r="B108" s="6" t="inlineStr">
        <is>
          <t>BEK-PHARM-GOLD MCHJ</t>
        </is>
      </c>
      <c r="C108" s="6" t="inlineStr">
        <is>
          <t>Бухара</t>
        </is>
      </c>
      <c r="D108" s="6" t="inlineStr">
        <is>
          <t>Бухара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n">
        <v>1</v>
      </c>
      <c r="AZ108" s="7" t="n">
        <v>437792</v>
      </c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19</v>
      </c>
      <c r="B109" s="6" t="inlineStr">
        <is>
          <t>BIO STIMUL MChJ</t>
        </is>
      </c>
      <c r="C109" s="6" t="inlineStr">
        <is>
          <t>Бухара</t>
        </is>
      </c>
      <c r="D109" s="6" t="inlineStr">
        <is>
          <t>Бухара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inlineStr"/>
      <c r="H109" s="7" t="inlineStr"/>
      <c r="I109" s="7" t="inlineStr"/>
      <c r="J109" s="7" t="inlineStr"/>
      <c r="K109" s="7" t="inlineStr"/>
      <c r="L109" s="7" t="inlineStr"/>
      <c r="M109" s="7" t="inlineStr"/>
      <c r="N109" s="7" t="inlineStr"/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n">
        <v>40</v>
      </c>
      <c r="BH109" s="7" t="n">
        <v>19007280</v>
      </c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n">
        <v>20</v>
      </c>
      <c r="CB109" s="7" t="n">
        <v>858660</v>
      </c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20</v>
      </c>
      <c r="B110" s="6" t="inlineStr">
        <is>
          <t>BIOFARM STANDART XXI MCHJ</t>
        </is>
      </c>
      <c r="C110" s="6" t="inlineStr">
        <is>
          <t>Бухара</t>
        </is>
      </c>
      <c r="D110" s="6" t="inlineStr">
        <is>
          <t>Бухара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2</v>
      </c>
      <c r="H110" s="7" t="n">
        <v>605886</v>
      </c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n">
        <v>5</v>
      </c>
      <c r="R110" s="7" t="n">
        <v>2030275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21</v>
      </c>
      <c r="B111" s="6" t="inlineStr">
        <is>
          <t>BLESS YOU PHARM MCHJ</t>
        </is>
      </c>
      <c r="C111" s="6" t="inlineStr">
        <is>
          <t>Бухара</t>
        </is>
      </c>
      <c r="D111" s="6" t="inlineStr">
        <is>
          <t>Бухара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7" t="n">
        <v>20</v>
      </c>
      <c r="T111" s="7" t="n">
        <v>6241140</v>
      </c>
      <c r="U111" s="7" t="inlineStr"/>
      <c r="V111" s="7" t="inlineStr"/>
      <c r="W111" s="7" t="inlineStr"/>
      <c r="X111" s="7" t="inlineStr"/>
      <c r="Y111" s="7" t="n">
        <v>20</v>
      </c>
      <c r="Z111" s="7" t="n">
        <v>7997500</v>
      </c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n">
        <v>10</v>
      </c>
      <c r="AL111" s="7" t="n">
        <v>2243880</v>
      </c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22</v>
      </c>
      <c r="B112" s="6" t="inlineStr">
        <is>
          <t>BSB INVEST MCHJ</t>
        </is>
      </c>
      <c r="C112" s="6" t="inlineStr">
        <is>
          <t>Бухара</t>
        </is>
      </c>
      <c r="D112" s="6" t="inlineStr">
        <is>
          <t>Бухара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n">
        <v>2</v>
      </c>
      <c r="J112" s="7" t="n">
        <v>255666</v>
      </c>
      <c r="K112" s="7" t="n">
        <v>3</v>
      </c>
      <c r="L112" s="7" t="n">
        <v>1485573</v>
      </c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inlineStr"/>
      <c r="DR112" s="7" t="inlineStr"/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23</v>
      </c>
      <c r="B113" s="6" t="inlineStr">
        <is>
          <t>BUKHARA DIYOR FARM MCHJ</t>
        </is>
      </c>
      <c r="C113" s="6" t="inlineStr">
        <is>
          <t>Бухара</t>
        </is>
      </c>
      <c r="D113" s="6" t="inlineStr">
        <is>
          <t>Бухара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n">
        <v>3</v>
      </c>
      <c r="P113" s="7" t="n">
        <v>296055</v>
      </c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inlineStr"/>
      <c r="DR113" s="7" t="inlineStr"/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24</v>
      </c>
      <c r="B114" s="6" t="inlineStr">
        <is>
          <t>BUXORO DORI DARMON MChJ</t>
        </is>
      </c>
      <c r="C114" s="6" t="inlineStr">
        <is>
          <t>Бухара</t>
        </is>
      </c>
      <c r="D114" s="6" t="inlineStr">
        <is>
          <t>Бухара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n">
        <v>10</v>
      </c>
      <c r="AX114" s="7" t="n">
        <v>2792160</v>
      </c>
      <c r="AY114" s="7" t="n">
        <v>10</v>
      </c>
      <c r="AZ114" s="7" t="n">
        <v>19360</v>
      </c>
      <c r="BA114" s="7" t="inlineStr"/>
      <c r="BB114" s="7" t="inlineStr"/>
      <c r="BC114" s="7" t="inlineStr"/>
      <c r="BD114" s="7" t="inlineStr"/>
      <c r="BE114" s="7" t="n">
        <v>30</v>
      </c>
      <c r="BF114" s="7" t="n">
        <v>4792440</v>
      </c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25</v>
      </c>
      <c r="B115" s="6" t="inlineStr">
        <is>
          <t>Boboniyoz XK</t>
        </is>
      </c>
      <c r="C115" s="6" t="inlineStr">
        <is>
          <t>Бухара</t>
        </is>
      </c>
      <c r="D115" s="6" t="inlineStr">
        <is>
          <t>Бухара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n">
        <v>6</v>
      </c>
      <c r="N115" s="7" t="n">
        <v>2612622</v>
      </c>
      <c r="O115" s="7" t="inlineStr"/>
      <c r="P115" s="7" t="inlineStr"/>
      <c r="Q115" s="7" t="n">
        <v>16</v>
      </c>
      <c r="R115" s="7" t="n">
        <v>5686314</v>
      </c>
      <c r="S115" s="7" t="inlineStr"/>
      <c r="T115" s="7" t="inlineStr"/>
      <c r="U115" s="7" t="inlineStr"/>
      <c r="V115" s="7" t="inlineStr"/>
      <c r="W115" s="7" t="n">
        <v>10</v>
      </c>
      <c r="X115" s="7" t="n">
        <v>4272880</v>
      </c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n">
        <v>10</v>
      </c>
      <c r="AH115" s="7" t="n">
        <v>3385840</v>
      </c>
      <c r="AI115" s="7" t="n">
        <v>10</v>
      </c>
      <c r="AJ115" s="7" t="n">
        <v>865940</v>
      </c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n">
        <v>3</v>
      </c>
      <c r="CL115" s="7" t="n">
        <v>723663</v>
      </c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n">
        <v>2</v>
      </c>
      <c r="DP115" s="7" t="n">
        <v>998452</v>
      </c>
      <c r="DQ115" s="7" t="n">
        <v>4</v>
      </c>
      <c r="DR115" s="7" t="n">
        <v>1737456</v>
      </c>
      <c r="DS115" s="7" t="inlineStr"/>
      <c r="DT115" s="7" t="inlineStr"/>
      <c r="DU115" s="7" t="inlineStr"/>
      <c r="DV115" s="7" t="inlineStr"/>
      <c r="DW115" s="7" t="n">
        <v>2</v>
      </c>
      <c r="DX115" s="7" t="n">
        <v>158116</v>
      </c>
      <c r="DY115" s="7" t="inlineStr"/>
      <c r="DZ115" s="7" t="inlineStr"/>
      <c r="EA115" s="7" t="inlineStr"/>
      <c r="EB115" s="7" t="inlineStr"/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26</v>
      </c>
      <c r="B116" s="6" t="inlineStr">
        <is>
          <t>Burji Arab Qurilish Servis XK</t>
        </is>
      </c>
      <c r="C116" s="6" t="inlineStr">
        <is>
          <t>Бухара</t>
        </is>
      </c>
      <c r="D116" s="6" t="inlineStr">
        <is>
          <t>Бухара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n">
        <v>2</v>
      </c>
      <c r="N116" s="7" t="n">
        <v>576412</v>
      </c>
      <c r="O116" s="7" t="inlineStr"/>
      <c r="P116" s="7" t="inlineStr"/>
      <c r="Q116" s="7" t="n">
        <v>16</v>
      </c>
      <c r="R116" s="7" t="n">
        <v>4564209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n">
        <v>20</v>
      </c>
      <c r="Z116" s="7" t="n">
        <v>8431060</v>
      </c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27</v>
      </c>
      <c r="B117" s="6" t="inlineStr">
        <is>
          <t>DARMON FAMILY-FARM MChJ</t>
        </is>
      </c>
      <c r="C117" s="6" t="inlineStr">
        <is>
          <t>Бухара</t>
        </is>
      </c>
      <c r="D117" s="6" t="inlineStr">
        <is>
          <t>Бухара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5</v>
      </c>
      <c r="R117" s="7" t="n">
        <v>1563295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28</v>
      </c>
      <c r="B118" s="6" t="inlineStr">
        <is>
          <t>DR MEKHMONOV MCHJ</t>
        </is>
      </c>
      <c r="C118" s="6" t="inlineStr">
        <is>
          <t>Бухара</t>
        </is>
      </c>
      <c r="D118" s="6" t="inlineStr">
        <is>
          <t>Бухара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n">
        <v>2</v>
      </c>
      <c r="R118" s="7" t="n">
        <v>476826</v>
      </c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n">
        <v>3</v>
      </c>
      <c r="BN118" s="7" t="n">
        <v>1046598</v>
      </c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n">
        <v>1</v>
      </c>
      <c r="CD118" s="7" t="n">
        <v>479510</v>
      </c>
      <c r="CE118" s="7" t="inlineStr"/>
      <c r="CF118" s="7" t="inlineStr"/>
      <c r="CG118" s="7" t="inlineStr"/>
      <c r="CH118" s="7" t="inlineStr"/>
      <c r="CI118" s="7" t="inlineStr"/>
      <c r="CJ118" s="7" t="inlineStr"/>
      <c r="CK118" s="7" t="n">
        <v>1</v>
      </c>
      <c r="CL118" s="7" t="n">
        <v>100339</v>
      </c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n">
        <v>1</v>
      </c>
      <c r="DP118" s="7" t="n">
        <v>154904</v>
      </c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29</v>
      </c>
      <c r="B119" s="6" t="inlineStr">
        <is>
          <t>Darmon XD</t>
        </is>
      </c>
      <c r="C119" s="6" t="inlineStr">
        <is>
          <t>Бухара</t>
        </is>
      </c>
      <c r="D119" s="6" t="inlineStr">
        <is>
          <t>Бухара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n">
        <v>5</v>
      </c>
      <c r="DP119" s="7" t="n">
        <v>2434965</v>
      </c>
      <c r="DQ119" s="7" t="inlineStr"/>
      <c r="DR119" s="7" t="inlineStr"/>
      <c r="DS119" s="7" t="inlineStr"/>
      <c r="DT119" s="7" t="inlineStr"/>
      <c r="DU119" s="7" t="inlineStr"/>
      <c r="DV119" s="7" t="inlineStr"/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30</v>
      </c>
      <c r="B120" s="6" t="inlineStr">
        <is>
          <t>Dorishunos Toxir Farm MCHJ</t>
        </is>
      </c>
      <c r="C120" s="6" t="inlineStr">
        <is>
          <t>Бухара</t>
        </is>
      </c>
      <c r="D120" s="6" t="inlineStr">
        <is>
          <t>Бухара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n">
        <v>1</v>
      </c>
      <c r="J120" s="7" t="n">
        <v>203031</v>
      </c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31</v>
      </c>
      <c r="B121" s="6" t="inlineStr">
        <is>
          <t>EXIMPHARM MCHJ</t>
        </is>
      </c>
      <c r="C121" s="6" t="inlineStr">
        <is>
          <t>Бухара</t>
        </is>
      </c>
      <c r="D121" s="6" t="inlineStr">
        <is>
          <t>Бухара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inlineStr"/>
      <c r="R121" s="7" t="inlineStr"/>
      <c r="S121" s="7" t="inlineStr"/>
      <c r="T121" s="7" t="inlineStr"/>
      <c r="U121" s="7" t="inlineStr"/>
      <c r="V121" s="7" t="inlineStr"/>
      <c r="W121" s="7" t="n">
        <v>10</v>
      </c>
      <c r="X121" s="7" t="n">
        <v>2537380</v>
      </c>
      <c r="Y121" s="7" t="inlineStr"/>
      <c r="Z121" s="7" t="inlineStr"/>
      <c r="AA121" s="7" t="inlineStr"/>
      <c r="AB121" s="7" t="inlineStr"/>
      <c r="AC121" s="7" t="inlineStr"/>
      <c r="AD121" s="7" t="inlineStr"/>
      <c r="AE121" s="7" t="n">
        <v>20</v>
      </c>
      <c r="AF121" s="7" t="n">
        <v>9018060</v>
      </c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n">
        <v>50</v>
      </c>
      <c r="AX121" s="7" t="n">
        <v>17416050</v>
      </c>
      <c r="AY121" s="7" t="inlineStr"/>
      <c r="AZ121" s="7" t="inlineStr"/>
      <c r="BA121" s="7" t="n">
        <v>20</v>
      </c>
      <c r="BB121" s="7" t="n">
        <v>4554380</v>
      </c>
      <c r="BC121" s="7" t="inlineStr"/>
      <c r="BD121" s="7" t="inlineStr"/>
      <c r="BE121" s="7" t="inlineStr"/>
      <c r="BF121" s="7" t="inlineStr"/>
      <c r="BG121" s="7" t="n">
        <v>100</v>
      </c>
      <c r="BH121" s="7" t="n">
        <v>19158400</v>
      </c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n">
        <v>738</v>
      </c>
      <c r="BP121" s="7" t="n">
        <v>185116734</v>
      </c>
      <c r="BQ121" s="7" t="n">
        <v>10</v>
      </c>
      <c r="BR121" s="7" t="n">
        <v>572470</v>
      </c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n">
        <v>10</v>
      </c>
      <c r="BX121" s="7" t="n">
        <v>3470960</v>
      </c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n">
        <v>10</v>
      </c>
      <c r="CL121" s="7" t="n">
        <v>1424530</v>
      </c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n">
        <v>67</v>
      </c>
      <c r="DH121" s="7" t="n">
        <v>17923033</v>
      </c>
      <c r="DI121" s="7" t="inlineStr"/>
      <c r="DJ121" s="7" t="inlineStr"/>
      <c r="DK121" s="7" t="inlineStr"/>
      <c r="DL121" s="7" t="inlineStr"/>
      <c r="DM121" s="7" t="inlineStr"/>
      <c r="DN121" s="7" t="inlineStr"/>
      <c r="DO121" s="7" t="n">
        <v>30</v>
      </c>
      <c r="DP121" s="7" t="n">
        <v>6169200</v>
      </c>
      <c r="DQ121" s="7" t="n">
        <v>602</v>
      </c>
      <c r="DR121" s="7" t="n">
        <v>224813130</v>
      </c>
      <c r="DS121" s="7" t="inlineStr"/>
      <c r="DT121" s="7" t="inlineStr"/>
      <c r="DU121" s="7" t="n">
        <v>34</v>
      </c>
      <c r="DV121" s="7" t="n">
        <v>2986498</v>
      </c>
      <c r="DW121" s="7" t="n">
        <v>2</v>
      </c>
      <c r="DX121" s="7" t="n">
        <v>179486</v>
      </c>
      <c r="DY121" s="7" t="n">
        <v>2</v>
      </c>
      <c r="DZ121" s="7" t="n">
        <v>193432</v>
      </c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32</v>
      </c>
      <c r="B122" s="6" t="inlineStr">
        <is>
          <t>FARM-MERCURI MChJ</t>
        </is>
      </c>
      <c r="C122" s="6" t="inlineStr">
        <is>
          <t>Бухара</t>
        </is>
      </c>
      <c r="D122" s="6" t="inlineStr">
        <is>
          <t>Бухара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n">
        <v>20</v>
      </c>
      <c r="CB122" s="7" t="n">
        <v>5733600</v>
      </c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n">
        <v>10</v>
      </c>
      <c r="DR122" s="7" t="n">
        <v>3821000</v>
      </c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33</v>
      </c>
      <c r="B123" s="6" t="inlineStr">
        <is>
          <t>FARZONA O'LMAS OK</t>
        </is>
      </c>
      <c r="C123" s="6" t="inlineStr">
        <is>
          <t>Бухара</t>
        </is>
      </c>
      <c r="D123" s="6" t="inlineStr">
        <is>
          <t>Бухара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n">
        <v>5</v>
      </c>
      <c r="N123" s="7" t="n">
        <v>1691240</v>
      </c>
      <c r="O123" s="7" t="inlineStr"/>
      <c r="P123" s="7" t="inlineStr"/>
      <c r="Q123" s="7" t="n">
        <v>4</v>
      </c>
      <c r="R123" s="7" t="n">
        <v>1207180</v>
      </c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34</v>
      </c>
      <c r="B124" s="6" t="inlineStr">
        <is>
          <t>FAXRIDDIN-NODIRABEGIM MCHJ</t>
        </is>
      </c>
      <c r="C124" s="6" t="inlineStr">
        <is>
          <t>Бухара</t>
        </is>
      </c>
      <c r="D124" s="6" t="inlineStr">
        <is>
          <t>Бухара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n">
        <v>2</v>
      </c>
      <c r="DV124" s="7" t="n">
        <v>786838</v>
      </c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35</v>
      </c>
      <c r="B125" s="6" t="inlineStr">
        <is>
          <t>FERUZ FARRUX PLYUS FARM XK</t>
        </is>
      </c>
      <c r="C125" s="6" t="inlineStr">
        <is>
          <t>Бухара</t>
        </is>
      </c>
      <c r="D125" s="6" t="inlineStr">
        <is>
          <t>Бухара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n">
        <v>10</v>
      </c>
      <c r="DV125" s="7" t="n">
        <v>592170</v>
      </c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36</v>
      </c>
      <c r="B126" s="6" t="inlineStr">
        <is>
          <t>Family Pharmacy XK</t>
        </is>
      </c>
      <c r="C126" s="6" t="inlineStr">
        <is>
          <t>Бухара</t>
        </is>
      </c>
      <c r="D126" s="6" t="inlineStr">
        <is>
          <t>Бухара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n">
        <v>15</v>
      </c>
      <c r="L126" s="7" t="n">
        <v>4916680</v>
      </c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n">
        <v>200</v>
      </c>
      <c r="BH126" s="7" t="n">
        <v>5385000</v>
      </c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n">
        <v>50</v>
      </c>
      <c r="BN126" s="7" t="n">
        <v>10887150</v>
      </c>
      <c r="BO126" s="7" t="n">
        <v>150</v>
      </c>
      <c r="BP126" s="7" t="n">
        <v>18803850</v>
      </c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n">
        <v>5</v>
      </c>
      <c r="CB126" s="7" t="n">
        <v>1198680</v>
      </c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n">
        <v>5</v>
      </c>
      <c r="DH126" s="7" t="n">
        <v>121715</v>
      </c>
      <c r="DI126" s="7" t="inlineStr"/>
      <c r="DJ126" s="7" t="inlineStr"/>
      <c r="DK126" s="7" t="inlineStr"/>
      <c r="DL126" s="7" t="inlineStr"/>
      <c r="DM126" s="7" t="inlineStr"/>
      <c r="DN126" s="7" t="inlineStr"/>
      <c r="DO126" s="7" t="n">
        <v>35</v>
      </c>
      <c r="DP126" s="7" t="n">
        <v>8402285</v>
      </c>
      <c r="DQ126" s="7" t="n">
        <v>15</v>
      </c>
      <c r="DR126" s="7" t="n">
        <v>2690895</v>
      </c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37</v>
      </c>
      <c r="B127" s="6" t="inlineStr">
        <is>
          <t>GARDEN PHARMA MCHJ</t>
        </is>
      </c>
      <c r="C127" s="6" t="inlineStr">
        <is>
          <t>Бухара</t>
        </is>
      </c>
      <c r="D127" s="6" t="inlineStr">
        <is>
          <t>Бухара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n">
        <v>1</v>
      </c>
      <c r="J127" s="7" t="n">
        <v>72511</v>
      </c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38</v>
      </c>
      <c r="B128" s="6" t="inlineStr">
        <is>
          <t>GROSS PHARM MChJ</t>
        </is>
      </c>
      <c r="C128" s="6" t="inlineStr">
        <is>
          <t>Бухара</t>
        </is>
      </c>
      <c r="D128" s="6" t="inlineStr">
        <is>
          <t>Бухара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n">
        <v>45</v>
      </c>
      <c r="H128" s="7" t="n">
        <v>9395079</v>
      </c>
      <c r="I128" s="7" t="n">
        <v>14</v>
      </c>
      <c r="J128" s="7" t="n">
        <v>1259460</v>
      </c>
      <c r="K128" s="7" t="n">
        <v>42</v>
      </c>
      <c r="L128" s="7" t="n">
        <v>9320456</v>
      </c>
      <c r="M128" s="7" t="n">
        <v>101</v>
      </c>
      <c r="N128" s="7" t="n">
        <v>20004964</v>
      </c>
      <c r="O128" s="7" t="n">
        <v>2</v>
      </c>
      <c r="P128" s="7" t="n">
        <v>916472</v>
      </c>
      <c r="Q128" s="7" t="n">
        <v>208</v>
      </c>
      <c r="R128" s="7" t="n">
        <v>74833383</v>
      </c>
      <c r="S128" s="7" t="inlineStr"/>
      <c r="T128" s="7" t="inlineStr"/>
      <c r="U128" s="7" t="inlineStr"/>
      <c r="V128" s="7" t="inlineStr"/>
      <c r="W128" s="7" t="n">
        <v>5</v>
      </c>
      <c r="X128" s="7" t="n">
        <v>1301395</v>
      </c>
      <c r="Y128" s="7" t="inlineStr"/>
      <c r="Z128" s="7" t="inlineStr"/>
      <c r="AA128" s="7" t="inlineStr"/>
      <c r="AB128" s="7" t="inlineStr"/>
      <c r="AC128" s="7" t="n">
        <v>20</v>
      </c>
      <c r="AD128" s="7" t="n">
        <v>8018340</v>
      </c>
      <c r="AE128" s="7" t="n">
        <v>18</v>
      </c>
      <c r="AF128" s="7" t="n">
        <v>5638041</v>
      </c>
      <c r="AG128" s="7" t="n">
        <v>15</v>
      </c>
      <c r="AH128" s="7" t="n">
        <v>2918185</v>
      </c>
      <c r="AI128" s="7" t="n">
        <v>21</v>
      </c>
      <c r="AJ128" s="7" t="n">
        <v>5307285</v>
      </c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n">
        <v>8</v>
      </c>
      <c r="AZ128" s="7" t="n">
        <v>2573961</v>
      </c>
      <c r="BA128" s="7" t="inlineStr"/>
      <c r="BB128" s="7" t="inlineStr"/>
      <c r="BC128" s="7" t="inlineStr"/>
      <c r="BD128" s="7" t="inlineStr"/>
      <c r="BE128" s="7" t="inlineStr"/>
      <c r="BF128" s="7" t="inlineStr"/>
      <c r="BG128" s="7" t="n">
        <v>20</v>
      </c>
      <c r="BH128" s="7" t="n">
        <v>8968380</v>
      </c>
      <c r="BI128" s="7">
        <f>BK128+BM128+BO128+BQ128</f>
        <v/>
      </c>
      <c r="BJ128" s="7">
        <f>BL128+BN128+BP128+BR128</f>
        <v/>
      </c>
      <c r="BK128" s="7" t="n">
        <v>15</v>
      </c>
      <c r="BL128" s="7" t="n">
        <v>1850430</v>
      </c>
      <c r="BM128" s="7" t="inlineStr"/>
      <c r="BN128" s="7" t="inlineStr"/>
      <c r="BO128" s="7" t="n">
        <v>10</v>
      </c>
      <c r="BP128" s="7" t="n">
        <v>4380810</v>
      </c>
      <c r="BQ128" s="7" t="n">
        <v>5</v>
      </c>
      <c r="BR128" s="7" t="n">
        <v>1733130</v>
      </c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n">
        <v>20</v>
      </c>
      <c r="BX128" s="7" t="n">
        <v>5144640</v>
      </c>
      <c r="BY128" s="7" t="n">
        <v>10</v>
      </c>
      <c r="BZ128" s="7" t="n">
        <v>479060</v>
      </c>
      <c r="CA128" s="7" t="n">
        <v>4</v>
      </c>
      <c r="CB128" s="7" t="n">
        <v>430658</v>
      </c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n">
        <v>25</v>
      </c>
      <c r="CL128" s="7" t="n">
        <v>9560925</v>
      </c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n">
        <v>7</v>
      </c>
      <c r="DN128" s="7" t="n">
        <v>2456842</v>
      </c>
      <c r="DO128" s="7" t="n">
        <v>25</v>
      </c>
      <c r="DP128" s="7" t="n">
        <v>10936815</v>
      </c>
      <c r="DQ128" s="7" t="n">
        <v>98</v>
      </c>
      <c r="DR128" s="7" t="n">
        <v>13042951</v>
      </c>
      <c r="DS128" s="7" t="inlineStr"/>
      <c r="DT128" s="7" t="inlineStr"/>
      <c r="DU128" s="7" t="n">
        <v>34</v>
      </c>
      <c r="DV128" s="7" t="n">
        <v>7241874</v>
      </c>
      <c r="DW128" s="7" t="inlineStr"/>
      <c r="DX128" s="7" t="inlineStr"/>
      <c r="DY128" s="7" t="inlineStr"/>
      <c r="DZ128" s="7" t="inlineStr"/>
      <c r="EA128" s="7" t="n">
        <v>6</v>
      </c>
      <c r="EB128" s="7" t="n">
        <v>1859964</v>
      </c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39</v>
      </c>
      <c r="B129" s="6" t="inlineStr">
        <is>
          <t>HAFIZ XAYRIDDIN MCHJ</t>
        </is>
      </c>
      <c r="C129" s="6" t="inlineStr">
        <is>
          <t>Бухара</t>
        </is>
      </c>
      <c r="D129" s="6" t="inlineStr">
        <is>
          <t>Бухара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n">
        <v>2</v>
      </c>
      <c r="L129" s="7" t="n">
        <v>842602</v>
      </c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40</v>
      </c>
      <c r="B130" s="6" t="inlineStr">
        <is>
          <t>HIMCHAN MChJ</t>
        </is>
      </c>
      <c r="C130" s="6" t="inlineStr">
        <is>
          <t>Бухара</t>
        </is>
      </c>
      <c r="D130" s="6" t="inlineStr">
        <is>
          <t>Бухара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5</v>
      </c>
      <c r="R130" s="7" t="n">
        <v>716245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41</v>
      </c>
      <c r="B131" s="6" t="inlineStr">
        <is>
          <t>ISHONCH MADAD INVEST MCHJ</t>
        </is>
      </c>
      <c r="C131" s="6" t="inlineStr">
        <is>
          <t>Бухара</t>
        </is>
      </c>
      <c r="D131" s="6" t="inlineStr">
        <is>
          <t>Бухара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5</v>
      </c>
      <c r="R131" s="7" t="n">
        <v>365255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42</v>
      </c>
      <c r="B132" s="6" t="inlineStr">
        <is>
          <t>Ilxom XK</t>
        </is>
      </c>
      <c r="C132" s="6" t="inlineStr">
        <is>
          <t>Бухара</t>
        </is>
      </c>
      <c r="D132" s="6" t="inlineStr">
        <is>
          <t>Бухара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 t="n">
        <v>5</v>
      </c>
      <c r="DP132" s="7" t="n">
        <v>1622510</v>
      </c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43</v>
      </c>
      <c r="B133" s="6" t="inlineStr">
        <is>
          <t>Ismat Farm XK</t>
        </is>
      </c>
      <c r="C133" s="6" t="inlineStr">
        <is>
          <t>Бухара</t>
        </is>
      </c>
      <c r="D133" s="6" t="inlineStr">
        <is>
          <t>Бухара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3</v>
      </c>
      <c r="H133" s="7" t="n">
        <v>971838</v>
      </c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n">
        <v>5</v>
      </c>
      <c r="DR133" s="7" t="n">
        <v>1256793</v>
      </c>
      <c r="DS133" s="7" t="inlineStr"/>
      <c r="DT133" s="7" t="inlineStr"/>
      <c r="DU133" s="7" t="inlineStr"/>
      <c r="DV133" s="7" t="inlineStr"/>
      <c r="DW133" s="7" t="inlineStr"/>
      <c r="DX133" s="7" t="inlineStr"/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44</v>
      </c>
      <c r="B134" s="6" t="inlineStr">
        <is>
          <t>Jasur Farm XK</t>
        </is>
      </c>
      <c r="C134" s="6" t="inlineStr">
        <is>
          <t>Бухара</t>
        </is>
      </c>
      <c r="D134" s="6" t="inlineStr">
        <is>
          <t>Бухара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10</v>
      </c>
      <c r="H134" s="7" t="n">
        <v>3564580</v>
      </c>
      <c r="I134" s="7" t="inlineStr"/>
      <c r="J134" s="7" t="inlineStr"/>
      <c r="K134" s="7" t="inlineStr"/>
      <c r="L134" s="7" t="inlineStr"/>
      <c r="M134" s="7" t="n">
        <v>30</v>
      </c>
      <c r="N134" s="7" t="n">
        <v>4754580</v>
      </c>
      <c r="O134" s="7" t="inlineStr"/>
      <c r="P134" s="7" t="inlineStr"/>
      <c r="Q134" s="7" t="n">
        <v>100</v>
      </c>
      <c r="R134" s="7" t="n">
        <v>48805800</v>
      </c>
      <c r="S134" s="7" t="inlineStr"/>
      <c r="T134" s="7" t="inlineStr"/>
      <c r="U134" s="7" t="inlineStr"/>
      <c r="V134" s="7" t="inlineStr"/>
      <c r="W134" s="7" t="n">
        <v>4</v>
      </c>
      <c r="X134" s="7" t="n">
        <v>760764</v>
      </c>
      <c r="Y134" s="7" t="inlineStr"/>
      <c r="Z134" s="7" t="inlineStr"/>
      <c r="AA134" s="7" t="inlineStr"/>
      <c r="AB134" s="7" t="inlineStr"/>
      <c r="AC134" s="7" t="n">
        <v>2</v>
      </c>
      <c r="AD134" s="7" t="n">
        <v>632610</v>
      </c>
      <c r="AE134" s="7" t="n">
        <v>2</v>
      </c>
      <c r="AF134" s="7" t="n">
        <v>749116</v>
      </c>
      <c r="AG134" s="7" t="n">
        <v>2</v>
      </c>
      <c r="AH134" s="7" t="n">
        <v>717048</v>
      </c>
      <c r="AI134" s="7" t="n">
        <v>2</v>
      </c>
      <c r="AJ134" s="7" t="n">
        <v>728554</v>
      </c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n">
        <v>2</v>
      </c>
      <c r="BH134" s="7" t="n">
        <v>93012</v>
      </c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n">
        <v>1</v>
      </c>
      <c r="DV134" s="7" t="n">
        <v>237768</v>
      </c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45</v>
      </c>
      <c r="B135" s="6" t="inlineStr">
        <is>
          <t>Kamila Farm Inter Servis XK</t>
        </is>
      </c>
      <c r="C135" s="6" t="inlineStr">
        <is>
          <t>Бухара</t>
        </is>
      </c>
      <c r="D135" s="6" t="inlineStr">
        <is>
          <t>Бухара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n">
        <v>2</v>
      </c>
      <c r="N135" s="7" t="n">
        <v>457092</v>
      </c>
      <c r="O135" s="7" t="inlineStr"/>
      <c r="P135" s="7" t="inlineStr"/>
      <c r="Q135" s="7" t="n">
        <v>10</v>
      </c>
      <c r="R135" s="7" t="n">
        <v>148930</v>
      </c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46</v>
      </c>
      <c r="B136" s="6" t="inlineStr">
        <is>
          <t>Kamola Ziyo Farm 2020 MChJ</t>
        </is>
      </c>
      <c r="C136" s="6" t="inlineStr">
        <is>
          <t>Бухара</t>
        </is>
      </c>
      <c r="D136" s="6" t="inlineStr">
        <is>
          <t>Бухара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n">
        <v>5</v>
      </c>
      <c r="EB136" s="7" t="n">
        <v>1924245</v>
      </c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47</v>
      </c>
      <c r="B137" s="6" t="inlineStr">
        <is>
          <t>Komil XK</t>
        </is>
      </c>
      <c r="C137" s="6" t="inlineStr">
        <is>
          <t>Бухара</t>
        </is>
      </c>
      <c r="D137" s="6" t="inlineStr">
        <is>
          <t>Бухара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n">
        <v>6</v>
      </c>
      <c r="N137" s="7" t="n">
        <v>2131830</v>
      </c>
      <c r="O137" s="7" t="inlineStr"/>
      <c r="P137" s="7" t="inlineStr"/>
      <c r="Q137" s="7" t="n">
        <v>2</v>
      </c>
      <c r="R137" s="7" t="n">
        <v>517410</v>
      </c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n">
        <v>1</v>
      </c>
      <c r="AZ137" s="7" t="n">
        <v>408323</v>
      </c>
      <c r="BA137" s="7" t="inlineStr"/>
      <c r="BB137" s="7" t="inlineStr"/>
      <c r="BC137" s="7" t="inlineStr"/>
      <c r="BD137" s="7" t="inlineStr"/>
      <c r="BE137" s="7" t="inlineStr"/>
      <c r="BF137" s="7" t="inlineStr"/>
      <c r="BG137" s="7" t="n">
        <v>5</v>
      </c>
      <c r="BH137" s="7" t="n">
        <v>539275</v>
      </c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48</v>
      </c>
      <c r="B138" s="6" t="inlineStr">
        <is>
          <t>Kumush XK</t>
        </is>
      </c>
      <c r="C138" s="6" t="inlineStr">
        <is>
          <t>Бухара</t>
        </is>
      </c>
      <c r="D138" s="6" t="inlineStr">
        <is>
          <t>Бухара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n">
        <v>10</v>
      </c>
      <c r="H138" s="7" t="n">
        <v>3978640</v>
      </c>
      <c r="I138" s="7" t="inlineStr"/>
      <c r="J138" s="7" t="inlineStr"/>
      <c r="K138" s="7" t="inlineStr"/>
      <c r="L138" s="7" t="inlineStr"/>
      <c r="M138" s="7" t="n">
        <v>30</v>
      </c>
      <c r="N138" s="7" t="n">
        <v>11836380</v>
      </c>
      <c r="O138" s="7" t="inlineStr"/>
      <c r="P138" s="7" t="inlineStr"/>
      <c r="Q138" s="7" t="n">
        <v>100</v>
      </c>
      <c r="R138" s="7" t="n">
        <v>46135600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49</v>
      </c>
      <c r="B139" s="6" t="inlineStr">
        <is>
          <t>Lola Umed XK</t>
        </is>
      </c>
      <c r="C139" s="6" t="inlineStr">
        <is>
          <t>Бухара</t>
        </is>
      </c>
      <c r="D139" s="6" t="inlineStr">
        <is>
          <t>Бухара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n">
        <v>4</v>
      </c>
      <c r="R139" s="7" t="n">
        <v>1527864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inlineStr"/>
      <c r="DR139" s="7" t="inlineStr"/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50</v>
      </c>
      <c r="B140" s="6" t="inlineStr">
        <is>
          <t>MADINA-FARM SINTEZ MChJ</t>
        </is>
      </c>
      <c r="C140" s="6" t="inlineStr">
        <is>
          <t>Бухара</t>
        </is>
      </c>
      <c r="D140" s="6" t="inlineStr">
        <is>
          <t>Бухара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n">
        <v>110</v>
      </c>
      <c r="J140" s="7" t="n">
        <v>48982270</v>
      </c>
      <c r="K140" s="7" t="n">
        <v>500</v>
      </c>
      <c r="L140" s="7" t="n">
        <v>244960500</v>
      </c>
      <c r="M140" s="7" t="inlineStr"/>
      <c r="N140" s="7" t="inlineStr"/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n">
        <v>5</v>
      </c>
      <c r="AZ140" s="7" t="n">
        <v>176310</v>
      </c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n">
        <v>525</v>
      </c>
      <c r="DR140" s="7" t="n">
        <v>86433825</v>
      </c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51</v>
      </c>
      <c r="B141" s="6" t="inlineStr">
        <is>
          <t>MARXAMAT FARM MEDIKAL MCHJ</t>
        </is>
      </c>
      <c r="C141" s="6" t="inlineStr">
        <is>
          <t>Бухара</t>
        </is>
      </c>
      <c r="D141" s="6" t="inlineStr">
        <is>
          <t>Бухара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n">
        <v>1</v>
      </c>
      <c r="P141" s="7" t="n">
        <v>12324</v>
      </c>
      <c r="Q141" s="7" t="n">
        <v>1</v>
      </c>
      <c r="R141" s="7" t="n">
        <v>182134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52</v>
      </c>
      <c r="B142" s="6" t="inlineStr">
        <is>
          <t>MASHHURBEK NR FARMA  MCHJ</t>
        </is>
      </c>
      <c r="C142" s="6" t="inlineStr">
        <is>
          <t>Бухара</t>
        </is>
      </c>
      <c r="D142" s="6" t="inlineStr">
        <is>
          <t>Бухара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n">
        <v>6</v>
      </c>
      <c r="R142" s="7" t="n">
        <v>178032</v>
      </c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53</v>
      </c>
      <c r="B143" s="6" t="inlineStr">
        <is>
          <t>MAXMUD MAX MEDIKAL MChJ</t>
        </is>
      </c>
      <c r="C143" s="6" t="inlineStr">
        <is>
          <t>Бухара</t>
        </is>
      </c>
      <c r="D143" s="6" t="inlineStr">
        <is>
          <t>Бухара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n">
        <v>4</v>
      </c>
      <c r="H143" s="7" t="n">
        <v>926269</v>
      </c>
      <c r="I143" s="7" t="inlineStr"/>
      <c r="J143" s="7" t="inlineStr"/>
      <c r="K143" s="7" t="n">
        <v>4</v>
      </c>
      <c r="L143" s="7" t="n">
        <v>51670</v>
      </c>
      <c r="M143" s="7" t="inlineStr"/>
      <c r="N143" s="7" t="inlineStr"/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n">
        <v>1</v>
      </c>
      <c r="X143" s="7" t="n">
        <v>347067</v>
      </c>
      <c r="Y143" s="7" t="inlineStr"/>
      <c r="Z143" s="7" t="inlineStr"/>
      <c r="AA143" s="7" t="inlineStr"/>
      <c r="AB143" s="7" t="inlineStr"/>
      <c r="AC143" s="7" t="n">
        <v>4</v>
      </c>
      <c r="AD143" s="7" t="n">
        <v>1640768</v>
      </c>
      <c r="AE143" s="7" t="inlineStr"/>
      <c r="AF143" s="7" t="inlineStr"/>
      <c r="AG143" s="7" t="n">
        <v>1</v>
      </c>
      <c r="AH143" s="7" t="n">
        <v>423617</v>
      </c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n">
        <v>10</v>
      </c>
      <c r="AR143" s="7" t="n">
        <v>2605520</v>
      </c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n">
        <v>3</v>
      </c>
      <c r="BH143" s="7" t="n">
        <v>644835</v>
      </c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n">
        <v>3</v>
      </c>
      <c r="BP143" s="7" t="n">
        <v>946296</v>
      </c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n">
        <v>9</v>
      </c>
      <c r="BZ143" s="7" t="n">
        <v>3721360</v>
      </c>
      <c r="CA143" s="7" t="inlineStr"/>
      <c r="CB143" s="7" t="inlineStr"/>
      <c r="CC143" s="7" t="n">
        <v>3</v>
      </c>
      <c r="CD143" s="7" t="n">
        <v>127983</v>
      </c>
      <c r="CE143" s="7" t="inlineStr"/>
      <c r="CF143" s="7" t="inlineStr"/>
      <c r="CG143" s="7" t="inlineStr"/>
      <c r="CH143" s="7" t="inlineStr"/>
      <c r="CI143" s="7" t="inlineStr"/>
      <c r="CJ143" s="7" t="inlineStr"/>
      <c r="CK143" s="7" t="n">
        <v>3</v>
      </c>
      <c r="CL143" s="7" t="n">
        <v>1118655</v>
      </c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n">
        <v>6</v>
      </c>
      <c r="DP143" s="7" t="n">
        <v>2488874</v>
      </c>
      <c r="DQ143" s="7" t="n">
        <v>2</v>
      </c>
      <c r="DR143" s="7" t="n">
        <v>238048</v>
      </c>
      <c r="DS143" s="7" t="inlineStr"/>
      <c r="DT143" s="7" t="inlineStr"/>
      <c r="DU143" s="7" t="n">
        <v>5</v>
      </c>
      <c r="DV143" s="7" t="n">
        <v>910690</v>
      </c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54</v>
      </c>
      <c r="B144" s="6" t="inlineStr">
        <is>
          <t>MEDISENNA FARM MCHJ</t>
        </is>
      </c>
      <c r="C144" s="6" t="inlineStr">
        <is>
          <t>Бухара</t>
        </is>
      </c>
      <c r="D144" s="6" t="inlineStr">
        <is>
          <t>Бухара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n">
        <v>4</v>
      </c>
      <c r="X144" s="7" t="n">
        <v>1116132</v>
      </c>
      <c r="Y144" s="7" t="inlineStr"/>
      <c r="Z144" s="7" t="inlineStr"/>
      <c r="AA144" s="7" t="inlineStr"/>
      <c r="AB144" s="7" t="inlineStr"/>
      <c r="AC144" s="7" t="n">
        <v>6</v>
      </c>
      <c r="AD144" s="7" t="n">
        <v>1942598</v>
      </c>
      <c r="AE144" s="7" t="n">
        <v>2</v>
      </c>
      <c r="AF144" s="7" t="n">
        <v>85930</v>
      </c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n">
        <v>5</v>
      </c>
      <c r="CB144" s="7" t="n">
        <v>919065</v>
      </c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55</v>
      </c>
      <c r="B145" s="6" t="inlineStr">
        <is>
          <t>MUNIS FARM PLYUS A MCHJ</t>
        </is>
      </c>
      <c r="C145" s="6" t="inlineStr">
        <is>
          <t>Бухара</t>
        </is>
      </c>
      <c r="D145" s="6" t="inlineStr">
        <is>
          <t>Бухара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n">
        <v>1</v>
      </c>
      <c r="H145" s="7" t="n">
        <v>204976</v>
      </c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56</v>
      </c>
      <c r="B146" s="6" t="inlineStr">
        <is>
          <t>MUVVAD FARM MChJ</t>
        </is>
      </c>
      <c r="C146" s="6" t="inlineStr">
        <is>
          <t>Бухара</t>
        </is>
      </c>
      <c r="D146" s="6" t="inlineStr">
        <is>
          <t>Бухара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n">
        <v>1</v>
      </c>
      <c r="CL146" s="7" t="n">
        <v>278439</v>
      </c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n">
        <v>1</v>
      </c>
      <c r="DP146" s="7" t="n">
        <v>28967</v>
      </c>
      <c r="DQ146" s="7" t="inlineStr"/>
      <c r="DR146" s="7" t="inlineStr"/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57</v>
      </c>
      <c r="B147" s="6" t="inlineStr">
        <is>
          <t>MUXARRAM XK</t>
        </is>
      </c>
      <c r="C147" s="6" t="inlineStr">
        <is>
          <t>Бухара</t>
        </is>
      </c>
      <c r="D147" s="6" t="inlineStr">
        <is>
          <t>Бухара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n">
        <v>2</v>
      </c>
      <c r="AZ147" s="7" t="n">
        <v>654000</v>
      </c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58</v>
      </c>
      <c r="B148" s="6" t="inlineStr">
        <is>
          <t>Maksud Jurabek Farm MCHJ</t>
        </is>
      </c>
      <c r="C148" s="6" t="inlineStr">
        <is>
          <t>Бухара</t>
        </is>
      </c>
      <c r="D148" s="6" t="inlineStr">
        <is>
          <t>Бухара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n">
        <v>5</v>
      </c>
      <c r="BH148" s="7" t="n">
        <v>357800</v>
      </c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59</v>
      </c>
      <c r="B149" s="6" t="inlineStr">
        <is>
          <t>Marjona Maloxat XK</t>
        </is>
      </c>
      <c r="C149" s="6" t="inlineStr">
        <is>
          <t>Бухара</t>
        </is>
      </c>
      <c r="D149" s="6" t="inlineStr">
        <is>
          <t>Бухара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n">
        <v>4</v>
      </c>
      <c r="R149" s="7" t="n">
        <v>1179930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60</v>
      </c>
      <c r="B150" s="6" t="inlineStr">
        <is>
          <t>Maxfirat Anvar XK</t>
        </is>
      </c>
      <c r="C150" s="6" t="inlineStr">
        <is>
          <t>Бухара</t>
        </is>
      </c>
      <c r="D150" s="6" t="inlineStr">
        <is>
          <t>Бухара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n">
        <v>10</v>
      </c>
      <c r="BN150" s="7" t="n">
        <v>2412030</v>
      </c>
      <c r="BO150" s="7" t="n">
        <v>2</v>
      </c>
      <c r="BP150" s="7" t="n">
        <v>177886</v>
      </c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inlineStr"/>
      <c r="DV150" s="7" t="inlineStr"/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61</v>
      </c>
      <c r="B151" s="6" t="inlineStr">
        <is>
          <t>Miralisher XK</t>
        </is>
      </c>
      <c r="C151" s="6" t="inlineStr">
        <is>
          <t>Бухара</t>
        </is>
      </c>
      <c r="D151" s="6" t="inlineStr">
        <is>
          <t>Бухара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n">
        <v>2</v>
      </c>
      <c r="N151" s="7" t="n">
        <v>244502</v>
      </c>
      <c r="O151" s="7" t="n">
        <v>2</v>
      </c>
      <c r="P151" s="7" t="n">
        <v>680360</v>
      </c>
      <c r="Q151" s="7" t="n">
        <v>9</v>
      </c>
      <c r="R151" s="7" t="n">
        <v>2129871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62</v>
      </c>
      <c r="B152" s="6" t="inlineStr">
        <is>
          <t>Muazzam-Mehrigiyoh XK</t>
        </is>
      </c>
      <c r="C152" s="6" t="inlineStr">
        <is>
          <t>Бухара</t>
        </is>
      </c>
      <c r="D152" s="6" t="inlineStr">
        <is>
          <t>Бухара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n">
        <v>10</v>
      </c>
      <c r="H152" s="7" t="n">
        <v>3185190</v>
      </c>
      <c r="I152" s="7" t="inlineStr"/>
      <c r="J152" s="7" t="inlineStr"/>
      <c r="K152" s="7" t="inlineStr"/>
      <c r="L152" s="7" t="inlineStr"/>
      <c r="M152" s="7" t="n">
        <v>30</v>
      </c>
      <c r="N152" s="7" t="n">
        <v>13146450</v>
      </c>
      <c r="O152" s="7" t="inlineStr"/>
      <c r="P152" s="7" t="inlineStr"/>
      <c r="Q152" s="7" t="n">
        <v>104</v>
      </c>
      <c r="R152" s="7" t="n">
        <v>46835720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inlineStr"/>
      <c r="DR152" s="7" t="inlineStr"/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63</v>
      </c>
      <c r="B153" s="6" t="inlineStr">
        <is>
          <t>Muruvvat MCHJ</t>
        </is>
      </c>
      <c r="C153" s="6" t="inlineStr">
        <is>
          <t>Бухара</t>
        </is>
      </c>
      <c r="D153" s="6" t="inlineStr">
        <is>
          <t>Бухара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n">
        <v>1</v>
      </c>
      <c r="H153" s="7" t="n">
        <v>304116</v>
      </c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n">
        <v>1</v>
      </c>
      <c r="DP153" s="7" t="n">
        <v>13724</v>
      </c>
      <c r="DQ153" s="7" t="n">
        <v>2</v>
      </c>
      <c r="DR153" s="7" t="n">
        <v>137734</v>
      </c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64</v>
      </c>
      <c r="B154" s="6" t="inlineStr">
        <is>
          <t>Muslimbek Plyus XK</t>
        </is>
      </c>
      <c r="C154" s="6" t="inlineStr">
        <is>
          <t>Бухара</t>
        </is>
      </c>
      <c r="D154" s="6" t="inlineStr">
        <is>
          <t>Бухара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n">
        <v>1</v>
      </c>
      <c r="J154" s="7" t="n">
        <v>79085</v>
      </c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n">
        <v>2</v>
      </c>
      <c r="AJ154" s="7" t="n">
        <v>18116</v>
      </c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65</v>
      </c>
      <c r="B155" s="6" t="inlineStr">
        <is>
          <t>Muxammad Elnora Farm MCHJ</t>
        </is>
      </c>
      <c r="C155" s="6" t="inlineStr">
        <is>
          <t>Бухара</t>
        </is>
      </c>
      <c r="D155" s="6" t="inlineStr">
        <is>
          <t>Бухара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n">
        <v>1</v>
      </c>
      <c r="DN155" s="7" t="n">
        <v>146051</v>
      </c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inlineStr"/>
      <c r="EB155" s="7" t="inlineStr"/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66</v>
      </c>
      <c r="B156" s="6" t="inlineStr">
        <is>
          <t>NA'MATAK XD</t>
        </is>
      </c>
      <c r="C156" s="6" t="inlineStr">
        <is>
          <t>Бухара</t>
        </is>
      </c>
      <c r="D156" s="6" t="inlineStr">
        <is>
          <t>Бухара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inlineStr"/>
      <c r="R156" s="7" t="inlineStr"/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n">
        <v>1</v>
      </c>
      <c r="BZ156" s="7" t="n">
        <v>115581</v>
      </c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n">
        <v>2</v>
      </c>
      <c r="DP156" s="7" t="n">
        <v>173630</v>
      </c>
      <c r="DQ156" s="7" t="n">
        <v>35</v>
      </c>
      <c r="DR156" s="7" t="n">
        <v>5610148</v>
      </c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67</v>
      </c>
      <c r="B157" s="6" t="inlineStr">
        <is>
          <t>NOVOFARMA N1 MCHJ</t>
        </is>
      </c>
      <c r="C157" s="6" t="inlineStr">
        <is>
          <t>Бухара</t>
        </is>
      </c>
      <c r="D157" s="6" t="inlineStr">
        <is>
          <t>Бухара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n">
        <v>10</v>
      </c>
      <c r="R157" s="7" t="n">
        <v>1442010</v>
      </c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n">
        <v>5</v>
      </c>
      <c r="DR157" s="7" t="n">
        <v>2477220</v>
      </c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68</v>
      </c>
      <c r="B158" s="6" t="inlineStr">
        <is>
          <t>Nigina Farm Sanoat XK</t>
        </is>
      </c>
      <c r="C158" s="6" t="inlineStr">
        <is>
          <t>Бухара</t>
        </is>
      </c>
      <c r="D158" s="6" t="inlineStr">
        <is>
          <t>Бухара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n">
        <v>290</v>
      </c>
      <c r="BH158" s="7" t="n">
        <v>48436540</v>
      </c>
      <c r="BI158" s="7">
        <f>BK158+BM158+BO158+BQ158</f>
        <v/>
      </c>
      <c r="BJ158" s="7">
        <f>BL158+BN158+BP158+BR158</f>
        <v/>
      </c>
      <c r="BK158" s="7" t="inlineStr"/>
      <c r="BL158" s="7" t="inlineStr"/>
      <c r="BM158" s="7" t="inlineStr"/>
      <c r="BN158" s="7" t="inlineStr"/>
      <c r="BO158" s="7" t="n">
        <v>100</v>
      </c>
      <c r="BP158" s="7" t="n">
        <v>40341600</v>
      </c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 t="inlineStr"/>
      <c r="DP158" s="7" t="inlineStr"/>
      <c r="DQ158" s="7" t="inlineStr"/>
      <c r="DR158" s="7" t="inlineStr"/>
      <c r="DS158" s="7" t="inlineStr"/>
      <c r="DT158" s="7" t="inlineStr"/>
      <c r="DU158" s="7" t="inlineStr"/>
      <c r="DV158" s="7" t="inlineStr"/>
      <c r="DW158" s="7" t="inlineStr"/>
      <c r="DX158" s="7" t="inlineStr"/>
      <c r="DY158" s="7" t="inlineStr"/>
      <c r="DZ158" s="7" t="inlineStr"/>
      <c r="EA158" s="7" t="inlineStr"/>
      <c r="EB158" s="7" t="inlineStr"/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69</v>
      </c>
      <c r="B159" s="6" t="inlineStr">
        <is>
          <t>Nilufarxon Ezoza XK</t>
        </is>
      </c>
      <c r="C159" s="6" t="inlineStr">
        <is>
          <t>Бухара</t>
        </is>
      </c>
      <c r="D159" s="6" t="inlineStr">
        <is>
          <t>Бухара 1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n">
        <v>25</v>
      </c>
      <c r="X159" s="7" t="n">
        <v>6676275</v>
      </c>
      <c r="Y159" s="7" t="inlineStr"/>
      <c r="Z159" s="7" t="inlineStr"/>
      <c r="AA159" s="7" t="inlineStr"/>
      <c r="AB159" s="7" t="inlineStr"/>
      <c r="AC159" s="7" t="n">
        <v>20</v>
      </c>
      <c r="AD159" s="7" t="n">
        <v>4546080</v>
      </c>
      <c r="AE159" s="7" t="inlineStr"/>
      <c r="AF159" s="7" t="inlineStr"/>
      <c r="AG159" s="7" t="n">
        <v>20</v>
      </c>
      <c r="AH159" s="7" t="n">
        <v>8614780</v>
      </c>
      <c r="AI159" s="7" t="n">
        <v>10</v>
      </c>
      <c r="AJ159" s="7" t="n">
        <v>2915180</v>
      </c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n">
        <v>6</v>
      </c>
      <c r="DP159" s="7" t="n">
        <v>1426290</v>
      </c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70</v>
      </c>
      <c r="B160" s="6" t="inlineStr">
        <is>
          <t>Nuri Dilorom Farm MCHJ</t>
        </is>
      </c>
      <c r="C160" s="6" t="inlineStr">
        <is>
          <t>Бухара</t>
        </is>
      </c>
      <c r="D160" s="6" t="inlineStr">
        <is>
          <t>Бухара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n">
        <v>1</v>
      </c>
      <c r="H160" s="7" t="n">
        <v>302528</v>
      </c>
      <c r="I160" s="7" t="inlineStr"/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n">
        <v>3</v>
      </c>
      <c r="R160" s="7" t="n">
        <v>611862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71</v>
      </c>
      <c r="B161" s="6" t="inlineStr">
        <is>
          <t>OLIGAFARM MChJ</t>
        </is>
      </c>
      <c r="C161" s="6" t="inlineStr">
        <is>
          <t>Бухара</t>
        </is>
      </c>
      <c r="D161" s="6" t="inlineStr">
        <is>
          <t>Бухара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inlineStr"/>
      <c r="R161" s="7" t="inlineStr"/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n">
        <v>3</v>
      </c>
      <c r="BX161" s="7" t="n">
        <v>47547</v>
      </c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72</v>
      </c>
      <c r="B162" s="6" t="inlineStr">
        <is>
          <t>Odilbek Shams Farm MCHJ</t>
        </is>
      </c>
      <c r="C162" s="6" t="inlineStr">
        <is>
          <t>Бухара</t>
        </is>
      </c>
      <c r="D162" s="6" t="inlineStr">
        <is>
          <t>Бухара 1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n">
        <v>1</v>
      </c>
      <c r="H162" s="7" t="n">
        <v>225346</v>
      </c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n">
        <v>1</v>
      </c>
      <c r="R162" s="7" t="n">
        <v>197533</v>
      </c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n">
        <v>3</v>
      </c>
      <c r="BN162" s="7" t="n">
        <v>724983</v>
      </c>
      <c r="BO162" s="7" t="inlineStr"/>
      <c r="BP162" s="7" t="inlineStr"/>
      <c r="BQ162" s="7" t="n">
        <v>1</v>
      </c>
      <c r="BR162" s="7" t="n">
        <v>436450</v>
      </c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73</v>
      </c>
      <c r="B163" s="6" t="inlineStr">
        <is>
          <t>Olot Abdunazar Fayz Med XK</t>
        </is>
      </c>
      <c r="C163" s="6" t="inlineStr">
        <is>
          <t>Бухара</t>
        </is>
      </c>
      <c r="D163" s="6" t="inlineStr">
        <is>
          <t>Бухара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n">
        <v>3</v>
      </c>
      <c r="H163" s="7" t="n">
        <v>1122441</v>
      </c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74</v>
      </c>
      <c r="B164" s="6" t="inlineStr">
        <is>
          <t>PARI ALFA NUR MCHJ</t>
        </is>
      </c>
      <c r="C164" s="6" t="inlineStr">
        <is>
          <t>Бухара</t>
        </is>
      </c>
      <c r="D164" s="6" t="inlineStr">
        <is>
          <t>Бухара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n">
        <v>2</v>
      </c>
      <c r="DX164" s="7" t="n">
        <v>612886</v>
      </c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75</v>
      </c>
      <c r="B165" s="6" t="inlineStr">
        <is>
          <t>PARVINA-PHARM MCHJ</t>
        </is>
      </c>
      <c r="C165" s="6" t="inlineStr">
        <is>
          <t>Бухара</t>
        </is>
      </c>
      <c r="D165" s="6" t="inlineStr">
        <is>
          <t>Бухара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n">
        <v>10</v>
      </c>
      <c r="AH165" s="7" t="n">
        <v>3736830</v>
      </c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76</v>
      </c>
      <c r="B166" s="6" t="inlineStr">
        <is>
          <t>PHARMART MChJ</t>
        </is>
      </c>
      <c r="C166" s="6" t="inlineStr">
        <is>
          <t>Бухара</t>
        </is>
      </c>
      <c r="D166" s="6" t="inlineStr">
        <is>
          <t>Бухара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n">
        <v>3</v>
      </c>
      <c r="H166" s="7" t="n">
        <v>950784</v>
      </c>
      <c r="I166" s="7" t="n">
        <v>2</v>
      </c>
      <c r="J166" s="7" t="n">
        <v>381110</v>
      </c>
      <c r="K166" s="7" t="n">
        <v>4</v>
      </c>
      <c r="L166" s="7" t="n">
        <v>1221687</v>
      </c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n">
        <v>5</v>
      </c>
      <c r="X166" s="7" t="n">
        <v>489565</v>
      </c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n">
        <v>26</v>
      </c>
      <c r="AH166" s="7" t="n">
        <v>6411501</v>
      </c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n">
        <v>2</v>
      </c>
      <c r="AZ166" s="7" t="n">
        <v>481484</v>
      </c>
      <c r="BA166" s="7" t="inlineStr"/>
      <c r="BB166" s="7" t="inlineStr"/>
      <c r="BC166" s="7" t="inlineStr"/>
      <c r="BD166" s="7" t="inlineStr"/>
      <c r="BE166" s="7" t="inlineStr"/>
      <c r="BF166" s="7" t="inlineStr"/>
      <c r="BG166" s="7" t="n">
        <v>4</v>
      </c>
      <c r="BH166" s="7" t="n">
        <v>1020240</v>
      </c>
      <c r="BI166" s="7">
        <f>BK166+BM166+BO166+BQ166</f>
        <v/>
      </c>
      <c r="BJ166" s="7">
        <f>BL166+BN166+BP166+BR166</f>
        <v/>
      </c>
      <c r="BK166" s="7" t="n">
        <v>2</v>
      </c>
      <c r="BL166" s="7" t="n">
        <v>689204</v>
      </c>
      <c r="BM166" s="7" t="n">
        <v>5</v>
      </c>
      <c r="BN166" s="7" t="n">
        <v>1149460</v>
      </c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n">
        <v>13</v>
      </c>
      <c r="DP166" s="7" t="n">
        <v>2875757</v>
      </c>
      <c r="DQ166" s="7" t="n">
        <v>15</v>
      </c>
      <c r="DR166" s="7" t="n">
        <v>1794810</v>
      </c>
      <c r="DS166" s="7" t="inlineStr"/>
      <c r="DT166" s="7" t="inlineStr"/>
      <c r="DU166" s="7" t="n">
        <v>5</v>
      </c>
      <c r="DV166" s="7" t="n">
        <v>1166785</v>
      </c>
      <c r="DW166" s="7" t="n">
        <v>3</v>
      </c>
      <c r="DX166" s="7" t="n">
        <v>1068308</v>
      </c>
      <c r="DY166" s="7" t="n">
        <v>4</v>
      </c>
      <c r="DZ166" s="7" t="n">
        <v>1173126</v>
      </c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77</v>
      </c>
      <c r="B167" s="6" t="inlineStr">
        <is>
          <t>Peshku Farm Al'yans MCHJ</t>
        </is>
      </c>
      <c r="C167" s="6" t="inlineStr">
        <is>
          <t>Бухара</t>
        </is>
      </c>
      <c r="D167" s="6" t="inlineStr">
        <is>
          <t>Бухара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n">
        <v>10</v>
      </c>
      <c r="H167" s="7" t="n">
        <v>3123900</v>
      </c>
      <c r="I167" s="7" t="inlineStr"/>
      <c r="J167" s="7" t="inlineStr"/>
      <c r="K167" s="7" t="inlineStr"/>
      <c r="L167" s="7" t="inlineStr"/>
      <c r="M167" s="7" t="n">
        <v>30</v>
      </c>
      <c r="N167" s="7" t="n">
        <v>2676570</v>
      </c>
      <c r="O167" s="7" t="inlineStr"/>
      <c r="P167" s="7" t="inlineStr"/>
      <c r="Q167" s="7" t="n">
        <v>100</v>
      </c>
      <c r="R167" s="7" t="n">
        <v>24217100</v>
      </c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78</v>
      </c>
      <c r="B168" s="6" t="inlineStr">
        <is>
          <t>RAYHONA ABDUMALIK FARM MCHJ</t>
        </is>
      </c>
      <c r="C168" s="6" t="inlineStr">
        <is>
          <t>Бухара</t>
        </is>
      </c>
      <c r="D168" s="6" t="inlineStr">
        <is>
          <t>Бухара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n">
        <v>10</v>
      </c>
      <c r="H168" s="7" t="n">
        <v>1676850</v>
      </c>
      <c r="I168" s="7" t="inlineStr"/>
      <c r="J168" s="7" t="inlineStr"/>
      <c r="K168" s="7" t="inlineStr"/>
      <c r="L168" s="7" t="inlineStr"/>
      <c r="M168" s="7" t="n">
        <v>30</v>
      </c>
      <c r="N168" s="7" t="n">
        <v>8716110</v>
      </c>
      <c r="O168" s="7" t="inlineStr"/>
      <c r="P168" s="7" t="inlineStr"/>
      <c r="Q168" s="7" t="n">
        <v>100</v>
      </c>
      <c r="R168" s="7" t="n">
        <v>18764500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 hidden="1" outlineLevel="1">
      <c r="A169" s="5" t="n">
        <v>79</v>
      </c>
      <c r="B169" s="6" t="inlineStr">
        <is>
          <t>Ruslan-M MCHJ</t>
        </is>
      </c>
      <c r="C169" s="6" t="inlineStr">
        <is>
          <t>Бухара</t>
        </is>
      </c>
      <c r="D169" s="6" t="inlineStr">
        <is>
          <t>Бухара 1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n">
        <v>50</v>
      </c>
      <c r="R169" s="7" t="n">
        <v>7616300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BU169+BW169+BY169+CA169+CC169+CE169+CG169+CI169+CK169+CM169+CO169+CQ169+CS169+CU169+CW169+CY169</f>
        <v/>
      </c>
      <c r="BT169" s="7">
        <f>BV169+BX169+BZ169+CB169+CD169+CF169+CH169+CJ169+CL169+CN169+CP169+CR169+CT169+CV169+CX169+CZ169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 t="inlineStr"/>
      <c r="CN169" s="7" t="inlineStr"/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>
        <f>DC169+DE169+DG169+DI169+DK169+DM169+DO169+DQ169+DS169+DU169+DW169+DY169+EA169</f>
        <v/>
      </c>
      <c r="DB169" s="7">
        <f>DD169+DF169+DH169+DJ169+DL169+DN169+DP169+DR169+DT169+DV169+DX169+DZ169+EB169</f>
        <v/>
      </c>
      <c r="DC169" s="7" t="inlineStr"/>
      <c r="DD169" s="7" t="inlineStr"/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 t="inlineStr"/>
      <c r="DP169" s="7" t="inlineStr"/>
      <c r="DQ169" s="7" t="inlineStr"/>
      <c r="DR169" s="7" t="inlineStr"/>
      <c r="DS169" s="7" t="inlineStr"/>
      <c r="DT169" s="7" t="inlineStr"/>
      <c r="DU169" s="7" t="inlineStr"/>
      <c r="DV169" s="7" t="inlineStr"/>
      <c r="DW169" s="7" t="inlineStr"/>
      <c r="DX169" s="7" t="inlineStr"/>
      <c r="DY169" s="7" t="inlineStr"/>
      <c r="DZ169" s="7" t="inlineStr"/>
      <c r="EA169" s="7" t="inlineStr"/>
      <c r="EB169" s="7" t="inlineStr"/>
      <c r="EC169" s="7">
        <f>E169+AU169+BI169+BS169+DA169</f>
        <v/>
      </c>
      <c r="ED169" s="7">
        <f>F169+AV169+BJ169+BT169+DB169</f>
        <v/>
      </c>
    </row>
    <row r="170" hidden="1" outlineLevel="1">
      <c r="A170" s="5" t="n">
        <v>80</v>
      </c>
      <c r="B170" s="6" t="inlineStr">
        <is>
          <t>SABRINA AMIRBEK FAYZ INVEST MCHJ</t>
        </is>
      </c>
      <c r="C170" s="6" t="inlineStr">
        <is>
          <t>Бухара</t>
        </is>
      </c>
      <c r="D170" s="6" t="inlineStr">
        <is>
          <t>Бухара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n">
        <v>3</v>
      </c>
      <c r="N170" s="7" t="n">
        <v>697794</v>
      </c>
      <c r="O170" s="7" t="inlineStr"/>
      <c r="P170" s="7" t="inlineStr"/>
      <c r="Q170" s="7" t="inlineStr"/>
      <c r="R170" s="7" t="inlineStr"/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inlineStr"/>
      <c r="DR170" s="7" t="inlineStr"/>
      <c r="DS170" s="7" t="inlineStr"/>
      <c r="DT170" s="7" t="inlineStr"/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>
        <f>E170+AU170+BI170+BS170+DA170</f>
        <v/>
      </c>
      <c r="ED170" s="7">
        <f>F170+AV170+BJ170+BT170+DB170</f>
        <v/>
      </c>
    </row>
    <row r="171" hidden="1" outlineLevel="1">
      <c r="A171" s="5" t="n">
        <v>81</v>
      </c>
      <c r="B171" s="6" t="inlineStr">
        <is>
          <t>SHARIF JURABEK FARM MCHJ</t>
        </is>
      </c>
      <c r="C171" s="6" t="inlineStr">
        <is>
          <t>Бухара</t>
        </is>
      </c>
      <c r="D171" s="6" t="inlineStr">
        <is>
          <t>Бухара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n">
        <v>2</v>
      </c>
      <c r="N171" s="7" t="n">
        <v>925768</v>
      </c>
      <c r="O171" s="7" t="inlineStr"/>
      <c r="P171" s="7" t="inlineStr"/>
      <c r="Q171" s="7" t="inlineStr"/>
      <c r="R171" s="7" t="inlineStr"/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BU171+BW171+BY171+CA171+CC171+CE171+CG171+CI171+CK171+CM171+CO171+CQ171+CS171+CU171+CW171+CY171</f>
        <v/>
      </c>
      <c r="BT171" s="7">
        <f>BV171+BX171+BZ171+CB171+CD171+CF171+CH171+CJ171+CL171+CN171+CP171+CR171+CT171+CV171+CX171+CZ171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 t="inlineStr"/>
      <c r="CN171" s="7" t="inlineStr"/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>
        <f>DC171+DE171+DG171+DI171+DK171+DM171+DO171+DQ171+DS171+DU171+DW171+DY171+EA171</f>
        <v/>
      </c>
      <c r="DB171" s="7">
        <f>DD171+DF171+DH171+DJ171+DL171+DN171+DP171+DR171+DT171+DV171+DX171+DZ171+EB171</f>
        <v/>
      </c>
      <c r="DC171" s="7" t="inlineStr"/>
      <c r="DD171" s="7" t="inlineStr"/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 t="inlineStr"/>
      <c r="DP171" s="7" t="inlineStr"/>
      <c r="DQ171" s="7" t="inlineStr"/>
      <c r="DR171" s="7" t="inlineStr"/>
      <c r="DS171" s="7" t="inlineStr"/>
      <c r="DT171" s="7" t="inlineStr"/>
      <c r="DU171" s="7" t="inlineStr"/>
      <c r="DV171" s="7" t="inlineStr"/>
      <c r="DW171" s="7" t="inlineStr"/>
      <c r="DX171" s="7" t="inlineStr"/>
      <c r="DY171" s="7" t="inlineStr"/>
      <c r="DZ171" s="7" t="inlineStr"/>
      <c r="EA171" s="7" t="inlineStr"/>
      <c r="EB171" s="7" t="inlineStr"/>
      <c r="EC171" s="7">
        <f>E171+AU171+BI171+BS171+DA171</f>
        <v/>
      </c>
      <c r="ED171" s="7">
        <f>F171+AV171+BJ171+BT171+DB171</f>
        <v/>
      </c>
    </row>
    <row r="172" hidden="1" outlineLevel="1">
      <c r="A172" s="5" t="n">
        <v>82</v>
      </c>
      <c r="B172" s="6" t="inlineStr">
        <is>
          <t>SHARQ-TIBBIYOT MASKANI MCHJ</t>
        </is>
      </c>
      <c r="C172" s="6" t="inlineStr">
        <is>
          <t>Бухара</t>
        </is>
      </c>
      <c r="D172" s="6" t="inlineStr">
        <is>
          <t>Бухара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n">
        <v>15</v>
      </c>
      <c r="H172" s="7" t="n">
        <v>3383810</v>
      </c>
      <c r="I172" s="7" t="inlineStr"/>
      <c r="J172" s="7" t="inlineStr"/>
      <c r="K172" s="7" t="inlineStr"/>
      <c r="L172" s="7" t="inlineStr"/>
      <c r="M172" s="7" t="n">
        <v>20</v>
      </c>
      <c r="N172" s="7" t="n">
        <v>2104100</v>
      </c>
      <c r="O172" s="7" t="n">
        <v>10</v>
      </c>
      <c r="P172" s="7" t="n">
        <v>4126440</v>
      </c>
      <c r="Q172" s="7" t="n">
        <v>100</v>
      </c>
      <c r="R172" s="7" t="n">
        <v>27913300</v>
      </c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n">
        <v>5</v>
      </c>
      <c r="AH172" s="7" t="n">
        <v>1080355</v>
      </c>
      <c r="AI172" s="7" t="n">
        <v>5</v>
      </c>
      <c r="AJ172" s="7" t="n">
        <v>1512670</v>
      </c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n">
        <v>30</v>
      </c>
      <c r="BN172" s="7" t="n">
        <v>7710840</v>
      </c>
      <c r="BO172" s="7" t="inlineStr"/>
      <c r="BP172" s="7" t="inlineStr"/>
      <c r="BQ172" s="7" t="inlineStr"/>
      <c r="BR172" s="7" t="inlineStr"/>
      <c r="BS172" s="7">
        <f>BU172+BW172+BY172+CA172+CC172+CE172+CG172+CI172+CK172+CM172+CO172+CQ172+CS172+CU172+CW172+CY172</f>
        <v/>
      </c>
      <c r="BT172" s="7">
        <f>BV172+BX172+BZ172+CB172+CD172+CF172+CH172+CJ172+CL172+CN172+CP172+CR172+CT172+CV172+CX172+CZ172</f>
        <v/>
      </c>
      <c r="BU172" s="7" t="inlineStr"/>
      <c r="BV172" s="7" t="inlineStr"/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 t="inlineStr"/>
      <c r="CN172" s="7" t="inlineStr"/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>
        <f>DC172+DE172+DG172+DI172+DK172+DM172+DO172+DQ172+DS172+DU172+DW172+DY172+EA172</f>
        <v/>
      </c>
      <c r="DB172" s="7">
        <f>DD172+DF172+DH172+DJ172+DL172+DN172+DP172+DR172+DT172+DV172+DX172+DZ172+EB172</f>
        <v/>
      </c>
      <c r="DC172" s="7" t="inlineStr"/>
      <c r="DD172" s="7" t="inlineStr"/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 t="inlineStr"/>
      <c r="DP172" s="7" t="inlineStr"/>
      <c r="DQ172" s="7" t="inlineStr"/>
      <c r="DR172" s="7" t="inlineStr"/>
      <c r="DS172" s="7" t="inlineStr"/>
      <c r="DT172" s="7" t="inlineStr"/>
      <c r="DU172" s="7" t="inlineStr"/>
      <c r="DV172" s="7" t="inlineStr"/>
      <c r="DW172" s="7" t="inlineStr"/>
      <c r="DX172" s="7" t="inlineStr"/>
      <c r="DY172" s="7" t="inlineStr"/>
      <c r="DZ172" s="7" t="inlineStr"/>
      <c r="EA172" s="7" t="inlineStr"/>
      <c r="EB172" s="7" t="inlineStr"/>
      <c r="EC172" s="7">
        <f>E172+AU172+BI172+BS172+DA172</f>
        <v/>
      </c>
      <c r="ED172" s="7">
        <f>F172+AV172+BJ172+BT172+DB172</f>
        <v/>
      </c>
    </row>
    <row r="173" hidden="1" outlineLevel="1">
      <c r="A173" s="5" t="n">
        <v>83</v>
      </c>
      <c r="B173" s="6" t="inlineStr">
        <is>
          <t>SHAVKAT OTA MED RETSEPT MCHJ</t>
        </is>
      </c>
      <c r="C173" s="6" t="inlineStr">
        <is>
          <t>Бухара</t>
        </is>
      </c>
      <c r="D173" s="6" t="inlineStr">
        <is>
          <t>Бухара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n">
        <v>2</v>
      </c>
      <c r="R173" s="7" t="n">
        <v>401268</v>
      </c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BU173+BW173+BY173+CA173+CC173+CE173+CG173+CI173+CK173+CM173+CO173+CQ173+CS173+CU173+CW173+CY173</f>
        <v/>
      </c>
      <c r="BT173" s="7">
        <f>BV173+BX173+BZ173+CB173+CD173+CF173+CH173+CJ173+CL173+CN173+CP173+CR173+CT173+CV173+CX173+CZ173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 t="inlineStr"/>
      <c r="CN173" s="7" t="inlineStr"/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>
        <f>DC173+DE173+DG173+DI173+DK173+DM173+DO173+DQ173+DS173+DU173+DW173+DY173+EA173</f>
        <v/>
      </c>
      <c r="DB173" s="7">
        <f>DD173+DF173+DH173+DJ173+DL173+DN173+DP173+DR173+DT173+DV173+DX173+DZ173+EB173</f>
        <v/>
      </c>
      <c r="DC173" s="7" t="inlineStr"/>
      <c r="DD173" s="7" t="inlineStr"/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 t="inlineStr"/>
      <c r="DP173" s="7" t="inlineStr"/>
      <c r="DQ173" s="7" t="inlineStr"/>
      <c r="DR173" s="7" t="inlineStr"/>
      <c r="DS173" s="7" t="inlineStr"/>
      <c r="DT173" s="7" t="inlineStr"/>
      <c r="DU173" s="7" t="inlineStr"/>
      <c r="DV173" s="7" t="inlineStr"/>
      <c r="DW173" s="7" t="inlineStr"/>
      <c r="DX173" s="7" t="inlineStr"/>
      <c r="DY173" s="7" t="inlineStr"/>
      <c r="DZ173" s="7" t="inlineStr"/>
      <c r="EA173" s="7" t="inlineStr"/>
      <c r="EB173" s="7" t="inlineStr"/>
      <c r="EC173" s="7">
        <f>E173+AU173+BI173+BS173+DA173</f>
        <v/>
      </c>
      <c r="ED173" s="7">
        <f>F173+AV173+BJ173+BT173+DB173</f>
        <v/>
      </c>
    </row>
    <row r="174" hidden="1" outlineLevel="1">
      <c r="A174" s="5" t="n">
        <v>84</v>
      </c>
      <c r="B174" s="6" t="inlineStr">
        <is>
          <t>SMILE PHARM MCHJ</t>
        </is>
      </c>
      <c r="C174" s="6" t="inlineStr">
        <is>
          <t>Бухара</t>
        </is>
      </c>
      <c r="D174" s="6" t="inlineStr">
        <is>
          <t>Бухара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inlineStr"/>
      <c r="R174" s="7" t="inlineStr"/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n">
        <v>5</v>
      </c>
      <c r="AD174" s="7" t="n">
        <v>1321025</v>
      </c>
      <c r="AE174" s="7" t="n">
        <v>5</v>
      </c>
      <c r="AF174" s="7" t="n">
        <v>1934600</v>
      </c>
      <c r="AG174" s="7" t="n">
        <v>5</v>
      </c>
      <c r="AH174" s="7" t="n">
        <v>1272635</v>
      </c>
      <c r="AI174" s="7" t="n">
        <v>5</v>
      </c>
      <c r="AJ174" s="7" t="n">
        <v>961315</v>
      </c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inlineStr"/>
      <c r="BR174" s="7" t="inlineStr"/>
      <c r="BS174" s="7">
        <f>BU174+BW174+BY174+CA174+CC174+CE174+CG174+CI174+CK174+CM174+CO174+CQ174+CS174+CU174+CW174+CY174</f>
        <v/>
      </c>
      <c r="BT174" s="7">
        <f>BV174+BX174+BZ174+CB174+CD174+CF174+CH174+CJ174+CL174+CN174+CP174+CR174+CT174+CV174+CX174+CZ174</f>
        <v/>
      </c>
      <c r="BU174" s="7" t="inlineStr"/>
      <c r="BV174" s="7" t="inlineStr"/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 t="inlineStr"/>
      <c r="CN174" s="7" t="inlineStr"/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>
        <f>DC174+DE174+DG174+DI174+DK174+DM174+DO174+DQ174+DS174+DU174+DW174+DY174+EA174</f>
        <v/>
      </c>
      <c r="DB174" s="7">
        <f>DD174+DF174+DH174+DJ174+DL174+DN174+DP174+DR174+DT174+DV174+DX174+DZ174+EB174</f>
        <v/>
      </c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 t="inlineStr"/>
      <c r="DP174" s="7" t="inlineStr"/>
      <c r="DQ174" s="7" t="inlineStr"/>
      <c r="DR174" s="7" t="inlineStr"/>
      <c r="DS174" s="7" t="inlineStr"/>
      <c r="DT174" s="7" t="inlineStr"/>
      <c r="DU174" s="7" t="inlineStr"/>
      <c r="DV174" s="7" t="inlineStr"/>
      <c r="DW174" s="7" t="inlineStr"/>
      <c r="DX174" s="7" t="inlineStr"/>
      <c r="DY174" s="7" t="inlineStr"/>
      <c r="DZ174" s="7" t="inlineStr"/>
      <c r="EA174" s="7" t="inlineStr"/>
      <c r="EB174" s="7" t="inlineStr"/>
      <c r="EC174" s="7">
        <f>E174+AU174+BI174+BS174+DA174</f>
        <v/>
      </c>
      <c r="ED174" s="7">
        <f>F174+AV174+BJ174+BT174+DB174</f>
        <v/>
      </c>
    </row>
    <row r="175" hidden="1" outlineLevel="1">
      <c r="A175" s="5" t="n">
        <v>85</v>
      </c>
      <c r="B175" s="6" t="inlineStr">
        <is>
          <t>SSS FARM MCHJ</t>
        </is>
      </c>
      <c r="C175" s="6" t="inlineStr">
        <is>
          <t>Бухара</t>
        </is>
      </c>
      <c r="D175" s="6" t="inlineStr">
        <is>
          <t>Бухара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n">
        <v>17</v>
      </c>
      <c r="H175" s="7" t="n">
        <v>6466061</v>
      </c>
      <c r="I175" s="7" t="inlineStr"/>
      <c r="J175" s="7" t="inlineStr"/>
      <c r="K175" s="7" t="inlineStr"/>
      <c r="L175" s="7" t="inlineStr"/>
      <c r="M175" s="7" t="n">
        <v>3</v>
      </c>
      <c r="N175" s="7" t="n">
        <v>448620</v>
      </c>
      <c r="O175" s="7" t="inlineStr"/>
      <c r="P175" s="7" t="inlineStr"/>
      <c r="Q175" s="7" t="inlineStr"/>
      <c r="R175" s="7" t="inlineStr"/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inlineStr"/>
      <c r="BR175" s="7" t="inlineStr"/>
      <c r="BS175" s="7">
        <f>BU175+BW175+BY175+CA175+CC175+CE175+CG175+CI175+CK175+CM175+CO175+CQ175+CS175+CU175+CW175+CY175</f>
        <v/>
      </c>
      <c r="BT175" s="7">
        <f>BV175+BX175+BZ175+CB175+CD175+CF175+CH175+CJ175+CL175+CN175+CP175+CR175+CT175+CV175+CX175+CZ175</f>
        <v/>
      </c>
      <c r="BU175" s="7" t="inlineStr"/>
      <c r="BV175" s="7" t="inlineStr"/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 t="inlineStr"/>
      <c r="CN175" s="7" t="inlineStr"/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>
        <f>DC175+DE175+DG175+DI175+DK175+DM175+DO175+DQ175+DS175+DU175+DW175+DY175+EA175</f>
        <v/>
      </c>
      <c r="DB175" s="7">
        <f>DD175+DF175+DH175+DJ175+DL175+DN175+DP175+DR175+DT175+DV175+DX175+DZ175+EB175</f>
        <v/>
      </c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 t="n">
        <v>3</v>
      </c>
      <c r="DP175" s="7" t="n">
        <v>11715</v>
      </c>
      <c r="DQ175" s="7" t="n">
        <v>20</v>
      </c>
      <c r="DR175" s="7" t="n">
        <v>1698460</v>
      </c>
      <c r="DS175" s="7" t="inlineStr"/>
      <c r="DT175" s="7" t="inlineStr"/>
      <c r="DU175" s="7" t="inlineStr"/>
      <c r="DV175" s="7" t="inlineStr"/>
      <c r="DW175" s="7" t="inlineStr"/>
      <c r="DX175" s="7" t="inlineStr"/>
      <c r="DY175" s="7" t="inlineStr"/>
      <c r="DZ175" s="7" t="inlineStr"/>
      <c r="EA175" s="7" t="inlineStr"/>
      <c r="EB175" s="7" t="inlineStr"/>
      <c r="EC175" s="7">
        <f>E175+AU175+BI175+BS175+DA175</f>
        <v/>
      </c>
      <c r="ED175" s="7">
        <f>F175+AV175+BJ175+BT175+DB175</f>
        <v/>
      </c>
    </row>
    <row r="176" hidden="1" outlineLevel="1">
      <c r="A176" s="5" t="n">
        <v>86</v>
      </c>
      <c r="B176" s="6" t="inlineStr">
        <is>
          <t>SULTON SUXROB FARM MChJ</t>
        </is>
      </c>
      <c r="C176" s="6" t="inlineStr">
        <is>
          <t>Бухара</t>
        </is>
      </c>
      <c r="D176" s="6" t="inlineStr">
        <is>
          <t>Бухара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n">
        <v>8</v>
      </c>
      <c r="X176" s="7" t="n">
        <v>1109920</v>
      </c>
      <c r="Y176" s="7" t="inlineStr"/>
      <c r="Z176" s="7" t="inlineStr"/>
      <c r="AA176" s="7" t="inlineStr"/>
      <c r="AB176" s="7" t="inlineStr"/>
      <c r="AC176" s="7" t="n">
        <v>5</v>
      </c>
      <c r="AD176" s="7" t="n">
        <v>1054795</v>
      </c>
      <c r="AE176" s="7" t="n">
        <v>5</v>
      </c>
      <c r="AF176" s="7" t="n">
        <v>2308265</v>
      </c>
      <c r="AG176" s="7" t="n">
        <v>5</v>
      </c>
      <c r="AH176" s="7" t="n">
        <v>1680150</v>
      </c>
      <c r="AI176" s="7" t="n">
        <v>5</v>
      </c>
      <c r="AJ176" s="7" t="n">
        <v>872770</v>
      </c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n">
        <v>10</v>
      </c>
      <c r="BN176" s="7" t="n">
        <v>1997360</v>
      </c>
      <c r="BO176" s="7" t="inlineStr"/>
      <c r="BP176" s="7" t="inlineStr"/>
      <c r="BQ176" s="7" t="inlineStr"/>
      <c r="BR176" s="7" t="inlineStr"/>
      <c r="BS176" s="7">
        <f>BU176+BW176+BY176+CA176+CC176+CE176+CG176+CI176+CK176+CM176+CO176+CQ176+CS176+CU176+CW176+CY176</f>
        <v/>
      </c>
      <c r="BT176" s="7">
        <f>BV176+BX176+BZ176+CB176+CD176+CF176+CH176+CJ176+CL176+CN176+CP176+CR176+CT176+CV176+CX176+CZ176</f>
        <v/>
      </c>
      <c r="BU176" s="7" t="inlineStr"/>
      <c r="BV176" s="7" t="inlineStr"/>
      <c r="BW176" s="7" t="inlineStr"/>
      <c r="BX176" s="7" t="inlineStr"/>
      <c r="BY176" s="7" t="inlineStr"/>
      <c r="BZ176" s="7" t="inlineStr"/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 t="inlineStr"/>
      <c r="CN176" s="7" t="inlineStr"/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>
        <f>DC176+DE176+DG176+DI176+DK176+DM176+DO176+DQ176+DS176+DU176+DW176+DY176+EA176</f>
        <v/>
      </c>
      <c r="DB176" s="7">
        <f>DD176+DF176+DH176+DJ176+DL176+DN176+DP176+DR176+DT176+DV176+DX176+DZ176+EB176</f>
        <v/>
      </c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 t="inlineStr"/>
      <c r="DP176" s="7" t="inlineStr"/>
      <c r="DQ176" s="7" t="n">
        <v>5</v>
      </c>
      <c r="DR176" s="7" t="n">
        <v>934405</v>
      </c>
      <c r="DS176" s="7" t="n">
        <v>7</v>
      </c>
      <c r="DT176" s="7" t="n">
        <v>1736800</v>
      </c>
      <c r="DU176" s="7" t="inlineStr"/>
      <c r="DV176" s="7" t="inlineStr"/>
      <c r="DW176" s="7" t="inlineStr"/>
      <c r="DX176" s="7" t="inlineStr"/>
      <c r="DY176" s="7" t="inlineStr"/>
      <c r="DZ176" s="7" t="inlineStr"/>
      <c r="EA176" s="7" t="inlineStr"/>
      <c r="EB176" s="7" t="inlineStr"/>
      <c r="EC176" s="7">
        <f>E176+AU176+BI176+BS176+DA176</f>
        <v/>
      </c>
      <c r="ED176" s="7">
        <f>F176+AV176+BJ176+BT176+DB176</f>
        <v/>
      </c>
    </row>
    <row r="177" hidden="1" outlineLevel="1">
      <c r="A177" s="5" t="n">
        <v>87</v>
      </c>
      <c r="B177" s="6" t="inlineStr">
        <is>
          <t>Saidkamol Donoxon Farm XK</t>
        </is>
      </c>
      <c r="C177" s="6" t="inlineStr">
        <is>
          <t>Бухара</t>
        </is>
      </c>
      <c r="D177" s="6" t="inlineStr">
        <is>
          <t>Бухара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inlineStr"/>
      <c r="R177" s="7" t="inlineStr"/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inlineStr"/>
      <c r="BR177" s="7" t="inlineStr"/>
      <c r="BS177" s="7">
        <f>BU177+BW177+BY177+CA177+CC177+CE177+CG177+CI177+CK177+CM177+CO177+CQ177+CS177+CU177+CW177+CY177</f>
        <v/>
      </c>
      <c r="BT177" s="7">
        <f>BV177+BX177+BZ177+CB177+CD177+CF177+CH177+CJ177+CL177+CN177+CP177+CR177+CT177+CV177+CX177+CZ177</f>
        <v/>
      </c>
      <c r="BU177" s="7" t="inlineStr"/>
      <c r="BV177" s="7" t="inlineStr"/>
      <c r="BW177" s="7" t="inlineStr"/>
      <c r="BX177" s="7" t="inlineStr"/>
      <c r="BY177" s="7" t="n">
        <v>1</v>
      </c>
      <c r="BZ177" s="7" t="n">
        <v>271898</v>
      </c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 t="inlineStr"/>
      <c r="CN177" s="7" t="inlineStr"/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>
        <f>DC177+DE177+DG177+DI177+DK177+DM177+DO177+DQ177+DS177+DU177+DW177+DY177+EA177</f>
        <v/>
      </c>
      <c r="DB177" s="7">
        <f>DD177+DF177+DH177+DJ177+DL177+DN177+DP177+DR177+DT177+DV177+DX177+DZ177+EB177</f>
        <v/>
      </c>
      <c r="DC177" s="7" t="inlineStr"/>
      <c r="DD177" s="7" t="inlineStr"/>
      <c r="DE177" s="7" t="inlineStr"/>
      <c r="DF177" s="7" t="inlineStr"/>
      <c r="DG177" s="7" t="inlineStr"/>
      <c r="DH177" s="7" t="inlineStr"/>
      <c r="DI177" s="7" t="inlineStr"/>
      <c r="DJ177" s="7" t="inlineStr"/>
      <c r="DK177" s="7" t="inlineStr"/>
      <c r="DL177" s="7" t="inlineStr"/>
      <c r="DM177" s="7" t="inlineStr"/>
      <c r="DN177" s="7" t="inlineStr"/>
      <c r="DO177" s="7" t="inlineStr"/>
      <c r="DP177" s="7" t="inlineStr"/>
      <c r="DQ177" s="7" t="inlineStr"/>
      <c r="DR177" s="7" t="inlineStr"/>
      <c r="DS177" s="7" t="inlineStr"/>
      <c r="DT177" s="7" t="inlineStr"/>
      <c r="DU177" s="7" t="inlineStr"/>
      <c r="DV177" s="7" t="inlineStr"/>
      <c r="DW177" s="7" t="inlineStr"/>
      <c r="DX177" s="7" t="inlineStr"/>
      <c r="DY177" s="7" t="inlineStr"/>
      <c r="DZ177" s="7" t="inlineStr"/>
      <c r="EA177" s="7" t="inlineStr"/>
      <c r="EB177" s="7" t="inlineStr"/>
      <c r="EC177" s="7">
        <f>E177+AU177+BI177+BS177+DA177</f>
        <v/>
      </c>
      <c r="ED177" s="7">
        <f>F177+AV177+BJ177+BT177+DB177</f>
        <v/>
      </c>
    </row>
    <row r="178" hidden="1" outlineLevel="1">
      <c r="A178" s="5" t="n">
        <v>88</v>
      </c>
      <c r="B178" s="6" t="inlineStr">
        <is>
          <t>Samad X Dorixona</t>
        </is>
      </c>
      <c r="C178" s="6" t="inlineStr">
        <is>
          <t>Бухара</t>
        </is>
      </c>
      <c r="D178" s="6" t="inlineStr">
        <is>
          <t>Бухара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inlineStr"/>
      <c r="N178" s="7" t="inlineStr"/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n">
        <v>50</v>
      </c>
      <c r="Z178" s="7" t="n">
        <v>24374850</v>
      </c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n">
        <v>50</v>
      </c>
      <c r="AN178" s="7" t="n">
        <v>22822450</v>
      </c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inlineStr"/>
      <c r="BR178" s="7" t="inlineStr"/>
      <c r="BS178" s="7">
        <f>BU178+BW178+BY178+CA178+CC178+CE178+CG178+CI178+CK178+CM178+CO178+CQ178+CS178+CU178+CW178+CY178</f>
        <v/>
      </c>
      <c r="BT178" s="7">
        <f>BV178+BX178+BZ178+CB178+CD178+CF178+CH178+CJ178+CL178+CN178+CP178+CR178+CT178+CV178+CX178+CZ178</f>
        <v/>
      </c>
      <c r="BU178" s="7" t="inlineStr"/>
      <c r="BV178" s="7" t="inlineStr"/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 t="inlineStr"/>
      <c r="CN178" s="7" t="inlineStr"/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>
        <f>DC178+DE178+DG178+DI178+DK178+DM178+DO178+DQ178+DS178+DU178+DW178+DY178+EA178</f>
        <v/>
      </c>
      <c r="DB178" s="7">
        <f>DD178+DF178+DH178+DJ178+DL178+DN178+DP178+DR178+DT178+DV178+DX178+DZ178+EB178</f>
        <v/>
      </c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 t="inlineStr"/>
      <c r="DP178" s="7" t="inlineStr"/>
      <c r="DQ178" s="7" t="inlineStr"/>
      <c r="DR178" s="7" t="inlineStr"/>
      <c r="DS178" s="7" t="inlineStr"/>
      <c r="DT178" s="7" t="inlineStr"/>
      <c r="DU178" s="7" t="inlineStr"/>
      <c r="DV178" s="7" t="inlineStr"/>
      <c r="DW178" s="7" t="inlineStr"/>
      <c r="DX178" s="7" t="inlineStr"/>
      <c r="DY178" s="7" t="inlineStr"/>
      <c r="DZ178" s="7" t="inlineStr"/>
      <c r="EA178" s="7" t="inlineStr"/>
      <c r="EB178" s="7" t="inlineStr"/>
      <c r="EC178" s="7">
        <f>E178+AU178+BI178+BS178+DA178</f>
        <v/>
      </c>
      <c r="ED178" s="7">
        <f>F178+AV178+BJ178+BT178+DB178</f>
        <v/>
      </c>
    </row>
    <row r="179" hidden="1" outlineLevel="1">
      <c r="A179" s="5" t="n">
        <v>89</v>
      </c>
      <c r="B179" s="6" t="inlineStr">
        <is>
          <t>Sardor-B XK</t>
        </is>
      </c>
      <c r="C179" s="6" t="inlineStr">
        <is>
          <t>Бухара</t>
        </is>
      </c>
      <c r="D179" s="6" t="inlineStr">
        <is>
          <t>Бухара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inlineStr"/>
      <c r="R179" s="7" t="inlineStr"/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inlineStr"/>
      <c r="AD179" s="7" t="inlineStr"/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inlineStr"/>
      <c r="BH179" s="7" t="inlineStr"/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n">
        <v>5</v>
      </c>
      <c r="BN179" s="7" t="n">
        <v>1637410</v>
      </c>
      <c r="BO179" s="7" t="inlineStr"/>
      <c r="BP179" s="7" t="inlineStr"/>
      <c r="BQ179" s="7" t="inlineStr"/>
      <c r="BR179" s="7" t="inlineStr"/>
      <c r="BS179" s="7">
        <f>BU179+BW179+BY179+CA179+CC179+CE179+CG179+CI179+CK179+CM179+CO179+CQ179+CS179+CU179+CW179+CY179</f>
        <v/>
      </c>
      <c r="BT179" s="7">
        <f>BV179+BX179+BZ179+CB179+CD179+CF179+CH179+CJ179+CL179+CN179+CP179+CR179+CT179+CV179+CX179+CZ179</f>
        <v/>
      </c>
      <c r="BU179" s="7" t="inlineStr"/>
      <c r="BV179" s="7" t="inlineStr"/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 t="inlineStr"/>
      <c r="CN179" s="7" t="inlineStr"/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>
        <f>DC179+DE179+DG179+DI179+DK179+DM179+DO179+DQ179+DS179+DU179+DW179+DY179+EA179</f>
        <v/>
      </c>
      <c r="DB179" s="7">
        <f>DD179+DF179+DH179+DJ179+DL179+DN179+DP179+DR179+DT179+DV179+DX179+DZ179+EB179</f>
        <v/>
      </c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 t="inlineStr"/>
      <c r="DP179" s="7" t="inlineStr"/>
      <c r="DQ179" s="7" t="inlineStr"/>
      <c r="DR179" s="7" t="inlineStr"/>
      <c r="DS179" s="7" t="inlineStr"/>
      <c r="DT179" s="7" t="inlineStr"/>
      <c r="DU179" s="7" t="inlineStr"/>
      <c r="DV179" s="7" t="inlineStr"/>
      <c r="DW179" s="7" t="inlineStr"/>
      <c r="DX179" s="7" t="inlineStr"/>
      <c r="DY179" s="7" t="inlineStr"/>
      <c r="DZ179" s="7" t="inlineStr"/>
      <c r="EA179" s="7" t="inlineStr"/>
      <c r="EB179" s="7" t="inlineStr"/>
      <c r="EC179" s="7">
        <f>E179+AU179+BI179+BS179+DA179</f>
        <v/>
      </c>
      <c r="ED179" s="7">
        <f>F179+AV179+BJ179+BT179+DB179</f>
        <v/>
      </c>
    </row>
    <row r="180" hidden="1" outlineLevel="1">
      <c r="A180" s="5" t="n">
        <v>90</v>
      </c>
      <c r="B180" s="6" t="inlineStr">
        <is>
          <t>Sevinch Farm XK</t>
        </is>
      </c>
      <c r="C180" s="6" t="inlineStr">
        <is>
          <t>Бухара</t>
        </is>
      </c>
      <c r="D180" s="6" t="inlineStr">
        <is>
          <t>Бухара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inlineStr"/>
      <c r="H180" s="7" t="inlineStr"/>
      <c r="I180" s="7" t="inlineStr"/>
      <c r="J180" s="7" t="inlineStr"/>
      <c r="K180" s="7" t="inlineStr"/>
      <c r="L180" s="7" t="inlineStr"/>
      <c r="M180" s="7" t="inlineStr"/>
      <c r="N180" s="7" t="inlineStr"/>
      <c r="O180" s="7" t="inlineStr"/>
      <c r="P180" s="7" t="inlineStr"/>
      <c r="Q180" s="7" t="inlineStr"/>
      <c r="R180" s="7" t="inlineStr"/>
      <c r="S180" s="7" t="inlineStr"/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inlineStr"/>
      <c r="AD180" s="7" t="inlineStr"/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n">
        <v>5</v>
      </c>
      <c r="AZ180" s="7" t="n">
        <v>1776495</v>
      </c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inlineStr"/>
      <c r="BR180" s="7" t="inlineStr"/>
      <c r="BS180" s="7">
        <f>BU180+BW180+BY180+CA180+CC180+CE180+CG180+CI180+CK180+CM180+CO180+CQ180+CS180+CU180+CW180+CY180</f>
        <v/>
      </c>
      <c r="BT180" s="7">
        <f>BV180+BX180+BZ180+CB180+CD180+CF180+CH180+CJ180+CL180+CN180+CP180+CR180+CT180+CV180+CX180+CZ180</f>
        <v/>
      </c>
      <c r="BU180" s="7" t="inlineStr"/>
      <c r="BV180" s="7" t="inlineStr"/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 t="inlineStr"/>
      <c r="CN180" s="7" t="inlineStr"/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>
        <f>DC180+DE180+DG180+DI180+DK180+DM180+DO180+DQ180+DS180+DU180+DW180+DY180+EA180</f>
        <v/>
      </c>
      <c r="DB180" s="7">
        <f>DD180+DF180+DH180+DJ180+DL180+DN180+DP180+DR180+DT180+DV180+DX180+DZ180+EB180</f>
        <v/>
      </c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 t="inlineStr"/>
      <c r="DP180" s="7" t="inlineStr"/>
      <c r="DQ180" s="7" t="inlineStr"/>
      <c r="DR180" s="7" t="inlineStr"/>
      <c r="DS180" s="7" t="inlineStr"/>
      <c r="DT180" s="7" t="inlineStr"/>
      <c r="DU180" s="7" t="inlineStr"/>
      <c r="DV180" s="7" t="inlineStr"/>
      <c r="DW180" s="7" t="n">
        <v>20</v>
      </c>
      <c r="DX180" s="7" t="n">
        <v>4483640</v>
      </c>
      <c r="DY180" s="7" t="n">
        <v>20</v>
      </c>
      <c r="DZ180" s="7" t="n">
        <v>7285340</v>
      </c>
      <c r="EA180" s="7" t="inlineStr"/>
      <c r="EB180" s="7" t="inlineStr"/>
      <c r="EC180" s="7">
        <f>E180+AU180+BI180+BS180+DA180</f>
        <v/>
      </c>
      <c r="ED180" s="7">
        <f>F180+AV180+BJ180+BT180+DB180</f>
        <v/>
      </c>
    </row>
    <row r="181" hidden="1" outlineLevel="1">
      <c r="A181" s="5" t="n">
        <v>91</v>
      </c>
      <c r="B181" s="6" t="inlineStr">
        <is>
          <t>Shifo Avicenna QK</t>
        </is>
      </c>
      <c r="C181" s="6" t="inlineStr">
        <is>
          <t>Бухара</t>
        </is>
      </c>
      <c r="D181" s="6" t="inlineStr">
        <is>
          <t>Бухара 1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inlineStr"/>
      <c r="H181" s="7" t="inlineStr"/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n">
        <v>5</v>
      </c>
      <c r="R181" s="7" t="n">
        <v>43860</v>
      </c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inlineStr"/>
      <c r="BR181" s="7" t="inlineStr"/>
      <c r="BS181" s="7">
        <f>BU181+BW181+BY181+CA181+CC181+CE181+CG181+CI181+CK181+CM181+CO181+CQ181+CS181+CU181+CW181+CY181</f>
        <v/>
      </c>
      <c r="BT181" s="7">
        <f>BV181+BX181+BZ181+CB181+CD181+CF181+CH181+CJ181+CL181+CN181+CP181+CR181+CT181+CV181+CX181+CZ181</f>
        <v/>
      </c>
      <c r="BU181" s="7" t="inlineStr"/>
      <c r="BV181" s="7" t="inlineStr"/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 t="inlineStr"/>
      <c r="CN181" s="7" t="inlineStr"/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>
        <f>DC181+DE181+DG181+DI181+DK181+DM181+DO181+DQ181+DS181+DU181+DW181+DY181+EA181</f>
        <v/>
      </c>
      <c r="DB181" s="7">
        <f>DD181+DF181+DH181+DJ181+DL181+DN181+DP181+DR181+DT181+DV181+DX181+DZ181+EB181</f>
        <v/>
      </c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 t="inlineStr"/>
      <c r="DP181" s="7" t="inlineStr"/>
      <c r="DQ181" s="7" t="n">
        <v>4</v>
      </c>
      <c r="DR181" s="7" t="n">
        <v>1777540</v>
      </c>
      <c r="DS181" s="7" t="inlineStr"/>
      <c r="DT181" s="7" t="inlineStr"/>
      <c r="DU181" s="7" t="inlineStr"/>
      <c r="DV181" s="7" t="inlineStr"/>
      <c r="DW181" s="7" t="inlineStr"/>
      <c r="DX181" s="7" t="inlineStr"/>
      <c r="DY181" s="7" t="inlineStr"/>
      <c r="DZ181" s="7" t="inlineStr"/>
      <c r="EA181" s="7" t="inlineStr"/>
      <c r="EB181" s="7" t="inlineStr"/>
      <c r="EC181" s="7">
        <f>E181+AU181+BI181+BS181+DA181</f>
        <v/>
      </c>
      <c r="ED181" s="7">
        <f>F181+AV181+BJ181+BT181+DB181</f>
        <v/>
      </c>
    </row>
    <row r="182" hidden="1" outlineLevel="1">
      <c r="A182" s="5" t="n">
        <v>92</v>
      </c>
      <c r="B182" s="6" t="inlineStr">
        <is>
          <t>Shifojondor XK</t>
        </is>
      </c>
      <c r="C182" s="6" t="inlineStr">
        <is>
          <t>Бухара</t>
        </is>
      </c>
      <c r="D182" s="6" t="inlineStr">
        <is>
          <t>Бухара 1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n">
        <v>5</v>
      </c>
      <c r="N182" s="7" t="n">
        <v>1684229</v>
      </c>
      <c r="O182" s="7" t="inlineStr"/>
      <c r="P182" s="7" t="inlineStr"/>
      <c r="Q182" s="7" t="n">
        <v>10</v>
      </c>
      <c r="R182" s="7" t="n">
        <v>457110</v>
      </c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inlineStr"/>
      <c r="AD182" s="7" t="inlineStr"/>
      <c r="AE182" s="7" t="inlineStr"/>
      <c r="AF182" s="7" t="inlineStr"/>
      <c r="AG182" s="7" t="inlineStr"/>
      <c r="AH182" s="7" t="inlineStr"/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inlineStr"/>
      <c r="BR182" s="7" t="inlineStr"/>
      <c r="BS182" s="7">
        <f>BU182+BW182+BY182+CA182+CC182+CE182+CG182+CI182+CK182+CM182+CO182+CQ182+CS182+CU182+CW182+CY182</f>
        <v/>
      </c>
      <c r="BT182" s="7">
        <f>BV182+BX182+BZ182+CB182+CD182+CF182+CH182+CJ182+CL182+CN182+CP182+CR182+CT182+CV182+CX182+CZ182</f>
        <v/>
      </c>
      <c r="BU182" s="7" t="inlineStr"/>
      <c r="BV182" s="7" t="inlineStr"/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 t="inlineStr"/>
      <c r="CN182" s="7" t="inlineStr"/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>
        <f>DC182+DE182+DG182+DI182+DK182+DM182+DO182+DQ182+DS182+DU182+DW182+DY182+EA182</f>
        <v/>
      </c>
      <c r="DB182" s="7">
        <f>DD182+DF182+DH182+DJ182+DL182+DN182+DP182+DR182+DT182+DV182+DX182+DZ182+EB182</f>
        <v/>
      </c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 t="inlineStr"/>
      <c r="DP182" s="7" t="inlineStr"/>
      <c r="DQ182" s="7" t="inlineStr"/>
      <c r="DR182" s="7" t="inlineStr"/>
      <c r="DS182" s="7" t="inlineStr"/>
      <c r="DT182" s="7" t="inlineStr"/>
      <c r="DU182" s="7" t="inlineStr"/>
      <c r="DV182" s="7" t="inlineStr"/>
      <c r="DW182" s="7" t="inlineStr"/>
      <c r="DX182" s="7" t="inlineStr"/>
      <c r="DY182" s="7" t="inlineStr"/>
      <c r="DZ182" s="7" t="inlineStr"/>
      <c r="EA182" s="7" t="inlineStr"/>
      <c r="EB182" s="7" t="inlineStr"/>
      <c r="EC182" s="7">
        <f>E182+AU182+BI182+BS182+DA182</f>
        <v/>
      </c>
      <c r="ED182" s="7">
        <f>F182+AV182+BJ182+BT182+DB182</f>
        <v/>
      </c>
    </row>
    <row r="183" hidden="1" outlineLevel="1">
      <c r="A183" s="5" t="n">
        <v>93</v>
      </c>
      <c r="B183" s="6" t="inlineStr">
        <is>
          <t>Sirius Star MCHJ</t>
        </is>
      </c>
      <c r="C183" s="6" t="inlineStr">
        <is>
          <t>Бухара</t>
        </is>
      </c>
      <c r="D183" s="6" t="inlineStr">
        <is>
          <t>Бухара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inlineStr"/>
      <c r="N183" s="7" t="inlineStr"/>
      <c r="O183" s="7" t="inlineStr"/>
      <c r="P183" s="7" t="inlineStr"/>
      <c r="Q183" s="7" t="inlineStr"/>
      <c r="R183" s="7" t="inlineStr"/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inlineStr"/>
      <c r="BP183" s="7" t="inlineStr"/>
      <c r="BQ183" s="7" t="inlineStr"/>
      <c r="BR183" s="7" t="inlineStr"/>
      <c r="BS183" s="7">
        <f>BU183+BW183+BY183+CA183+CC183+CE183+CG183+CI183+CK183+CM183+CO183+CQ183+CS183+CU183+CW183+CY183</f>
        <v/>
      </c>
      <c r="BT183" s="7">
        <f>BV183+BX183+BZ183+CB183+CD183+CF183+CH183+CJ183+CL183+CN183+CP183+CR183+CT183+CV183+CX183+CZ183</f>
        <v/>
      </c>
      <c r="BU183" s="7" t="inlineStr"/>
      <c r="BV183" s="7" t="inlineStr"/>
      <c r="BW183" s="7" t="inlineStr"/>
      <c r="BX183" s="7" t="inlineStr"/>
      <c r="BY183" s="7" t="inlineStr"/>
      <c r="BZ183" s="7" t="inlineStr"/>
      <c r="CA183" s="7" t="inlineStr"/>
      <c r="CB183" s="7" t="inlineStr"/>
      <c r="CC183" s="7" t="n">
        <v>2</v>
      </c>
      <c r="CD183" s="7" t="n">
        <v>338276</v>
      </c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 t="inlineStr"/>
      <c r="CN183" s="7" t="inlineStr"/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>
        <f>DC183+DE183+DG183+DI183+DK183+DM183+DO183+DQ183+DS183+DU183+DW183+DY183+EA183</f>
        <v/>
      </c>
      <c r="DB183" s="7">
        <f>DD183+DF183+DH183+DJ183+DL183+DN183+DP183+DR183+DT183+DV183+DX183+DZ183+EB183</f>
        <v/>
      </c>
      <c r="DC183" s="7" t="inlineStr"/>
      <c r="DD183" s="7" t="inlineStr"/>
      <c r="DE183" s="7" t="inlineStr"/>
      <c r="DF183" s="7" t="inlineStr"/>
      <c r="DG183" s="7" t="inlineStr"/>
      <c r="DH183" s="7" t="inlineStr"/>
      <c r="DI183" s="7" t="inlineStr"/>
      <c r="DJ183" s="7" t="inlineStr"/>
      <c r="DK183" s="7" t="inlineStr"/>
      <c r="DL183" s="7" t="inlineStr"/>
      <c r="DM183" s="7" t="inlineStr"/>
      <c r="DN183" s="7" t="inlineStr"/>
      <c r="DO183" s="7" t="inlineStr"/>
      <c r="DP183" s="7" t="inlineStr"/>
      <c r="DQ183" s="7" t="inlineStr"/>
      <c r="DR183" s="7" t="inlineStr"/>
      <c r="DS183" s="7" t="inlineStr"/>
      <c r="DT183" s="7" t="inlineStr"/>
      <c r="DU183" s="7" t="inlineStr"/>
      <c r="DV183" s="7" t="inlineStr"/>
      <c r="DW183" s="7" t="n">
        <v>2</v>
      </c>
      <c r="DX183" s="7" t="n">
        <v>387054</v>
      </c>
      <c r="DY183" s="7" t="inlineStr"/>
      <c r="DZ183" s="7" t="inlineStr"/>
      <c r="EA183" s="7" t="inlineStr"/>
      <c r="EB183" s="7" t="inlineStr"/>
      <c r="EC183" s="7">
        <f>E183+AU183+BI183+BS183+DA183</f>
        <v/>
      </c>
      <c r="ED183" s="7">
        <f>F183+AV183+BJ183+BT183+DB183</f>
        <v/>
      </c>
    </row>
    <row r="184" hidden="1" outlineLevel="1">
      <c r="A184" s="5" t="n">
        <v>94</v>
      </c>
      <c r="B184" s="6" t="inlineStr">
        <is>
          <t>Smart Farm Buxara MCHJ</t>
        </is>
      </c>
      <c r="C184" s="6" t="inlineStr">
        <is>
          <t>Бухара</t>
        </is>
      </c>
      <c r="D184" s="6" t="inlineStr">
        <is>
          <t>Бухара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inlineStr"/>
      <c r="H184" s="7" t="inlineStr"/>
      <c r="I184" s="7" t="inlineStr"/>
      <c r="J184" s="7" t="inlineStr"/>
      <c r="K184" s="7" t="inlineStr"/>
      <c r="L184" s="7" t="inlineStr"/>
      <c r="M184" s="7" t="inlineStr"/>
      <c r="N184" s="7" t="inlineStr"/>
      <c r="O184" s="7" t="inlineStr"/>
      <c r="P184" s="7" t="inlineStr"/>
      <c r="Q184" s="7" t="inlineStr"/>
      <c r="R184" s="7" t="inlineStr"/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n">
        <v>5</v>
      </c>
      <c r="BH184" s="7" t="n">
        <v>164860</v>
      </c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inlineStr"/>
      <c r="BR184" s="7" t="inlineStr"/>
      <c r="BS184" s="7">
        <f>BU184+BW184+BY184+CA184+CC184+CE184+CG184+CI184+CK184+CM184+CO184+CQ184+CS184+CU184+CW184+CY184</f>
        <v/>
      </c>
      <c r="BT184" s="7">
        <f>BV184+BX184+BZ184+CB184+CD184+CF184+CH184+CJ184+CL184+CN184+CP184+CR184+CT184+CV184+CX184+CZ184</f>
        <v/>
      </c>
      <c r="BU184" s="7" t="inlineStr"/>
      <c r="BV184" s="7" t="inlineStr"/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 t="inlineStr"/>
      <c r="CN184" s="7" t="inlineStr"/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>
        <f>DC184+DE184+DG184+DI184+DK184+DM184+DO184+DQ184+DS184+DU184+DW184+DY184+EA184</f>
        <v/>
      </c>
      <c r="DB184" s="7">
        <f>DD184+DF184+DH184+DJ184+DL184+DN184+DP184+DR184+DT184+DV184+DX184+DZ184+EB184</f>
        <v/>
      </c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inlineStr"/>
      <c r="DL184" s="7" t="inlineStr"/>
      <c r="DM184" s="7" t="inlineStr"/>
      <c r="DN184" s="7" t="inlineStr"/>
      <c r="DO184" s="7" t="inlineStr"/>
      <c r="DP184" s="7" t="inlineStr"/>
      <c r="DQ184" s="7" t="inlineStr"/>
      <c r="DR184" s="7" t="inlineStr"/>
      <c r="DS184" s="7" t="inlineStr"/>
      <c r="DT184" s="7" t="inlineStr"/>
      <c r="DU184" s="7" t="inlineStr"/>
      <c r="DV184" s="7" t="inlineStr"/>
      <c r="DW184" s="7" t="inlineStr"/>
      <c r="DX184" s="7" t="inlineStr"/>
      <c r="DY184" s="7" t="inlineStr"/>
      <c r="DZ184" s="7" t="inlineStr"/>
      <c r="EA184" s="7" t="inlineStr"/>
      <c r="EB184" s="7" t="inlineStr"/>
      <c r="EC184" s="7">
        <f>E184+AU184+BI184+BS184+DA184</f>
        <v/>
      </c>
      <c r="ED184" s="7">
        <f>F184+AV184+BJ184+BT184+DB184</f>
        <v/>
      </c>
    </row>
    <row r="185" hidden="1" outlineLevel="1">
      <c r="A185" s="5" t="n">
        <v>95</v>
      </c>
      <c r="B185" s="6" t="inlineStr">
        <is>
          <t>Summitun Buxoro Nur XK</t>
        </is>
      </c>
      <c r="C185" s="6" t="inlineStr">
        <is>
          <t>Бухара</t>
        </is>
      </c>
      <c r="D185" s="6" t="inlineStr">
        <is>
          <t>Бухара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inlineStr"/>
      <c r="H185" s="7" t="inlineStr"/>
      <c r="I185" s="7" t="inlineStr"/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n">
        <v>9</v>
      </c>
      <c r="R185" s="7" t="n">
        <v>2471985</v>
      </c>
      <c r="S185" s="7" t="inlineStr"/>
      <c r="T185" s="7" t="inlineStr"/>
      <c r="U185" s="7" t="inlineStr"/>
      <c r="V185" s="7" t="inlineStr"/>
      <c r="W185" s="7" t="n">
        <v>2</v>
      </c>
      <c r="X185" s="7" t="n">
        <v>203568</v>
      </c>
      <c r="Y185" s="7" t="inlineStr"/>
      <c r="Z185" s="7" t="inlineStr"/>
      <c r="AA185" s="7" t="inlineStr"/>
      <c r="AB185" s="7" t="inlineStr"/>
      <c r="AC185" s="7" t="n">
        <v>2</v>
      </c>
      <c r="AD185" s="7" t="n">
        <v>428112</v>
      </c>
      <c r="AE185" s="7" t="n">
        <v>2</v>
      </c>
      <c r="AF185" s="7" t="n">
        <v>405554</v>
      </c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inlineStr"/>
      <c r="BR185" s="7" t="inlineStr"/>
      <c r="BS185" s="7">
        <f>BU185+BW185+BY185+CA185+CC185+CE185+CG185+CI185+CK185+CM185+CO185+CQ185+CS185+CU185+CW185+CY185</f>
        <v/>
      </c>
      <c r="BT185" s="7">
        <f>BV185+BX185+BZ185+CB185+CD185+CF185+CH185+CJ185+CL185+CN185+CP185+CR185+CT185+CV185+CX185+CZ185</f>
        <v/>
      </c>
      <c r="BU185" s="7" t="inlineStr"/>
      <c r="BV185" s="7" t="inlineStr"/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 t="inlineStr"/>
      <c r="CN185" s="7" t="inlineStr"/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>
        <f>DC185+DE185+DG185+DI185+DK185+DM185+DO185+DQ185+DS185+DU185+DW185+DY185+EA185</f>
        <v/>
      </c>
      <c r="DB185" s="7">
        <f>DD185+DF185+DH185+DJ185+DL185+DN185+DP185+DR185+DT185+DV185+DX185+DZ185+EB185</f>
        <v/>
      </c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 t="inlineStr"/>
      <c r="DP185" s="7" t="inlineStr"/>
      <c r="DQ185" s="7" t="inlineStr"/>
      <c r="DR185" s="7" t="inlineStr"/>
      <c r="DS185" s="7" t="inlineStr"/>
      <c r="DT185" s="7" t="inlineStr"/>
      <c r="DU185" s="7" t="inlineStr"/>
      <c r="DV185" s="7" t="inlineStr"/>
      <c r="DW185" s="7" t="inlineStr"/>
      <c r="DX185" s="7" t="inlineStr"/>
      <c r="DY185" s="7" t="inlineStr"/>
      <c r="DZ185" s="7" t="inlineStr"/>
      <c r="EA185" s="7" t="inlineStr"/>
      <c r="EB185" s="7" t="inlineStr"/>
      <c r="EC185" s="7">
        <f>E185+AU185+BI185+BS185+DA185</f>
        <v/>
      </c>
      <c r="ED185" s="7">
        <f>F185+AV185+BJ185+BT185+DB185</f>
        <v/>
      </c>
    </row>
    <row r="186" hidden="1" outlineLevel="1">
      <c r="A186" s="5" t="n">
        <v>96</v>
      </c>
      <c r="B186" s="6" t="inlineStr">
        <is>
          <t>TOLIB AL OBID OK</t>
        </is>
      </c>
      <c r="C186" s="6" t="inlineStr">
        <is>
          <t>Бухара</t>
        </is>
      </c>
      <c r="D186" s="6" t="inlineStr">
        <is>
          <t>Бухара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n">
        <v>2</v>
      </c>
      <c r="AH186" s="7" t="n">
        <v>153340</v>
      </c>
      <c r="AI186" s="7" t="n">
        <v>2</v>
      </c>
      <c r="AJ186" s="7" t="n">
        <v>522688</v>
      </c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inlineStr"/>
      <c r="BR186" s="7" t="inlineStr"/>
      <c r="BS186" s="7">
        <f>BU186+BW186+BY186+CA186+CC186+CE186+CG186+CI186+CK186+CM186+CO186+CQ186+CS186+CU186+CW186+CY186</f>
        <v/>
      </c>
      <c r="BT186" s="7">
        <f>BV186+BX186+BZ186+CB186+CD186+CF186+CH186+CJ186+CL186+CN186+CP186+CR186+CT186+CV186+CX186+CZ186</f>
        <v/>
      </c>
      <c r="BU186" s="7" t="inlineStr"/>
      <c r="BV186" s="7" t="inlineStr"/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 t="inlineStr"/>
      <c r="CN186" s="7" t="inlineStr"/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>
        <f>DC186+DE186+DG186+DI186+DK186+DM186+DO186+DQ186+DS186+DU186+DW186+DY186+EA186</f>
        <v/>
      </c>
      <c r="DB186" s="7">
        <f>DD186+DF186+DH186+DJ186+DL186+DN186+DP186+DR186+DT186+DV186+DX186+DZ186+EB186</f>
        <v/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 t="inlineStr"/>
      <c r="DP186" s="7" t="inlineStr"/>
      <c r="DQ186" s="7" t="inlineStr"/>
      <c r="DR186" s="7" t="inlineStr"/>
      <c r="DS186" s="7" t="inlineStr"/>
      <c r="DT186" s="7" t="inlineStr"/>
      <c r="DU186" s="7" t="inlineStr"/>
      <c r="DV186" s="7" t="inlineStr"/>
      <c r="DW186" s="7" t="inlineStr"/>
      <c r="DX186" s="7" t="inlineStr"/>
      <c r="DY186" s="7" t="inlineStr"/>
      <c r="DZ186" s="7" t="inlineStr"/>
      <c r="EA186" s="7" t="inlineStr"/>
      <c r="EB186" s="7" t="inlineStr"/>
      <c r="EC186" s="7">
        <f>E186+AU186+BI186+BS186+DA186</f>
        <v/>
      </c>
      <c r="ED186" s="7">
        <f>F186+AV186+BJ186+BT186+DB186</f>
        <v/>
      </c>
    </row>
    <row r="187" hidden="1" outlineLevel="1">
      <c r="A187" s="5" t="n">
        <v>97</v>
      </c>
      <c r="B187" s="6" t="inlineStr">
        <is>
          <t>TOXIRBEK FARM SINTEZ MCHJ</t>
        </is>
      </c>
      <c r="C187" s="6" t="inlineStr">
        <is>
          <t>Бухара</t>
        </is>
      </c>
      <c r="D187" s="6" t="inlineStr">
        <is>
          <t>Бухара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n">
        <v>2</v>
      </c>
      <c r="H187" s="7" t="n">
        <v>542970</v>
      </c>
      <c r="I187" s="7" t="n">
        <v>4</v>
      </c>
      <c r="J187" s="7" t="n">
        <v>1613976</v>
      </c>
      <c r="K187" s="7" t="n">
        <v>4</v>
      </c>
      <c r="L187" s="7" t="n">
        <v>1076744</v>
      </c>
      <c r="M187" s="7" t="inlineStr"/>
      <c r="N187" s="7" t="inlineStr"/>
      <c r="O187" s="7" t="inlineStr"/>
      <c r="P187" s="7" t="inlineStr"/>
      <c r="Q187" s="7" t="n">
        <v>3</v>
      </c>
      <c r="R187" s="7" t="n">
        <v>718557</v>
      </c>
      <c r="S187" s="7" t="inlineStr"/>
      <c r="T187" s="7" t="inlineStr"/>
      <c r="U187" s="7" t="inlineStr"/>
      <c r="V187" s="7" t="inlineStr"/>
      <c r="W187" s="7" t="n">
        <v>2</v>
      </c>
      <c r="X187" s="7" t="n">
        <v>384828</v>
      </c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n">
        <v>2</v>
      </c>
      <c r="AH187" s="7" t="n">
        <v>788492</v>
      </c>
      <c r="AI187" s="7" t="n">
        <v>2</v>
      </c>
      <c r="AJ187" s="7" t="n">
        <v>2106</v>
      </c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inlineStr"/>
      <c r="BL187" s="7" t="inlineStr"/>
      <c r="BM187" s="7" t="n">
        <v>10</v>
      </c>
      <c r="BN187" s="7" t="n">
        <v>321830</v>
      </c>
      <c r="BO187" s="7" t="n">
        <v>20</v>
      </c>
      <c r="BP187" s="7" t="n">
        <v>2545880</v>
      </c>
      <c r="BQ187" s="7" t="inlineStr"/>
      <c r="BR187" s="7" t="inlineStr"/>
      <c r="BS187" s="7">
        <f>BU187+BW187+BY187+CA187+CC187+CE187+CG187+CI187+CK187+CM187+CO187+CQ187+CS187+CU187+CW187+CY187</f>
        <v/>
      </c>
      <c r="BT187" s="7">
        <f>BV187+BX187+BZ187+CB187+CD187+CF187+CH187+CJ187+CL187+CN187+CP187+CR187+CT187+CV187+CX187+CZ187</f>
        <v/>
      </c>
      <c r="BU187" s="7" t="inlineStr"/>
      <c r="BV187" s="7" t="inlineStr"/>
      <c r="BW187" s="7" t="inlineStr"/>
      <c r="BX187" s="7" t="inlineStr"/>
      <c r="BY187" s="7" t="n">
        <v>1</v>
      </c>
      <c r="BZ187" s="7" t="n">
        <v>30215</v>
      </c>
      <c r="CA187" s="7" t="n">
        <v>5</v>
      </c>
      <c r="CB187" s="7" t="n">
        <v>2126815</v>
      </c>
      <c r="CC187" s="7" t="n">
        <v>1</v>
      </c>
      <c r="CD187" s="7" t="n">
        <v>236917</v>
      </c>
      <c r="CE187" s="7" t="inlineStr"/>
      <c r="CF187" s="7" t="inlineStr"/>
      <c r="CG187" s="7" t="inlineStr"/>
      <c r="CH187" s="7" t="inlineStr"/>
      <c r="CI187" s="7" t="inlineStr"/>
      <c r="CJ187" s="7" t="inlineStr"/>
      <c r="CK187" s="7" t="n">
        <v>2</v>
      </c>
      <c r="CL187" s="7" t="n">
        <v>612696</v>
      </c>
      <c r="CM187" s="7" t="inlineStr"/>
      <c r="CN187" s="7" t="inlineStr"/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>
        <f>DC187+DE187+DG187+DI187+DK187+DM187+DO187+DQ187+DS187+DU187+DW187+DY187+EA187</f>
        <v/>
      </c>
      <c r="DB187" s="7">
        <f>DD187+DF187+DH187+DJ187+DL187+DN187+DP187+DR187+DT187+DV187+DX187+DZ187+EB187</f>
        <v/>
      </c>
      <c r="DC187" s="7" t="inlineStr"/>
      <c r="DD187" s="7" t="inlineStr"/>
      <c r="DE187" s="7" t="inlineStr"/>
      <c r="DF187" s="7" t="inlineStr"/>
      <c r="DG187" s="7" t="inlineStr"/>
      <c r="DH187" s="7" t="inlineStr"/>
      <c r="DI187" s="7" t="inlineStr"/>
      <c r="DJ187" s="7" t="inlineStr"/>
      <c r="DK187" s="7" t="inlineStr"/>
      <c r="DL187" s="7" t="inlineStr"/>
      <c r="DM187" s="7" t="inlineStr"/>
      <c r="DN187" s="7" t="inlineStr"/>
      <c r="DO187" s="7" t="n">
        <v>2</v>
      </c>
      <c r="DP187" s="7" t="n">
        <v>705984</v>
      </c>
      <c r="DQ187" s="7" t="n">
        <v>4</v>
      </c>
      <c r="DR187" s="7" t="n">
        <v>1514568</v>
      </c>
      <c r="DS187" s="7" t="inlineStr"/>
      <c r="DT187" s="7" t="inlineStr"/>
      <c r="DU187" s="7" t="n">
        <v>4</v>
      </c>
      <c r="DV187" s="7" t="n">
        <v>229236</v>
      </c>
      <c r="DW187" s="7" t="inlineStr"/>
      <c r="DX187" s="7" t="inlineStr"/>
      <c r="DY187" s="7" t="inlineStr"/>
      <c r="DZ187" s="7" t="inlineStr"/>
      <c r="EA187" s="7" t="inlineStr"/>
      <c r="EB187" s="7" t="inlineStr"/>
      <c r="EC187" s="7">
        <f>E187+AU187+BI187+BS187+DA187</f>
        <v/>
      </c>
      <c r="ED187" s="7">
        <f>F187+AV187+BJ187+BT187+DB187</f>
        <v/>
      </c>
    </row>
    <row r="188" hidden="1" outlineLevel="1">
      <c r="A188" s="5" t="n">
        <v>98</v>
      </c>
      <c r="B188" s="6" t="inlineStr">
        <is>
          <t>Timur-Orzu XK</t>
        </is>
      </c>
      <c r="C188" s="6" t="inlineStr">
        <is>
          <t>Бухара</t>
        </is>
      </c>
      <c r="D188" s="6" t="inlineStr">
        <is>
          <t>Бухара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inlineStr"/>
      <c r="H188" s="7" t="inlineStr"/>
      <c r="I188" s="7" t="n">
        <v>1</v>
      </c>
      <c r="J188" s="7" t="n">
        <v>253457</v>
      </c>
      <c r="K188" s="7" t="n">
        <v>1</v>
      </c>
      <c r="L188" s="7" t="n">
        <v>197579</v>
      </c>
      <c r="M188" s="7" t="n">
        <v>4</v>
      </c>
      <c r="N188" s="7" t="n">
        <v>787848</v>
      </c>
      <c r="O188" s="7" t="inlineStr"/>
      <c r="P188" s="7" t="inlineStr"/>
      <c r="Q188" s="7" t="inlineStr"/>
      <c r="R188" s="7" t="inlineStr"/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inlineStr"/>
      <c r="BL188" s="7" t="inlineStr"/>
      <c r="BM188" s="7" t="inlineStr"/>
      <c r="BN188" s="7" t="inlineStr"/>
      <c r="BO188" s="7" t="inlineStr"/>
      <c r="BP188" s="7" t="inlineStr"/>
      <c r="BQ188" s="7" t="inlineStr"/>
      <c r="BR188" s="7" t="inlineStr"/>
      <c r="BS188" s="7">
        <f>BU188+BW188+BY188+CA188+CC188+CE188+CG188+CI188+CK188+CM188+CO188+CQ188+CS188+CU188+CW188+CY188</f>
        <v/>
      </c>
      <c r="BT188" s="7">
        <f>BV188+BX188+BZ188+CB188+CD188+CF188+CH188+CJ188+CL188+CN188+CP188+CR188+CT188+CV188+CX188+CZ188</f>
        <v/>
      </c>
      <c r="BU188" s="7" t="inlineStr"/>
      <c r="BV188" s="7" t="inlineStr"/>
      <c r="BW188" s="7" t="n">
        <v>4</v>
      </c>
      <c r="BX188" s="7" t="n">
        <v>220888</v>
      </c>
      <c r="BY188" s="7" t="inlineStr"/>
      <c r="BZ188" s="7" t="inlineStr"/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 t="inlineStr"/>
      <c r="CN188" s="7" t="inlineStr"/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>
        <f>DC188+DE188+DG188+DI188+DK188+DM188+DO188+DQ188+DS188+DU188+DW188+DY188+EA188</f>
        <v/>
      </c>
      <c r="DB188" s="7">
        <f>DD188+DF188+DH188+DJ188+DL188+DN188+DP188+DR188+DT188+DV188+DX188+DZ188+EB188</f>
        <v/>
      </c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 t="inlineStr"/>
      <c r="DP188" s="7" t="inlineStr"/>
      <c r="DQ188" s="7" t="inlineStr"/>
      <c r="DR188" s="7" t="inlineStr"/>
      <c r="DS188" s="7" t="inlineStr"/>
      <c r="DT188" s="7" t="inlineStr"/>
      <c r="DU188" s="7" t="inlineStr"/>
      <c r="DV188" s="7" t="inlineStr"/>
      <c r="DW188" s="7" t="inlineStr"/>
      <c r="DX188" s="7" t="inlineStr"/>
      <c r="DY188" s="7" t="inlineStr"/>
      <c r="DZ188" s="7" t="inlineStr"/>
      <c r="EA188" s="7" t="inlineStr"/>
      <c r="EB188" s="7" t="inlineStr"/>
      <c r="EC188" s="7">
        <f>E188+AU188+BI188+BS188+DA188</f>
        <v/>
      </c>
      <c r="ED188" s="7">
        <f>F188+AV188+BJ188+BT188+DB188</f>
        <v/>
      </c>
    </row>
    <row r="189" hidden="1" outlineLevel="1">
      <c r="A189" s="5" t="n">
        <v>99</v>
      </c>
      <c r="B189" s="6" t="inlineStr">
        <is>
          <t>Toxir Farm Servis MCHJ</t>
        </is>
      </c>
      <c r="C189" s="6" t="inlineStr">
        <is>
          <t>Бухара</t>
        </is>
      </c>
      <c r="D189" s="6" t="inlineStr">
        <is>
          <t>Бухара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inlineStr"/>
      <c r="H189" s="7" t="inlineStr"/>
      <c r="I189" s="7" t="inlineStr"/>
      <c r="J189" s="7" t="inlineStr"/>
      <c r="K189" s="7" t="inlineStr"/>
      <c r="L189" s="7" t="inlineStr"/>
      <c r="M189" s="7" t="inlineStr"/>
      <c r="N189" s="7" t="inlineStr"/>
      <c r="O189" s="7" t="inlineStr"/>
      <c r="P189" s="7" t="inlineStr"/>
      <c r="Q189" s="7" t="n">
        <v>5</v>
      </c>
      <c r="R189" s="7" t="n">
        <v>692365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inlineStr"/>
      <c r="BR189" s="7" t="inlineStr"/>
      <c r="BS189" s="7">
        <f>BU189+BW189+BY189+CA189+CC189+CE189+CG189+CI189+CK189+CM189+CO189+CQ189+CS189+CU189+CW189+CY189</f>
        <v/>
      </c>
      <c r="BT189" s="7">
        <f>BV189+BX189+BZ189+CB189+CD189+CF189+CH189+CJ189+CL189+CN189+CP189+CR189+CT189+CV189+CX189+CZ189</f>
        <v/>
      </c>
      <c r="BU189" s="7" t="inlineStr"/>
      <c r="BV189" s="7" t="inlineStr"/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 t="inlineStr"/>
      <c r="CN189" s="7" t="inlineStr"/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>
        <f>DC189+DE189+DG189+DI189+DK189+DM189+DO189+DQ189+DS189+DU189+DW189+DY189+EA189</f>
        <v/>
      </c>
      <c r="DB189" s="7">
        <f>DD189+DF189+DH189+DJ189+DL189+DN189+DP189+DR189+DT189+DV189+DX189+DZ189+EB189</f>
        <v/>
      </c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 t="inlineStr"/>
      <c r="DP189" s="7" t="inlineStr"/>
      <c r="DQ189" s="7" t="inlineStr"/>
      <c r="DR189" s="7" t="inlineStr"/>
      <c r="DS189" s="7" t="inlineStr"/>
      <c r="DT189" s="7" t="inlineStr"/>
      <c r="DU189" s="7" t="inlineStr"/>
      <c r="DV189" s="7" t="inlineStr"/>
      <c r="DW189" s="7" t="inlineStr"/>
      <c r="DX189" s="7" t="inlineStr"/>
      <c r="DY189" s="7" t="inlineStr"/>
      <c r="DZ189" s="7" t="inlineStr"/>
      <c r="EA189" s="7" t="inlineStr"/>
      <c r="EB189" s="7" t="inlineStr"/>
      <c r="EC189" s="7">
        <f>E189+AU189+BI189+BS189+DA189</f>
        <v/>
      </c>
      <c r="ED189" s="7">
        <f>F189+AV189+BJ189+BT189+DB189</f>
        <v/>
      </c>
    </row>
    <row r="190" hidden="1" outlineLevel="1">
      <c r="A190" s="5" t="n">
        <v>100</v>
      </c>
      <c r="B190" s="6" t="inlineStr">
        <is>
          <t>UMAR FARM-CITY MCHJ</t>
        </is>
      </c>
      <c r="C190" s="6" t="inlineStr">
        <is>
          <t>Бухара</t>
        </is>
      </c>
      <c r="D190" s="6" t="inlineStr">
        <is>
          <t>Бухара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n">
        <v>10</v>
      </c>
      <c r="J190" s="7" t="n">
        <v>3070810</v>
      </c>
      <c r="K190" s="7" t="n">
        <v>10</v>
      </c>
      <c r="L190" s="7" t="n">
        <v>414580</v>
      </c>
      <c r="M190" s="7" t="inlineStr"/>
      <c r="N190" s="7" t="inlineStr"/>
      <c r="O190" s="7" t="inlineStr"/>
      <c r="P190" s="7" t="inlineStr"/>
      <c r="Q190" s="7" t="inlineStr"/>
      <c r="R190" s="7" t="inlineStr"/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inlineStr"/>
      <c r="BR190" s="7" t="inlineStr"/>
      <c r="BS190" s="7">
        <f>BU190+BW190+BY190+CA190+CC190+CE190+CG190+CI190+CK190+CM190+CO190+CQ190+CS190+CU190+CW190+CY190</f>
        <v/>
      </c>
      <c r="BT190" s="7">
        <f>BV190+BX190+BZ190+CB190+CD190+CF190+CH190+CJ190+CL190+CN190+CP190+CR190+CT190+CV190+CX190+CZ190</f>
        <v/>
      </c>
      <c r="BU190" s="7" t="inlineStr"/>
      <c r="BV190" s="7" t="inlineStr"/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 t="inlineStr"/>
      <c r="CN190" s="7" t="inlineStr"/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>
        <f>DC190+DE190+DG190+DI190+DK190+DM190+DO190+DQ190+DS190+DU190+DW190+DY190+EA190</f>
        <v/>
      </c>
      <c r="DB190" s="7">
        <f>DD190+DF190+DH190+DJ190+DL190+DN190+DP190+DR190+DT190+DV190+DX190+DZ190+EB190</f>
        <v/>
      </c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 t="inlineStr"/>
      <c r="DP190" s="7" t="inlineStr"/>
      <c r="DQ190" s="7" t="n">
        <v>10</v>
      </c>
      <c r="DR190" s="7" t="n">
        <v>2374690</v>
      </c>
      <c r="DS190" s="7" t="inlineStr"/>
      <c r="DT190" s="7" t="inlineStr"/>
      <c r="DU190" s="7" t="inlineStr"/>
      <c r="DV190" s="7" t="inlineStr"/>
      <c r="DW190" s="7" t="inlineStr"/>
      <c r="DX190" s="7" t="inlineStr"/>
      <c r="DY190" s="7" t="inlineStr"/>
      <c r="DZ190" s="7" t="inlineStr"/>
      <c r="EA190" s="7" t="inlineStr"/>
      <c r="EB190" s="7" t="inlineStr"/>
      <c r="EC190" s="7">
        <f>E190+AU190+BI190+BS190+DA190</f>
        <v/>
      </c>
      <c r="ED190" s="7">
        <f>F190+AV190+BJ190+BT190+DB190</f>
        <v/>
      </c>
    </row>
    <row r="191" hidden="1" outlineLevel="1">
      <c r="A191" s="5" t="n">
        <v>101</v>
      </c>
      <c r="B191" s="6" t="inlineStr">
        <is>
          <t>Vitamed Farm Servis MCHJ</t>
        </is>
      </c>
      <c r="C191" s="6" t="inlineStr">
        <is>
          <t>Бухара</t>
        </is>
      </c>
      <c r="D191" s="6" t="inlineStr">
        <is>
          <t>Бухара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inlineStr"/>
      <c r="N191" s="7" t="inlineStr"/>
      <c r="O191" s="7" t="inlineStr"/>
      <c r="P191" s="7" t="inlineStr"/>
      <c r="Q191" s="7" t="inlineStr"/>
      <c r="R191" s="7" t="inlineStr"/>
      <c r="S191" s="7" t="inlineStr"/>
      <c r="T191" s="7" t="inlineStr"/>
      <c r="U191" s="7" t="inlineStr"/>
      <c r="V191" s="7" t="inlineStr"/>
      <c r="W191" s="7" t="n">
        <v>2</v>
      </c>
      <c r="X191" s="7" t="n">
        <v>741964</v>
      </c>
      <c r="Y191" s="7" t="inlineStr"/>
      <c r="Z191" s="7" t="inlineStr"/>
      <c r="AA191" s="7" t="inlineStr"/>
      <c r="AB191" s="7" t="inlineStr"/>
      <c r="AC191" s="7" t="n">
        <v>5</v>
      </c>
      <c r="AD191" s="7" t="n">
        <v>525500</v>
      </c>
      <c r="AE191" s="7" t="inlineStr"/>
      <c r="AF191" s="7" t="inlineStr"/>
      <c r="AG191" s="7" t="n">
        <v>10</v>
      </c>
      <c r="AH191" s="7" t="n">
        <v>2501655</v>
      </c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inlineStr"/>
      <c r="BR191" s="7" t="inlineStr"/>
      <c r="BS191" s="7">
        <f>BU191+BW191+BY191+CA191+CC191+CE191+CG191+CI191+CK191+CM191+CO191+CQ191+CS191+CU191+CW191+CY191</f>
        <v/>
      </c>
      <c r="BT191" s="7">
        <f>BV191+BX191+BZ191+CB191+CD191+CF191+CH191+CJ191+CL191+CN191+CP191+CR191+CT191+CV191+CX191+CZ191</f>
        <v/>
      </c>
      <c r="BU191" s="7" t="inlineStr"/>
      <c r="BV191" s="7" t="inlineStr"/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 t="inlineStr"/>
      <c r="CN191" s="7" t="inlineStr"/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>
        <f>DC191+DE191+DG191+DI191+DK191+DM191+DO191+DQ191+DS191+DU191+DW191+DY191+EA191</f>
        <v/>
      </c>
      <c r="DB191" s="7">
        <f>DD191+DF191+DH191+DJ191+DL191+DN191+DP191+DR191+DT191+DV191+DX191+DZ191+EB191</f>
        <v/>
      </c>
      <c r="DC191" s="7" t="inlineStr"/>
      <c r="DD191" s="7" t="inlineStr"/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 t="inlineStr"/>
      <c r="DP191" s="7" t="inlineStr"/>
      <c r="DQ191" s="7" t="inlineStr"/>
      <c r="DR191" s="7" t="inlineStr"/>
      <c r="DS191" s="7" t="inlineStr"/>
      <c r="DT191" s="7" t="inlineStr"/>
      <c r="DU191" s="7" t="inlineStr"/>
      <c r="DV191" s="7" t="inlineStr"/>
      <c r="DW191" s="7" t="inlineStr"/>
      <c r="DX191" s="7" t="inlineStr"/>
      <c r="DY191" s="7" t="inlineStr"/>
      <c r="DZ191" s="7" t="inlineStr"/>
      <c r="EA191" s="7" t="inlineStr"/>
      <c r="EB191" s="7" t="inlineStr"/>
      <c r="EC191" s="7">
        <f>E191+AU191+BI191+BS191+DA191</f>
        <v/>
      </c>
      <c r="ED191" s="7">
        <f>F191+AV191+BJ191+BT191+DB191</f>
        <v/>
      </c>
    </row>
    <row r="192" hidden="1" outlineLevel="1">
      <c r="A192" s="5" t="n">
        <v>102</v>
      </c>
      <c r="B192" s="6" t="inlineStr">
        <is>
          <t>World Pharma MChJ</t>
        </is>
      </c>
      <c r="C192" s="6" t="inlineStr">
        <is>
          <t>Бухара</t>
        </is>
      </c>
      <c r="D192" s="6" t="inlineStr">
        <is>
          <t>Бухара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inlineStr"/>
      <c r="P192" s="7" t="inlineStr"/>
      <c r="Q192" s="7" t="inlineStr"/>
      <c r="R192" s="7" t="inlineStr"/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inlineStr"/>
      <c r="AD192" s="7" t="inlineStr"/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inlineStr"/>
      <c r="BR192" s="7" t="inlineStr"/>
      <c r="BS192" s="7">
        <f>BU192+BW192+BY192+CA192+CC192+CE192+CG192+CI192+CK192+CM192+CO192+CQ192+CS192+CU192+CW192+CY192</f>
        <v/>
      </c>
      <c r="BT192" s="7">
        <f>BV192+BX192+BZ192+CB192+CD192+CF192+CH192+CJ192+CL192+CN192+CP192+CR192+CT192+CV192+CX192+CZ192</f>
        <v/>
      </c>
      <c r="BU192" s="7" t="inlineStr"/>
      <c r="BV192" s="7" t="inlineStr"/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 t="inlineStr"/>
      <c r="CN192" s="7" t="inlineStr"/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>
        <f>DC192+DE192+DG192+DI192+DK192+DM192+DO192+DQ192+DS192+DU192+DW192+DY192+EA192</f>
        <v/>
      </c>
      <c r="DB192" s="7">
        <f>DD192+DF192+DH192+DJ192+DL192+DN192+DP192+DR192+DT192+DV192+DX192+DZ192+EB192</f>
        <v/>
      </c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 t="n">
        <v>10</v>
      </c>
      <c r="DP192" s="7" t="n">
        <v>301200</v>
      </c>
      <c r="DQ192" s="7" t="inlineStr"/>
      <c r="DR192" s="7" t="inlineStr"/>
      <c r="DS192" s="7" t="inlineStr"/>
      <c r="DT192" s="7" t="inlineStr"/>
      <c r="DU192" s="7" t="inlineStr"/>
      <c r="DV192" s="7" t="inlineStr"/>
      <c r="DW192" s="7" t="inlineStr"/>
      <c r="DX192" s="7" t="inlineStr"/>
      <c r="DY192" s="7" t="inlineStr"/>
      <c r="DZ192" s="7" t="inlineStr"/>
      <c r="EA192" s="7" t="inlineStr"/>
      <c r="EB192" s="7" t="inlineStr"/>
      <c r="EC192" s="7">
        <f>E192+AU192+BI192+BS192+DA192</f>
        <v/>
      </c>
      <c r="ED192" s="7">
        <f>F192+AV192+BJ192+BT192+DB192</f>
        <v/>
      </c>
    </row>
    <row r="193" hidden="1" outlineLevel="1">
      <c r="A193" s="5" t="n">
        <v>103</v>
      </c>
      <c r="B193" s="6" t="inlineStr">
        <is>
          <t>Xabiba Feruza Farm OK</t>
        </is>
      </c>
      <c r="C193" s="6" t="inlineStr">
        <is>
          <t>Бухара</t>
        </is>
      </c>
      <c r="D193" s="6" t="inlineStr">
        <is>
          <t>Бухара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n">
        <v>1</v>
      </c>
      <c r="H193" s="7" t="n">
        <v>234446</v>
      </c>
      <c r="I193" s="7" t="inlineStr"/>
      <c r="J193" s="7" t="inlineStr"/>
      <c r="K193" s="7" t="inlineStr"/>
      <c r="L193" s="7" t="inlineStr"/>
      <c r="M193" s="7" t="n">
        <v>2</v>
      </c>
      <c r="N193" s="7" t="n">
        <v>154152</v>
      </c>
      <c r="O193" s="7" t="inlineStr"/>
      <c r="P193" s="7" t="inlineStr"/>
      <c r="Q193" s="7" t="inlineStr"/>
      <c r="R193" s="7" t="inlineStr"/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inlineStr"/>
      <c r="BP193" s="7" t="inlineStr"/>
      <c r="BQ193" s="7" t="inlineStr"/>
      <c r="BR193" s="7" t="inlineStr"/>
      <c r="BS193" s="7">
        <f>BU193+BW193+BY193+CA193+CC193+CE193+CG193+CI193+CK193+CM193+CO193+CQ193+CS193+CU193+CW193+CY193</f>
        <v/>
      </c>
      <c r="BT193" s="7">
        <f>BV193+BX193+BZ193+CB193+CD193+CF193+CH193+CJ193+CL193+CN193+CP193+CR193+CT193+CV193+CX193+CZ193</f>
        <v/>
      </c>
      <c r="BU193" s="7" t="inlineStr"/>
      <c r="BV193" s="7" t="inlineStr"/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 t="inlineStr"/>
      <c r="CN193" s="7" t="inlineStr"/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>
        <f>DC193+DE193+DG193+DI193+DK193+DM193+DO193+DQ193+DS193+DU193+DW193+DY193+EA193</f>
        <v/>
      </c>
      <c r="DB193" s="7">
        <f>DD193+DF193+DH193+DJ193+DL193+DN193+DP193+DR193+DT193+DV193+DX193+DZ193+EB193</f>
        <v/>
      </c>
      <c r="DC193" s="7" t="inlineStr"/>
      <c r="DD193" s="7" t="inlineStr"/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 t="inlineStr"/>
      <c r="DP193" s="7" t="inlineStr"/>
      <c r="DQ193" s="7" t="inlineStr"/>
      <c r="DR193" s="7" t="inlineStr"/>
      <c r="DS193" s="7" t="inlineStr"/>
      <c r="DT193" s="7" t="inlineStr"/>
      <c r="DU193" s="7" t="inlineStr"/>
      <c r="DV193" s="7" t="inlineStr"/>
      <c r="DW193" s="7" t="inlineStr"/>
      <c r="DX193" s="7" t="inlineStr"/>
      <c r="DY193" s="7" t="inlineStr"/>
      <c r="DZ193" s="7" t="inlineStr"/>
      <c r="EA193" s="7" t="inlineStr"/>
      <c r="EB193" s="7" t="inlineStr"/>
      <c r="EC193" s="7">
        <f>E193+AU193+BI193+BS193+DA193</f>
        <v/>
      </c>
      <c r="ED193" s="7">
        <f>F193+AV193+BJ193+BT193+DB193</f>
        <v/>
      </c>
    </row>
    <row r="194" hidden="1" outlineLevel="1">
      <c r="A194" s="5" t="n">
        <v>104</v>
      </c>
      <c r="B194" s="6" t="inlineStr">
        <is>
          <t>Xayri-Niso Farm MCHJ</t>
        </is>
      </c>
      <c r="C194" s="6" t="inlineStr">
        <is>
          <t>Бухара</t>
        </is>
      </c>
      <c r="D194" s="6" t="inlineStr">
        <is>
          <t>Бухара 1</t>
        </is>
      </c>
      <c r="E194" s="7">
        <f>G194+I194+K194+M194+O194+Q194+S194+U194+W194+Y194+AA194+AC194+AE194+AG194+AI194+AK194+AM194+AO194+AQ194+AS194</f>
        <v/>
      </c>
      <c r="F194" s="7">
        <f>H194+J194+L194+N194+P194+R194+T194+V194+X194+Z194+AB194+AD194+AF194+AH194+AJ194+AL194+AN194+AP194+AR194+AT194</f>
        <v/>
      </c>
      <c r="G194" s="7" t="inlineStr"/>
      <c r="H194" s="7" t="inlineStr"/>
      <c r="I194" s="7" t="inlineStr"/>
      <c r="J194" s="7" t="inlineStr"/>
      <c r="K194" s="7" t="inlineStr"/>
      <c r="L194" s="7" t="inlineStr"/>
      <c r="M194" s="7" t="n">
        <v>4</v>
      </c>
      <c r="N194" s="7" t="n">
        <v>546556</v>
      </c>
      <c r="O194" s="7" t="inlineStr"/>
      <c r="P194" s="7" t="inlineStr"/>
      <c r="Q194" s="7" t="n">
        <v>2</v>
      </c>
      <c r="R194" s="7" t="n">
        <v>935194</v>
      </c>
      <c r="S194" s="7" t="inlineStr"/>
      <c r="T194" s="7" t="inlineStr"/>
      <c r="U194" s="7" t="inlineStr"/>
      <c r="V194" s="7" t="inlineStr"/>
      <c r="W194" s="7" t="inlineStr"/>
      <c r="X194" s="7" t="inlineStr"/>
      <c r="Y194" s="7" t="inlineStr"/>
      <c r="Z194" s="7" t="inlineStr"/>
      <c r="AA194" s="7" t="inlineStr"/>
      <c r="AB194" s="7" t="inlineStr"/>
      <c r="AC194" s="7" t="inlineStr"/>
      <c r="AD194" s="7" t="inlineStr"/>
      <c r="AE194" s="7" t="inlineStr"/>
      <c r="AF194" s="7" t="inlineStr"/>
      <c r="AG194" s="7" t="inlineStr"/>
      <c r="AH194" s="7" t="inlineStr"/>
      <c r="AI194" s="7" t="inlineStr"/>
      <c r="AJ194" s="7" t="inlineStr"/>
      <c r="AK194" s="7" t="inlineStr"/>
      <c r="AL194" s="7" t="inlineStr"/>
      <c r="AM194" s="7" t="inlineStr"/>
      <c r="AN194" s="7" t="inlineStr"/>
      <c r="AO194" s="7" t="inlineStr"/>
      <c r="AP194" s="7" t="inlineStr"/>
      <c r="AQ194" s="7" t="inlineStr"/>
      <c r="AR194" s="7" t="inlineStr"/>
      <c r="AS194" s="7" t="inlineStr"/>
      <c r="AT194" s="7" t="inlineStr"/>
      <c r="AU194" s="7">
        <f>AW194+AY194+BA194+BC194+BE194+BG194</f>
        <v/>
      </c>
      <c r="AV194" s="7">
        <f>AX194+AZ194+BB194+BD194+BF194+BH194</f>
        <v/>
      </c>
      <c r="AW194" s="7" t="inlineStr"/>
      <c r="AX194" s="7" t="inlineStr"/>
      <c r="AY194" s="7" t="inlineStr"/>
      <c r="AZ194" s="7" t="inlineStr"/>
      <c r="BA194" s="7" t="inlineStr"/>
      <c r="BB194" s="7" t="inlineStr"/>
      <c r="BC194" s="7" t="inlineStr"/>
      <c r="BD194" s="7" t="inlineStr"/>
      <c r="BE194" s="7" t="inlineStr"/>
      <c r="BF194" s="7" t="inlineStr"/>
      <c r="BG194" s="7" t="inlineStr"/>
      <c r="BH194" s="7" t="inlineStr"/>
      <c r="BI194" s="7">
        <f>BK194+BM194+BO194+BQ194</f>
        <v/>
      </c>
      <c r="BJ194" s="7">
        <f>BL194+BN194+BP194+BR194</f>
        <v/>
      </c>
      <c r="BK194" s="7" t="inlineStr"/>
      <c r="BL194" s="7" t="inlineStr"/>
      <c r="BM194" s="7" t="inlineStr"/>
      <c r="BN194" s="7" t="inlineStr"/>
      <c r="BO194" s="7" t="inlineStr"/>
      <c r="BP194" s="7" t="inlineStr"/>
      <c r="BQ194" s="7" t="inlineStr"/>
      <c r="BR194" s="7" t="inlineStr"/>
      <c r="BS194" s="7">
        <f>BU194+BW194+BY194+CA194+CC194+CE194+CG194+CI194+CK194+CM194+CO194+CQ194+CS194+CU194+CW194+CY194</f>
        <v/>
      </c>
      <c r="BT194" s="7">
        <f>BV194+BX194+BZ194+CB194+CD194+CF194+CH194+CJ194+CL194+CN194+CP194+CR194+CT194+CV194+CX194+CZ194</f>
        <v/>
      </c>
      <c r="BU194" s="7" t="inlineStr"/>
      <c r="BV194" s="7" t="inlineStr"/>
      <c r="BW194" s="7" t="inlineStr"/>
      <c r="BX194" s="7" t="inlineStr"/>
      <c r="BY194" s="7" t="inlineStr"/>
      <c r="BZ194" s="7" t="inlineStr"/>
      <c r="CA194" s="7" t="inlineStr"/>
      <c r="CB194" s="7" t="inlineStr"/>
      <c r="CC194" s="7" t="inlineStr"/>
      <c r="CD194" s="7" t="inlineStr"/>
      <c r="CE194" s="7" t="inlineStr"/>
      <c r="CF194" s="7" t="inlineStr"/>
      <c r="CG194" s="7" t="inlineStr"/>
      <c r="CH194" s="7" t="inlineStr"/>
      <c r="CI194" s="7" t="inlineStr"/>
      <c r="CJ194" s="7" t="inlineStr"/>
      <c r="CK194" s="7" t="inlineStr"/>
      <c r="CL194" s="7" t="inlineStr"/>
      <c r="CM194" s="7" t="inlineStr"/>
      <c r="CN194" s="7" t="inlineStr"/>
      <c r="CO194" s="7" t="inlineStr"/>
      <c r="CP194" s="7" t="inlineStr"/>
      <c r="CQ194" s="7" t="inlineStr"/>
      <c r="CR194" s="7" t="inlineStr"/>
      <c r="CS194" s="7" t="inlineStr"/>
      <c r="CT194" s="7" t="inlineStr"/>
      <c r="CU194" s="7" t="inlineStr"/>
      <c r="CV194" s="7" t="inlineStr"/>
      <c r="CW194" s="7" t="inlineStr"/>
      <c r="CX194" s="7" t="inlineStr"/>
      <c r="CY194" s="7" t="inlineStr"/>
      <c r="CZ194" s="7" t="inlineStr"/>
      <c r="DA194" s="7">
        <f>DC194+DE194+DG194+DI194+DK194+DM194+DO194+DQ194+DS194+DU194+DW194+DY194+EA194</f>
        <v/>
      </c>
      <c r="DB194" s="7">
        <f>DD194+DF194+DH194+DJ194+DL194+DN194+DP194+DR194+DT194+DV194+DX194+DZ194+EB194</f>
        <v/>
      </c>
      <c r="DC194" s="7" t="inlineStr"/>
      <c r="DD194" s="7" t="inlineStr"/>
      <c r="DE194" s="7" t="inlineStr"/>
      <c r="DF194" s="7" t="inlineStr"/>
      <c r="DG194" s="7" t="inlineStr"/>
      <c r="DH194" s="7" t="inlineStr"/>
      <c r="DI194" s="7" t="inlineStr"/>
      <c r="DJ194" s="7" t="inlineStr"/>
      <c r="DK194" s="7" t="inlineStr"/>
      <c r="DL194" s="7" t="inlineStr"/>
      <c r="DM194" s="7" t="inlineStr"/>
      <c r="DN194" s="7" t="inlineStr"/>
      <c r="DO194" s="7" t="inlineStr"/>
      <c r="DP194" s="7" t="inlineStr"/>
      <c r="DQ194" s="7" t="inlineStr"/>
      <c r="DR194" s="7" t="inlineStr"/>
      <c r="DS194" s="7" t="inlineStr"/>
      <c r="DT194" s="7" t="inlineStr"/>
      <c r="DU194" s="7" t="inlineStr"/>
      <c r="DV194" s="7" t="inlineStr"/>
      <c r="DW194" s="7" t="inlineStr"/>
      <c r="DX194" s="7" t="inlineStr"/>
      <c r="DY194" s="7" t="inlineStr"/>
      <c r="DZ194" s="7" t="inlineStr"/>
      <c r="EA194" s="7" t="inlineStr"/>
      <c r="EB194" s="7" t="inlineStr"/>
      <c r="EC194" s="7">
        <f>E194+AU194+BI194+BS194+DA194</f>
        <v/>
      </c>
      <c r="ED194" s="7">
        <f>F194+AV194+BJ194+BT194+DB194</f>
        <v/>
      </c>
    </row>
    <row r="195" hidden="1" outlineLevel="1">
      <c r="A195" s="5" t="n">
        <v>105</v>
      </c>
      <c r="B195" s="6" t="inlineStr">
        <is>
          <t>Xumoyun Shox Gold Farm XK</t>
        </is>
      </c>
      <c r="C195" s="6" t="inlineStr">
        <is>
          <t>Бухара</t>
        </is>
      </c>
      <c r="D195" s="6" t="inlineStr">
        <is>
          <t>Бухара 1</t>
        </is>
      </c>
      <c r="E195" s="7">
        <f>G195+I195+K195+M195+O195+Q195+S195+U195+W195+Y195+AA195+AC195+AE195+AG195+AI195+AK195+AM195+AO195+AQ195+AS195</f>
        <v/>
      </c>
      <c r="F195" s="7">
        <f>H195+J195+L195+N195+P195+R195+T195+V195+X195+Z195+AB195+AD195+AF195+AH195+AJ195+AL195+AN195+AP195+AR195+AT195</f>
        <v/>
      </c>
      <c r="G195" s="7" t="inlineStr"/>
      <c r="H195" s="7" t="inlineStr"/>
      <c r="I195" s="7" t="inlineStr"/>
      <c r="J195" s="7" t="inlineStr"/>
      <c r="K195" s="7" t="inlineStr"/>
      <c r="L195" s="7" t="inlineStr"/>
      <c r="M195" s="7" t="inlineStr"/>
      <c r="N195" s="7" t="inlineStr"/>
      <c r="O195" s="7" t="inlineStr"/>
      <c r="P195" s="7" t="inlineStr"/>
      <c r="Q195" s="7" t="n">
        <v>10</v>
      </c>
      <c r="R195" s="7" t="n">
        <v>606350</v>
      </c>
      <c r="S195" s="7" t="inlineStr"/>
      <c r="T195" s="7" t="inlineStr"/>
      <c r="U195" s="7" t="inlineStr"/>
      <c r="V195" s="7" t="inlineStr"/>
      <c r="W195" s="7" t="n">
        <v>1</v>
      </c>
      <c r="X195" s="7" t="n">
        <v>119196</v>
      </c>
      <c r="Y195" s="7" t="inlineStr"/>
      <c r="Z195" s="7" t="inlineStr"/>
      <c r="AA195" s="7" t="inlineStr"/>
      <c r="AB195" s="7" t="inlineStr"/>
      <c r="AC195" s="7" t="inlineStr"/>
      <c r="AD195" s="7" t="inlineStr"/>
      <c r="AE195" s="7" t="inlineStr"/>
      <c r="AF195" s="7" t="inlineStr"/>
      <c r="AG195" s="7" t="n">
        <v>2</v>
      </c>
      <c r="AH195" s="7" t="n">
        <v>230434</v>
      </c>
      <c r="AI195" s="7" t="inlineStr"/>
      <c r="AJ195" s="7" t="inlineStr"/>
      <c r="AK195" s="7" t="inlineStr"/>
      <c r="AL195" s="7" t="inlineStr"/>
      <c r="AM195" s="7" t="inlineStr"/>
      <c r="AN195" s="7" t="inlineStr"/>
      <c r="AO195" s="7" t="inlineStr"/>
      <c r="AP195" s="7" t="inlineStr"/>
      <c r="AQ195" s="7" t="inlineStr"/>
      <c r="AR195" s="7" t="inlineStr"/>
      <c r="AS195" s="7" t="inlineStr"/>
      <c r="AT195" s="7" t="inlineStr"/>
      <c r="AU195" s="7">
        <f>AW195+AY195+BA195+BC195+BE195+BG195</f>
        <v/>
      </c>
      <c r="AV195" s="7">
        <f>AX195+AZ195+BB195+BD195+BF195+BH195</f>
        <v/>
      </c>
      <c r="AW195" s="7" t="inlineStr"/>
      <c r="AX195" s="7" t="inlineStr"/>
      <c r="AY195" s="7" t="inlineStr"/>
      <c r="AZ195" s="7" t="inlineStr"/>
      <c r="BA195" s="7" t="inlineStr"/>
      <c r="BB195" s="7" t="inlineStr"/>
      <c r="BC195" s="7" t="inlineStr"/>
      <c r="BD195" s="7" t="inlineStr"/>
      <c r="BE195" s="7" t="inlineStr"/>
      <c r="BF195" s="7" t="inlineStr"/>
      <c r="BG195" s="7" t="inlineStr"/>
      <c r="BH195" s="7" t="inlineStr"/>
      <c r="BI195" s="7">
        <f>BK195+BM195+BO195+BQ195</f>
        <v/>
      </c>
      <c r="BJ195" s="7">
        <f>BL195+BN195+BP195+BR195</f>
        <v/>
      </c>
      <c r="BK195" s="7" t="inlineStr"/>
      <c r="BL195" s="7" t="inlineStr"/>
      <c r="BM195" s="7" t="inlineStr"/>
      <c r="BN195" s="7" t="inlineStr"/>
      <c r="BO195" s="7" t="inlineStr"/>
      <c r="BP195" s="7" t="inlineStr"/>
      <c r="BQ195" s="7" t="inlineStr"/>
      <c r="BR195" s="7" t="inlineStr"/>
      <c r="BS195" s="7">
        <f>BU195+BW195+BY195+CA195+CC195+CE195+CG195+CI195+CK195+CM195+CO195+CQ195+CS195+CU195+CW195+CY195</f>
        <v/>
      </c>
      <c r="BT195" s="7">
        <f>BV195+BX195+BZ195+CB195+CD195+CF195+CH195+CJ195+CL195+CN195+CP195+CR195+CT195+CV195+CX195+CZ195</f>
        <v/>
      </c>
      <c r="BU195" s="7" t="inlineStr"/>
      <c r="BV195" s="7" t="inlineStr"/>
      <c r="BW195" s="7" t="inlineStr"/>
      <c r="BX195" s="7" t="inlineStr"/>
      <c r="BY195" s="7" t="inlineStr"/>
      <c r="BZ195" s="7" t="inlineStr"/>
      <c r="CA195" s="7" t="inlineStr"/>
      <c r="CB195" s="7" t="inlineStr"/>
      <c r="CC195" s="7" t="inlineStr"/>
      <c r="CD195" s="7" t="inlineStr"/>
      <c r="CE195" s="7" t="inlineStr"/>
      <c r="CF195" s="7" t="inlineStr"/>
      <c r="CG195" s="7" t="inlineStr"/>
      <c r="CH195" s="7" t="inlineStr"/>
      <c r="CI195" s="7" t="inlineStr"/>
      <c r="CJ195" s="7" t="inlineStr"/>
      <c r="CK195" s="7" t="inlineStr"/>
      <c r="CL195" s="7" t="inlineStr"/>
      <c r="CM195" s="7" t="inlineStr"/>
      <c r="CN195" s="7" t="inlineStr"/>
      <c r="CO195" s="7" t="inlineStr"/>
      <c r="CP195" s="7" t="inlineStr"/>
      <c r="CQ195" s="7" t="inlineStr"/>
      <c r="CR195" s="7" t="inlineStr"/>
      <c r="CS195" s="7" t="inlineStr"/>
      <c r="CT195" s="7" t="inlineStr"/>
      <c r="CU195" s="7" t="inlineStr"/>
      <c r="CV195" s="7" t="inlineStr"/>
      <c r="CW195" s="7" t="inlineStr"/>
      <c r="CX195" s="7" t="inlineStr"/>
      <c r="CY195" s="7" t="inlineStr"/>
      <c r="CZ195" s="7" t="inlineStr"/>
      <c r="DA195" s="7">
        <f>DC195+DE195+DG195+DI195+DK195+DM195+DO195+DQ195+DS195+DU195+DW195+DY195+EA195</f>
        <v/>
      </c>
      <c r="DB195" s="7">
        <f>DD195+DF195+DH195+DJ195+DL195+DN195+DP195+DR195+DT195+DV195+DX195+DZ195+EB195</f>
        <v/>
      </c>
      <c r="DC195" s="7" t="inlineStr"/>
      <c r="DD195" s="7" t="inlineStr"/>
      <c r="DE195" s="7" t="inlineStr"/>
      <c r="DF195" s="7" t="inlineStr"/>
      <c r="DG195" s="7" t="inlineStr"/>
      <c r="DH195" s="7" t="inlineStr"/>
      <c r="DI195" s="7" t="inlineStr"/>
      <c r="DJ195" s="7" t="inlineStr"/>
      <c r="DK195" s="7" t="inlineStr"/>
      <c r="DL195" s="7" t="inlineStr"/>
      <c r="DM195" s="7" t="inlineStr"/>
      <c r="DN195" s="7" t="inlineStr"/>
      <c r="DO195" s="7" t="inlineStr"/>
      <c r="DP195" s="7" t="inlineStr"/>
      <c r="DQ195" s="7" t="inlineStr"/>
      <c r="DR195" s="7" t="inlineStr"/>
      <c r="DS195" s="7" t="inlineStr"/>
      <c r="DT195" s="7" t="inlineStr"/>
      <c r="DU195" s="7" t="inlineStr"/>
      <c r="DV195" s="7" t="inlineStr"/>
      <c r="DW195" s="7" t="inlineStr"/>
      <c r="DX195" s="7" t="inlineStr"/>
      <c r="DY195" s="7" t="inlineStr"/>
      <c r="DZ195" s="7" t="inlineStr"/>
      <c r="EA195" s="7" t="inlineStr"/>
      <c r="EB195" s="7" t="inlineStr"/>
      <c r="EC195" s="7">
        <f>E195+AU195+BI195+BS195+DA195</f>
        <v/>
      </c>
      <c r="ED195" s="7">
        <f>F195+AV195+BJ195+BT195+DB195</f>
        <v/>
      </c>
    </row>
    <row r="196" hidden="1" outlineLevel="1">
      <c r="A196" s="5" t="n">
        <v>106</v>
      </c>
      <c r="B196" s="6" t="inlineStr">
        <is>
          <t>YASMIN FARM FARZ MCHJ</t>
        </is>
      </c>
      <c r="C196" s="6" t="inlineStr">
        <is>
          <t>Бухара</t>
        </is>
      </c>
      <c r="D196" s="6" t="inlineStr">
        <is>
          <t>Бухара 1</t>
        </is>
      </c>
      <c r="E196" s="7">
        <f>G196+I196+K196+M196+O196+Q196+S196+U196+W196+Y196+AA196+AC196+AE196+AG196+AI196+AK196+AM196+AO196+AQ196+AS196</f>
        <v/>
      </c>
      <c r="F196" s="7">
        <f>H196+J196+L196+N196+P196+R196+T196+V196+X196+Z196+AB196+AD196+AF196+AH196+AJ196+AL196+AN196+AP196+AR196+AT196</f>
        <v/>
      </c>
      <c r="G196" s="7" t="inlineStr"/>
      <c r="H196" s="7" t="inlineStr"/>
      <c r="I196" s="7" t="inlineStr"/>
      <c r="J196" s="7" t="inlineStr"/>
      <c r="K196" s="7" t="inlineStr"/>
      <c r="L196" s="7" t="inlineStr"/>
      <c r="M196" s="7" t="inlineStr"/>
      <c r="N196" s="7" t="inlineStr"/>
      <c r="O196" s="7" t="inlineStr"/>
      <c r="P196" s="7" t="inlineStr"/>
      <c r="Q196" s="7" t="inlineStr"/>
      <c r="R196" s="7" t="inlineStr"/>
      <c r="S196" s="7" t="inlineStr"/>
      <c r="T196" s="7" t="inlineStr"/>
      <c r="U196" s="7" t="inlineStr"/>
      <c r="V196" s="7" t="inlineStr"/>
      <c r="W196" s="7" t="inlineStr"/>
      <c r="X196" s="7" t="inlineStr"/>
      <c r="Y196" s="7" t="n">
        <v>5</v>
      </c>
      <c r="Z196" s="7" t="n">
        <v>366990</v>
      </c>
      <c r="AA196" s="7" t="inlineStr"/>
      <c r="AB196" s="7" t="inlineStr"/>
      <c r="AC196" s="7" t="inlineStr"/>
      <c r="AD196" s="7" t="inlineStr"/>
      <c r="AE196" s="7" t="inlineStr"/>
      <c r="AF196" s="7" t="inlineStr"/>
      <c r="AG196" s="7" t="inlineStr"/>
      <c r="AH196" s="7" t="inlineStr"/>
      <c r="AI196" s="7" t="inlineStr"/>
      <c r="AJ196" s="7" t="inlineStr"/>
      <c r="AK196" s="7" t="n">
        <v>10</v>
      </c>
      <c r="AL196" s="7" t="n">
        <v>53870</v>
      </c>
      <c r="AM196" s="7" t="inlineStr"/>
      <c r="AN196" s="7" t="inlineStr"/>
      <c r="AO196" s="7" t="inlineStr"/>
      <c r="AP196" s="7" t="inlineStr"/>
      <c r="AQ196" s="7" t="inlineStr"/>
      <c r="AR196" s="7" t="inlineStr"/>
      <c r="AS196" s="7" t="inlineStr"/>
      <c r="AT196" s="7" t="inlineStr"/>
      <c r="AU196" s="7">
        <f>AW196+AY196+BA196+BC196+BE196+BG196</f>
        <v/>
      </c>
      <c r="AV196" s="7">
        <f>AX196+AZ196+BB196+BD196+BF196+BH196</f>
        <v/>
      </c>
      <c r="AW196" s="7" t="inlineStr"/>
      <c r="AX196" s="7" t="inlineStr"/>
      <c r="AY196" s="7" t="inlineStr"/>
      <c r="AZ196" s="7" t="inlineStr"/>
      <c r="BA196" s="7" t="inlineStr"/>
      <c r="BB196" s="7" t="inlineStr"/>
      <c r="BC196" s="7" t="inlineStr"/>
      <c r="BD196" s="7" t="inlineStr"/>
      <c r="BE196" s="7" t="inlineStr"/>
      <c r="BF196" s="7" t="inlineStr"/>
      <c r="BG196" s="7" t="inlineStr"/>
      <c r="BH196" s="7" t="inlineStr"/>
      <c r="BI196" s="7">
        <f>BK196+BM196+BO196+BQ196</f>
        <v/>
      </c>
      <c r="BJ196" s="7">
        <f>BL196+BN196+BP196+BR196</f>
        <v/>
      </c>
      <c r="BK196" s="7" t="n">
        <v>2</v>
      </c>
      <c r="BL196" s="7" t="n">
        <v>797890</v>
      </c>
      <c r="BM196" s="7" t="inlineStr"/>
      <c r="BN196" s="7" t="inlineStr"/>
      <c r="BO196" s="7" t="n">
        <v>3</v>
      </c>
      <c r="BP196" s="7" t="n">
        <v>219381</v>
      </c>
      <c r="BQ196" s="7" t="inlineStr"/>
      <c r="BR196" s="7" t="inlineStr"/>
      <c r="BS196" s="7">
        <f>BU196+BW196+BY196+CA196+CC196+CE196+CG196+CI196+CK196+CM196+CO196+CQ196+CS196+CU196+CW196+CY196</f>
        <v/>
      </c>
      <c r="BT196" s="7">
        <f>BV196+BX196+BZ196+CB196+CD196+CF196+CH196+CJ196+CL196+CN196+CP196+CR196+CT196+CV196+CX196+CZ196</f>
        <v/>
      </c>
      <c r="BU196" s="7" t="inlineStr"/>
      <c r="BV196" s="7" t="inlineStr"/>
      <c r="BW196" s="7" t="inlineStr"/>
      <c r="BX196" s="7" t="inlineStr"/>
      <c r="BY196" s="7" t="inlineStr"/>
      <c r="BZ196" s="7" t="inlineStr"/>
      <c r="CA196" s="7" t="inlineStr"/>
      <c r="CB196" s="7" t="inlineStr"/>
      <c r="CC196" s="7" t="inlineStr"/>
      <c r="CD196" s="7" t="inlineStr"/>
      <c r="CE196" s="7" t="inlineStr"/>
      <c r="CF196" s="7" t="inlineStr"/>
      <c r="CG196" s="7" t="inlineStr"/>
      <c r="CH196" s="7" t="inlineStr"/>
      <c r="CI196" s="7" t="inlineStr"/>
      <c r="CJ196" s="7" t="inlineStr"/>
      <c r="CK196" s="7" t="inlineStr"/>
      <c r="CL196" s="7" t="inlineStr"/>
      <c r="CM196" s="7" t="inlineStr"/>
      <c r="CN196" s="7" t="inlineStr"/>
      <c r="CO196" s="7" t="inlineStr"/>
      <c r="CP196" s="7" t="inlineStr"/>
      <c r="CQ196" s="7" t="inlineStr"/>
      <c r="CR196" s="7" t="inlineStr"/>
      <c r="CS196" s="7" t="inlineStr"/>
      <c r="CT196" s="7" t="inlineStr"/>
      <c r="CU196" s="7" t="inlineStr"/>
      <c r="CV196" s="7" t="inlineStr"/>
      <c r="CW196" s="7" t="inlineStr"/>
      <c r="CX196" s="7" t="inlineStr"/>
      <c r="CY196" s="7" t="inlineStr"/>
      <c r="CZ196" s="7" t="inlineStr"/>
      <c r="DA196" s="7">
        <f>DC196+DE196+DG196+DI196+DK196+DM196+DO196+DQ196+DS196+DU196+DW196+DY196+EA196</f>
        <v/>
      </c>
      <c r="DB196" s="7">
        <f>DD196+DF196+DH196+DJ196+DL196+DN196+DP196+DR196+DT196+DV196+DX196+DZ196+EB196</f>
        <v/>
      </c>
      <c r="DC196" s="7" t="inlineStr"/>
      <c r="DD196" s="7" t="inlineStr"/>
      <c r="DE196" s="7" t="inlineStr"/>
      <c r="DF196" s="7" t="inlineStr"/>
      <c r="DG196" s="7" t="inlineStr"/>
      <c r="DH196" s="7" t="inlineStr"/>
      <c r="DI196" s="7" t="inlineStr"/>
      <c r="DJ196" s="7" t="inlineStr"/>
      <c r="DK196" s="7" t="inlineStr"/>
      <c r="DL196" s="7" t="inlineStr"/>
      <c r="DM196" s="7" t="inlineStr"/>
      <c r="DN196" s="7" t="inlineStr"/>
      <c r="DO196" s="7" t="n">
        <v>2</v>
      </c>
      <c r="DP196" s="7" t="n">
        <v>661004</v>
      </c>
      <c r="DQ196" s="7" t="inlineStr"/>
      <c r="DR196" s="7" t="inlineStr"/>
      <c r="DS196" s="7" t="inlineStr"/>
      <c r="DT196" s="7" t="inlineStr"/>
      <c r="DU196" s="7" t="inlineStr"/>
      <c r="DV196" s="7" t="inlineStr"/>
      <c r="DW196" s="7" t="inlineStr"/>
      <c r="DX196" s="7" t="inlineStr"/>
      <c r="DY196" s="7" t="inlineStr"/>
      <c r="DZ196" s="7" t="inlineStr"/>
      <c r="EA196" s="7" t="inlineStr"/>
      <c r="EB196" s="7" t="inlineStr"/>
      <c r="EC196" s="7">
        <f>E196+AU196+BI196+BS196+DA196</f>
        <v/>
      </c>
      <c r="ED196" s="7">
        <f>F196+AV196+BJ196+BT196+DB196</f>
        <v/>
      </c>
    </row>
    <row r="197" hidden="1" outlineLevel="1">
      <c r="A197" s="5" t="n">
        <v>107</v>
      </c>
      <c r="B197" s="6" t="inlineStr">
        <is>
          <t>YUSUF UMAR PHARM MCHJ</t>
        </is>
      </c>
      <c r="C197" s="6" t="inlineStr">
        <is>
          <t>Бухара</t>
        </is>
      </c>
      <c r="D197" s="6" t="inlineStr">
        <is>
          <t>Бухара 1</t>
        </is>
      </c>
      <c r="E197" s="7">
        <f>G197+I197+K197+M197+O197+Q197+S197+U197+W197+Y197+AA197+AC197+AE197+AG197+AI197+AK197+AM197+AO197+AQ197+AS197</f>
        <v/>
      </c>
      <c r="F197" s="7">
        <f>H197+J197+L197+N197+P197+R197+T197+V197+X197+Z197+AB197+AD197+AF197+AH197+AJ197+AL197+AN197+AP197+AR197+AT197</f>
        <v/>
      </c>
      <c r="G197" s="7" t="inlineStr"/>
      <c r="H197" s="7" t="inlineStr"/>
      <c r="I197" s="7" t="inlineStr"/>
      <c r="J197" s="7" t="inlineStr"/>
      <c r="K197" s="7" t="inlineStr"/>
      <c r="L197" s="7" t="inlineStr"/>
      <c r="M197" s="7" t="inlineStr"/>
      <c r="N197" s="7" t="inlineStr"/>
      <c r="O197" s="7" t="inlineStr"/>
      <c r="P197" s="7" t="inlineStr"/>
      <c r="Q197" s="7" t="inlineStr"/>
      <c r="R197" s="7" t="inlineStr"/>
      <c r="S197" s="7" t="inlineStr"/>
      <c r="T197" s="7" t="inlineStr"/>
      <c r="U197" s="7" t="inlineStr"/>
      <c r="V197" s="7" t="inlineStr"/>
      <c r="W197" s="7" t="n">
        <v>2</v>
      </c>
      <c r="X197" s="7" t="n">
        <v>174948</v>
      </c>
      <c r="Y197" s="7" t="inlineStr"/>
      <c r="Z197" s="7" t="inlineStr"/>
      <c r="AA197" s="7" t="inlineStr"/>
      <c r="AB197" s="7" t="inlineStr"/>
      <c r="AC197" s="7" t="n">
        <v>5</v>
      </c>
      <c r="AD197" s="7" t="n">
        <v>506050</v>
      </c>
      <c r="AE197" s="7" t="inlineStr"/>
      <c r="AF197" s="7" t="inlineStr"/>
      <c r="AG197" s="7" t="inlineStr"/>
      <c r="AH197" s="7" t="inlineStr"/>
      <c r="AI197" s="7" t="inlineStr"/>
      <c r="AJ197" s="7" t="inlineStr"/>
      <c r="AK197" s="7" t="inlineStr"/>
      <c r="AL197" s="7" t="inlineStr"/>
      <c r="AM197" s="7" t="inlineStr"/>
      <c r="AN197" s="7" t="inlineStr"/>
      <c r="AO197" s="7" t="inlineStr"/>
      <c r="AP197" s="7" t="inlineStr"/>
      <c r="AQ197" s="7" t="inlineStr"/>
      <c r="AR197" s="7" t="inlineStr"/>
      <c r="AS197" s="7" t="inlineStr"/>
      <c r="AT197" s="7" t="inlineStr"/>
      <c r="AU197" s="7">
        <f>AW197+AY197+BA197+BC197+BE197+BG197</f>
        <v/>
      </c>
      <c r="AV197" s="7">
        <f>AX197+AZ197+BB197+BD197+BF197+BH197</f>
        <v/>
      </c>
      <c r="AW197" s="7" t="inlineStr"/>
      <c r="AX197" s="7" t="inlineStr"/>
      <c r="AY197" s="7" t="inlineStr"/>
      <c r="AZ197" s="7" t="inlineStr"/>
      <c r="BA197" s="7" t="inlineStr"/>
      <c r="BB197" s="7" t="inlineStr"/>
      <c r="BC197" s="7" t="inlineStr"/>
      <c r="BD197" s="7" t="inlineStr"/>
      <c r="BE197" s="7" t="inlineStr"/>
      <c r="BF197" s="7" t="inlineStr"/>
      <c r="BG197" s="7" t="inlineStr"/>
      <c r="BH197" s="7" t="inlineStr"/>
      <c r="BI197" s="7">
        <f>BK197+BM197+BO197+BQ197</f>
        <v/>
      </c>
      <c r="BJ197" s="7">
        <f>BL197+BN197+BP197+BR197</f>
        <v/>
      </c>
      <c r="BK197" s="7" t="inlineStr"/>
      <c r="BL197" s="7" t="inlineStr"/>
      <c r="BM197" s="7" t="inlineStr"/>
      <c r="BN197" s="7" t="inlineStr"/>
      <c r="BO197" s="7" t="inlineStr"/>
      <c r="BP197" s="7" t="inlineStr"/>
      <c r="BQ197" s="7" t="inlineStr"/>
      <c r="BR197" s="7" t="inlineStr"/>
      <c r="BS197" s="7">
        <f>BU197+BW197+BY197+CA197+CC197+CE197+CG197+CI197+CK197+CM197+CO197+CQ197+CS197+CU197+CW197+CY197</f>
        <v/>
      </c>
      <c r="BT197" s="7">
        <f>BV197+BX197+BZ197+CB197+CD197+CF197+CH197+CJ197+CL197+CN197+CP197+CR197+CT197+CV197+CX197+CZ197</f>
        <v/>
      </c>
      <c r="BU197" s="7" t="inlineStr"/>
      <c r="BV197" s="7" t="inlineStr"/>
      <c r="BW197" s="7" t="inlineStr"/>
      <c r="BX197" s="7" t="inlineStr"/>
      <c r="BY197" s="7" t="inlineStr"/>
      <c r="BZ197" s="7" t="inlineStr"/>
      <c r="CA197" s="7" t="inlineStr"/>
      <c r="CB197" s="7" t="inlineStr"/>
      <c r="CC197" s="7" t="inlineStr"/>
      <c r="CD197" s="7" t="inlineStr"/>
      <c r="CE197" s="7" t="inlineStr"/>
      <c r="CF197" s="7" t="inlineStr"/>
      <c r="CG197" s="7" t="inlineStr"/>
      <c r="CH197" s="7" t="inlineStr"/>
      <c r="CI197" s="7" t="inlineStr"/>
      <c r="CJ197" s="7" t="inlineStr"/>
      <c r="CK197" s="7" t="inlineStr"/>
      <c r="CL197" s="7" t="inlineStr"/>
      <c r="CM197" s="7" t="inlineStr"/>
      <c r="CN197" s="7" t="inlineStr"/>
      <c r="CO197" s="7" t="inlineStr"/>
      <c r="CP197" s="7" t="inlineStr"/>
      <c r="CQ197" s="7" t="inlineStr"/>
      <c r="CR197" s="7" t="inlineStr"/>
      <c r="CS197" s="7" t="inlineStr"/>
      <c r="CT197" s="7" t="inlineStr"/>
      <c r="CU197" s="7" t="inlineStr"/>
      <c r="CV197" s="7" t="inlineStr"/>
      <c r="CW197" s="7" t="inlineStr"/>
      <c r="CX197" s="7" t="inlineStr"/>
      <c r="CY197" s="7" t="inlineStr"/>
      <c r="CZ197" s="7" t="inlineStr"/>
      <c r="DA197" s="7">
        <f>DC197+DE197+DG197+DI197+DK197+DM197+DO197+DQ197+DS197+DU197+DW197+DY197+EA197</f>
        <v/>
      </c>
      <c r="DB197" s="7">
        <f>DD197+DF197+DH197+DJ197+DL197+DN197+DP197+DR197+DT197+DV197+DX197+DZ197+EB197</f>
        <v/>
      </c>
      <c r="DC197" s="7" t="inlineStr"/>
      <c r="DD197" s="7" t="inlineStr"/>
      <c r="DE197" s="7" t="inlineStr"/>
      <c r="DF197" s="7" t="inlineStr"/>
      <c r="DG197" s="7" t="inlineStr"/>
      <c r="DH197" s="7" t="inlineStr"/>
      <c r="DI197" s="7" t="inlineStr"/>
      <c r="DJ197" s="7" t="inlineStr"/>
      <c r="DK197" s="7" t="inlineStr"/>
      <c r="DL197" s="7" t="inlineStr"/>
      <c r="DM197" s="7" t="inlineStr"/>
      <c r="DN197" s="7" t="inlineStr"/>
      <c r="DO197" s="7" t="inlineStr"/>
      <c r="DP197" s="7" t="inlineStr"/>
      <c r="DQ197" s="7" t="inlineStr"/>
      <c r="DR197" s="7" t="inlineStr"/>
      <c r="DS197" s="7" t="inlineStr"/>
      <c r="DT197" s="7" t="inlineStr"/>
      <c r="DU197" s="7" t="inlineStr"/>
      <c r="DV197" s="7" t="inlineStr"/>
      <c r="DW197" s="7" t="inlineStr"/>
      <c r="DX197" s="7" t="inlineStr"/>
      <c r="DY197" s="7" t="inlineStr"/>
      <c r="DZ197" s="7" t="inlineStr"/>
      <c r="EA197" s="7" t="inlineStr"/>
      <c r="EB197" s="7" t="inlineStr"/>
      <c r="EC197" s="7">
        <f>E197+AU197+BI197+BS197+DA197</f>
        <v/>
      </c>
      <c r="ED197" s="7">
        <f>F197+AV197+BJ197+BT197+DB197</f>
        <v/>
      </c>
    </row>
    <row r="198" hidden="1" outlineLevel="1">
      <c r="A198" s="5" t="n">
        <v>108</v>
      </c>
      <c r="B198" s="6" t="inlineStr">
        <is>
          <t>Yuldosh XK</t>
        </is>
      </c>
      <c r="C198" s="6" t="inlineStr">
        <is>
          <t>Бухара</t>
        </is>
      </c>
      <c r="D198" s="6" t="inlineStr">
        <is>
          <t>Бухара 1</t>
        </is>
      </c>
      <c r="E198" s="7">
        <f>G198+I198+K198+M198+O198+Q198+S198+U198+W198+Y198+AA198+AC198+AE198+AG198+AI198+AK198+AM198+AO198+AQ198+AS198</f>
        <v/>
      </c>
      <c r="F198" s="7">
        <f>H198+J198+L198+N198+P198+R198+T198+V198+X198+Z198+AB198+AD198+AF198+AH198+AJ198+AL198+AN198+AP198+AR198+AT198</f>
        <v/>
      </c>
      <c r="G198" s="7" t="inlineStr"/>
      <c r="H198" s="7" t="inlineStr"/>
      <c r="I198" s="7" t="inlineStr"/>
      <c r="J198" s="7" t="inlineStr"/>
      <c r="K198" s="7" t="inlineStr"/>
      <c r="L198" s="7" t="inlineStr"/>
      <c r="M198" s="7" t="inlineStr"/>
      <c r="N198" s="7" t="inlineStr"/>
      <c r="O198" s="7" t="inlineStr"/>
      <c r="P198" s="7" t="inlineStr"/>
      <c r="Q198" s="7" t="inlineStr"/>
      <c r="R198" s="7" t="inlineStr"/>
      <c r="S198" s="7" t="inlineStr"/>
      <c r="T198" s="7" t="inlineStr"/>
      <c r="U198" s="7" t="inlineStr"/>
      <c r="V198" s="7" t="inlineStr"/>
      <c r="W198" s="7" t="inlineStr"/>
      <c r="X198" s="7" t="inlineStr"/>
      <c r="Y198" s="7" t="inlineStr"/>
      <c r="Z198" s="7" t="inlineStr"/>
      <c r="AA198" s="7" t="inlineStr"/>
      <c r="AB198" s="7" t="inlineStr"/>
      <c r="AC198" s="7" t="inlineStr"/>
      <c r="AD198" s="7" t="inlineStr"/>
      <c r="AE198" s="7" t="inlineStr"/>
      <c r="AF198" s="7" t="inlineStr"/>
      <c r="AG198" s="7" t="inlineStr"/>
      <c r="AH198" s="7" t="inlineStr"/>
      <c r="AI198" s="7" t="inlineStr"/>
      <c r="AJ198" s="7" t="inlineStr"/>
      <c r="AK198" s="7" t="inlineStr"/>
      <c r="AL198" s="7" t="inlineStr"/>
      <c r="AM198" s="7" t="inlineStr"/>
      <c r="AN198" s="7" t="inlineStr"/>
      <c r="AO198" s="7" t="inlineStr"/>
      <c r="AP198" s="7" t="inlineStr"/>
      <c r="AQ198" s="7" t="inlineStr"/>
      <c r="AR198" s="7" t="inlineStr"/>
      <c r="AS198" s="7" t="inlineStr"/>
      <c r="AT198" s="7" t="inlineStr"/>
      <c r="AU198" s="7">
        <f>AW198+AY198+BA198+BC198+BE198+BG198</f>
        <v/>
      </c>
      <c r="AV198" s="7">
        <f>AX198+AZ198+BB198+BD198+BF198+BH198</f>
        <v/>
      </c>
      <c r="AW198" s="7" t="inlineStr"/>
      <c r="AX198" s="7" t="inlineStr"/>
      <c r="AY198" s="7" t="inlineStr"/>
      <c r="AZ198" s="7" t="inlineStr"/>
      <c r="BA198" s="7" t="inlineStr"/>
      <c r="BB198" s="7" t="inlineStr"/>
      <c r="BC198" s="7" t="inlineStr"/>
      <c r="BD198" s="7" t="inlineStr"/>
      <c r="BE198" s="7" t="inlineStr"/>
      <c r="BF198" s="7" t="inlineStr"/>
      <c r="BG198" s="7" t="inlineStr"/>
      <c r="BH198" s="7" t="inlineStr"/>
      <c r="BI198" s="7">
        <f>BK198+BM198+BO198+BQ198</f>
        <v/>
      </c>
      <c r="BJ198" s="7">
        <f>BL198+BN198+BP198+BR198</f>
        <v/>
      </c>
      <c r="BK198" s="7" t="inlineStr"/>
      <c r="BL198" s="7" t="inlineStr"/>
      <c r="BM198" s="7" t="inlineStr"/>
      <c r="BN198" s="7" t="inlineStr"/>
      <c r="BO198" s="7" t="inlineStr"/>
      <c r="BP198" s="7" t="inlineStr"/>
      <c r="BQ198" s="7" t="inlineStr"/>
      <c r="BR198" s="7" t="inlineStr"/>
      <c r="BS198" s="7">
        <f>BU198+BW198+BY198+CA198+CC198+CE198+CG198+CI198+CK198+CM198+CO198+CQ198+CS198+CU198+CW198+CY198</f>
        <v/>
      </c>
      <c r="BT198" s="7">
        <f>BV198+BX198+BZ198+CB198+CD198+CF198+CH198+CJ198+CL198+CN198+CP198+CR198+CT198+CV198+CX198+CZ198</f>
        <v/>
      </c>
      <c r="BU198" s="7" t="inlineStr"/>
      <c r="BV198" s="7" t="inlineStr"/>
      <c r="BW198" s="7" t="inlineStr"/>
      <c r="BX198" s="7" t="inlineStr"/>
      <c r="BY198" s="7" t="inlineStr"/>
      <c r="BZ198" s="7" t="inlineStr"/>
      <c r="CA198" s="7" t="inlineStr"/>
      <c r="CB198" s="7" t="inlineStr"/>
      <c r="CC198" s="7" t="inlineStr"/>
      <c r="CD198" s="7" t="inlineStr"/>
      <c r="CE198" s="7" t="inlineStr"/>
      <c r="CF198" s="7" t="inlineStr"/>
      <c r="CG198" s="7" t="inlineStr"/>
      <c r="CH198" s="7" t="inlineStr"/>
      <c r="CI198" s="7" t="inlineStr"/>
      <c r="CJ198" s="7" t="inlineStr"/>
      <c r="CK198" s="7" t="inlineStr"/>
      <c r="CL198" s="7" t="inlineStr"/>
      <c r="CM198" s="7" t="inlineStr"/>
      <c r="CN198" s="7" t="inlineStr"/>
      <c r="CO198" s="7" t="inlineStr"/>
      <c r="CP198" s="7" t="inlineStr"/>
      <c r="CQ198" s="7" t="inlineStr"/>
      <c r="CR198" s="7" t="inlineStr"/>
      <c r="CS198" s="7" t="inlineStr"/>
      <c r="CT198" s="7" t="inlineStr"/>
      <c r="CU198" s="7" t="inlineStr"/>
      <c r="CV198" s="7" t="inlineStr"/>
      <c r="CW198" s="7" t="inlineStr"/>
      <c r="CX198" s="7" t="inlineStr"/>
      <c r="CY198" s="7" t="inlineStr"/>
      <c r="CZ198" s="7" t="inlineStr"/>
      <c r="DA198" s="7">
        <f>DC198+DE198+DG198+DI198+DK198+DM198+DO198+DQ198+DS198+DU198+DW198+DY198+EA198</f>
        <v/>
      </c>
      <c r="DB198" s="7">
        <f>DD198+DF198+DH198+DJ198+DL198+DN198+DP198+DR198+DT198+DV198+DX198+DZ198+EB198</f>
        <v/>
      </c>
      <c r="DC198" s="7" t="inlineStr"/>
      <c r="DD198" s="7" t="inlineStr"/>
      <c r="DE198" s="7" t="inlineStr"/>
      <c r="DF198" s="7" t="inlineStr"/>
      <c r="DG198" s="7" t="inlineStr"/>
      <c r="DH198" s="7" t="inlineStr"/>
      <c r="DI198" s="7" t="inlineStr"/>
      <c r="DJ198" s="7" t="inlineStr"/>
      <c r="DK198" s="7" t="inlineStr"/>
      <c r="DL198" s="7" t="inlineStr"/>
      <c r="DM198" s="7" t="inlineStr"/>
      <c r="DN198" s="7" t="inlineStr"/>
      <c r="DO198" s="7" t="inlineStr"/>
      <c r="DP198" s="7" t="inlineStr"/>
      <c r="DQ198" s="7" t="n">
        <v>2</v>
      </c>
      <c r="DR198" s="7" t="n">
        <v>325698</v>
      </c>
      <c r="DS198" s="7" t="inlineStr"/>
      <c r="DT198" s="7" t="inlineStr"/>
      <c r="DU198" s="7" t="inlineStr"/>
      <c r="DV198" s="7" t="inlineStr"/>
      <c r="DW198" s="7" t="inlineStr"/>
      <c r="DX198" s="7" t="inlineStr"/>
      <c r="DY198" s="7" t="inlineStr"/>
      <c r="DZ198" s="7" t="inlineStr"/>
      <c r="EA198" s="7" t="inlineStr"/>
      <c r="EB198" s="7" t="inlineStr"/>
      <c r="EC198" s="7">
        <f>E198+AU198+BI198+BS198+DA198</f>
        <v/>
      </c>
      <c r="ED198" s="7">
        <f>F198+AV198+BJ198+BT198+DB198</f>
        <v/>
      </c>
    </row>
    <row r="199" hidden="1" outlineLevel="1">
      <c r="A199" s="5" t="n">
        <v>109</v>
      </c>
      <c r="B199" s="6" t="inlineStr">
        <is>
          <t>ZAYNABBEGIM SHOXZAMON FARM MCHJ</t>
        </is>
      </c>
      <c r="C199" s="6" t="inlineStr">
        <is>
          <t>Бухара</t>
        </is>
      </c>
      <c r="D199" s="6" t="inlineStr">
        <is>
          <t>Бухара 1</t>
        </is>
      </c>
      <c r="E199" s="7">
        <f>G199+I199+K199+M199+O199+Q199+S199+U199+W199+Y199+AA199+AC199+AE199+AG199+AI199+AK199+AM199+AO199+AQ199+AS199</f>
        <v/>
      </c>
      <c r="F199" s="7">
        <f>H199+J199+L199+N199+P199+R199+T199+V199+X199+Z199+AB199+AD199+AF199+AH199+AJ199+AL199+AN199+AP199+AR199+AT199</f>
        <v/>
      </c>
      <c r="G199" s="7" t="inlineStr"/>
      <c r="H199" s="7" t="inlineStr"/>
      <c r="I199" s="7" t="inlineStr"/>
      <c r="J199" s="7" t="inlineStr"/>
      <c r="K199" s="7" t="inlineStr"/>
      <c r="L199" s="7" t="inlineStr"/>
      <c r="M199" s="7" t="inlineStr"/>
      <c r="N199" s="7" t="inlineStr"/>
      <c r="O199" s="7" t="inlineStr"/>
      <c r="P199" s="7" t="inlineStr"/>
      <c r="Q199" s="7" t="inlineStr"/>
      <c r="R199" s="7" t="inlineStr"/>
      <c r="S199" s="7" t="inlineStr"/>
      <c r="T199" s="7" t="inlineStr"/>
      <c r="U199" s="7" t="inlineStr"/>
      <c r="V199" s="7" t="inlineStr"/>
      <c r="W199" s="7" t="inlineStr"/>
      <c r="X199" s="7" t="inlineStr"/>
      <c r="Y199" s="7" t="inlineStr"/>
      <c r="Z199" s="7" t="inlineStr"/>
      <c r="AA199" s="7" t="inlineStr"/>
      <c r="AB199" s="7" t="inlineStr"/>
      <c r="AC199" s="7" t="inlineStr"/>
      <c r="AD199" s="7" t="inlineStr"/>
      <c r="AE199" s="7" t="inlineStr"/>
      <c r="AF199" s="7" t="inlineStr"/>
      <c r="AG199" s="7" t="inlineStr"/>
      <c r="AH199" s="7" t="inlineStr"/>
      <c r="AI199" s="7" t="inlineStr"/>
      <c r="AJ199" s="7" t="inlineStr"/>
      <c r="AK199" s="7" t="inlineStr"/>
      <c r="AL199" s="7" t="inlineStr"/>
      <c r="AM199" s="7" t="inlineStr"/>
      <c r="AN199" s="7" t="inlineStr"/>
      <c r="AO199" s="7" t="inlineStr"/>
      <c r="AP199" s="7" t="inlineStr"/>
      <c r="AQ199" s="7" t="inlineStr"/>
      <c r="AR199" s="7" t="inlineStr"/>
      <c r="AS199" s="7" t="inlineStr"/>
      <c r="AT199" s="7" t="inlineStr"/>
      <c r="AU199" s="7">
        <f>AW199+AY199+BA199+BC199+BE199+BG199</f>
        <v/>
      </c>
      <c r="AV199" s="7">
        <f>AX199+AZ199+BB199+BD199+BF199+BH199</f>
        <v/>
      </c>
      <c r="AW199" s="7" t="inlineStr"/>
      <c r="AX199" s="7" t="inlineStr"/>
      <c r="AY199" s="7" t="inlineStr"/>
      <c r="AZ199" s="7" t="inlineStr"/>
      <c r="BA199" s="7" t="inlineStr"/>
      <c r="BB199" s="7" t="inlineStr"/>
      <c r="BC199" s="7" t="inlineStr"/>
      <c r="BD199" s="7" t="inlineStr"/>
      <c r="BE199" s="7" t="inlineStr"/>
      <c r="BF199" s="7" t="inlineStr"/>
      <c r="BG199" s="7" t="inlineStr"/>
      <c r="BH199" s="7" t="inlineStr"/>
      <c r="BI199" s="7">
        <f>BK199+BM199+BO199+BQ199</f>
        <v/>
      </c>
      <c r="BJ199" s="7">
        <f>BL199+BN199+BP199+BR199</f>
        <v/>
      </c>
      <c r="BK199" s="7" t="n">
        <v>2</v>
      </c>
      <c r="BL199" s="7" t="n">
        <v>997940</v>
      </c>
      <c r="BM199" s="7" t="inlineStr"/>
      <c r="BN199" s="7" t="inlineStr"/>
      <c r="BO199" s="7" t="inlineStr"/>
      <c r="BP199" s="7" t="inlineStr"/>
      <c r="BQ199" s="7" t="inlineStr"/>
      <c r="BR199" s="7" t="inlineStr"/>
      <c r="BS199" s="7">
        <f>BU199+BW199+BY199+CA199+CC199+CE199+CG199+CI199+CK199+CM199+CO199+CQ199+CS199+CU199+CW199+CY199</f>
        <v/>
      </c>
      <c r="BT199" s="7">
        <f>BV199+BX199+BZ199+CB199+CD199+CF199+CH199+CJ199+CL199+CN199+CP199+CR199+CT199+CV199+CX199+CZ199</f>
        <v/>
      </c>
      <c r="BU199" s="7" t="inlineStr"/>
      <c r="BV199" s="7" t="inlineStr"/>
      <c r="BW199" s="7" t="inlineStr"/>
      <c r="BX199" s="7" t="inlineStr"/>
      <c r="BY199" s="7" t="inlineStr"/>
      <c r="BZ199" s="7" t="inlineStr"/>
      <c r="CA199" s="7" t="inlineStr"/>
      <c r="CB199" s="7" t="inlineStr"/>
      <c r="CC199" s="7" t="inlineStr"/>
      <c r="CD199" s="7" t="inlineStr"/>
      <c r="CE199" s="7" t="inlineStr"/>
      <c r="CF199" s="7" t="inlineStr"/>
      <c r="CG199" s="7" t="inlineStr"/>
      <c r="CH199" s="7" t="inlineStr"/>
      <c r="CI199" s="7" t="inlineStr"/>
      <c r="CJ199" s="7" t="inlineStr"/>
      <c r="CK199" s="7" t="inlineStr"/>
      <c r="CL199" s="7" t="inlineStr"/>
      <c r="CM199" s="7" t="inlineStr"/>
      <c r="CN199" s="7" t="inlineStr"/>
      <c r="CO199" s="7" t="inlineStr"/>
      <c r="CP199" s="7" t="inlineStr"/>
      <c r="CQ199" s="7" t="inlineStr"/>
      <c r="CR199" s="7" t="inlineStr"/>
      <c r="CS199" s="7" t="inlineStr"/>
      <c r="CT199" s="7" t="inlineStr"/>
      <c r="CU199" s="7" t="inlineStr"/>
      <c r="CV199" s="7" t="inlineStr"/>
      <c r="CW199" s="7" t="inlineStr"/>
      <c r="CX199" s="7" t="inlineStr"/>
      <c r="CY199" s="7" t="inlineStr"/>
      <c r="CZ199" s="7" t="inlineStr"/>
      <c r="DA199" s="7">
        <f>DC199+DE199+DG199+DI199+DK199+DM199+DO199+DQ199+DS199+DU199+DW199+DY199+EA199</f>
        <v/>
      </c>
      <c r="DB199" s="7">
        <f>DD199+DF199+DH199+DJ199+DL199+DN199+DP199+DR199+DT199+DV199+DX199+DZ199+EB199</f>
        <v/>
      </c>
      <c r="DC199" s="7" t="inlineStr"/>
      <c r="DD199" s="7" t="inlineStr"/>
      <c r="DE199" s="7" t="inlineStr"/>
      <c r="DF199" s="7" t="inlineStr"/>
      <c r="DG199" s="7" t="inlineStr"/>
      <c r="DH199" s="7" t="inlineStr"/>
      <c r="DI199" s="7" t="inlineStr"/>
      <c r="DJ199" s="7" t="inlineStr"/>
      <c r="DK199" s="7" t="inlineStr"/>
      <c r="DL199" s="7" t="inlineStr"/>
      <c r="DM199" s="7" t="inlineStr"/>
      <c r="DN199" s="7" t="inlineStr"/>
      <c r="DO199" s="7" t="inlineStr"/>
      <c r="DP199" s="7" t="inlineStr"/>
      <c r="DQ199" s="7" t="inlineStr"/>
      <c r="DR199" s="7" t="inlineStr"/>
      <c r="DS199" s="7" t="inlineStr"/>
      <c r="DT199" s="7" t="inlineStr"/>
      <c r="DU199" s="7" t="inlineStr"/>
      <c r="DV199" s="7" t="inlineStr"/>
      <c r="DW199" s="7" t="inlineStr"/>
      <c r="DX199" s="7" t="inlineStr"/>
      <c r="DY199" s="7" t="inlineStr"/>
      <c r="DZ199" s="7" t="inlineStr"/>
      <c r="EA199" s="7" t="inlineStr"/>
      <c r="EB199" s="7" t="inlineStr"/>
      <c r="EC199" s="7">
        <f>E199+AU199+BI199+BS199+DA199</f>
        <v/>
      </c>
      <c r="ED199" s="7">
        <f>F199+AV199+BJ199+BT199+DB199</f>
        <v/>
      </c>
    </row>
    <row r="200" hidden="1" outlineLevel="1">
      <c r="A200" s="5" t="n">
        <v>110</v>
      </c>
      <c r="B200" s="6" t="inlineStr">
        <is>
          <t>Zarnigor Farm XK</t>
        </is>
      </c>
      <c r="C200" s="6" t="inlineStr">
        <is>
          <t>Бухара</t>
        </is>
      </c>
      <c r="D200" s="6" t="inlineStr">
        <is>
          <t>Бухара 1</t>
        </is>
      </c>
      <c r="E200" s="7">
        <f>G200+I200+K200+M200+O200+Q200+S200+U200+W200+Y200+AA200+AC200+AE200+AG200+AI200+AK200+AM200+AO200+AQ200+AS200</f>
        <v/>
      </c>
      <c r="F200" s="7">
        <f>H200+J200+L200+N200+P200+R200+T200+V200+X200+Z200+AB200+AD200+AF200+AH200+AJ200+AL200+AN200+AP200+AR200+AT200</f>
        <v/>
      </c>
      <c r="G200" s="7" t="inlineStr"/>
      <c r="H200" s="7" t="inlineStr"/>
      <c r="I200" s="7" t="inlineStr"/>
      <c r="J200" s="7" t="inlineStr"/>
      <c r="K200" s="7" t="inlineStr"/>
      <c r="L200" s="7" t="inlineStr"/>
      <c r="M200" s="7" t="inlineStr"/>
      <c r="N200" s="7" t="inlineStr"/>
      <c r="O200" s="7" t="inlineStr"/>
      <c r="P200" s="7" t="inlineStr"/>
      <c r="Q200" s="7" t="inlineStr"/>
      <c r="R200" s="7" t="inlineStr"/>
      <c r="S200" s="7" t="inlineStr"/>
      <c r="T200" s="7" t="inlineStr"/>
      <c r="U200" s="7" t="inlineStr"/>
      <c r="V200" s="7" t="inlineStr"/>
      <c r="W200" s="7" t="inlineStr"/>
      <c r="X200" s="7" t="inlineStr"/>
      <c r="Y200" s="7" t="inlineStr"/>
      <c r="Z200" s="7" t="inlineStr"/>
      <c r="AA200" s="7" t="inlineStr"/>
      <c r="AB200" s="7" t="inlineStr"/>
      <c r="AC200" s="7" t="inlineStr"/>
      <c r="AD200" s="7" t="inlineStr"/>
      <c r="AE200" s="7" t="inlineStr"/>
      <c r="AF200" s="7" t="inlineStr"/>
      <c r="AG200" s="7" t="inlineStr"/>
      <c r="AH200" s="7" t="inlineStr"/>
      <c r="AI200" s="7" t="inlineStr"/>
      <c r="AJ200" s="7" t="inlineStr"/>
      <c r="AK200" s="7" t="inlineStr"/>
      <c r="AL200" s="7" t="inlineStr"/>
      <c r="AM200" s="7" t="inlineStr"/>
      <c r="AN200" s="7" t="inlineStr"/>
      <c r="AO200" s="7" t="inlineStr"/>
      <c r="AP200" s="7" t="inlineStr"/>
      <c r="AQ200" s="7" t="inlineStr"/>
      <c r="AR200" s="7" t="inlineStr"/>
      <c r="AS200" s="7" t="inlineStr"/>
      <c r="AT200" s="7" t="inlineStr"/>
      <c r="AU200" s="7">
        <f>AW200+AY200+BA200+BC200+BE200+BG200</f>
        <v/>
      </c>
      <c r="AV200" s="7">
        <f>AX200+AZ200+BB200+BD200+BF200+BH200</f>
        <v/>
      </c>
      <c r="AW200" s="7" t="inlineStr"/>
      <c r="AX200" s="7" t="inlineStr"/>
      <c r="AY200" s="7" t="inlineStr"/>
      <c r="AZ200" s="7" t="inlineStr"/>
      <c r="BA200" s="7" t="inlineStr"/>
      <c r="BB200" s="7" t="inlineStr"/>
      <c r="BC200" s="7" t="inlineStr"/>
      <c r="BD200" s="7" t="inlineStr"/>
      <c r="BE200" s="7" t="inlineStr"/>
      <c r="BF200" s="7" t="inlineStr"/>
      <c r="BG200" s="7" t="inlineStr"/>
      <c r="BH200" s="7" t="inlineStr"/>
      <c r="BI200" s="7">
        <f>BK200+BM200+BO200+BQ200</f>
        <v/>
      </c>
      <c r="BJ200" s="7">
        <f>BL200+BN200+BP200+BR200</f>
        <v/>
      </c>
      <c r="BK200" s="7" t="inlineStr"/>
      <c r="BL200" s="7" t="inlineStr"/>
      <c r="BM200" s="7" t="inlineStr"/>
      <c r="BN200" s="7" t="inlineStr"/>
      <c r="BO200" s="7" t="inlineStr"/>
      <c r="BP200" s="7" t="inlineStr"/>
      <c r="BQ200" s="7" t="inlineStr"/>
      <c r="BR200" s="7" t="inlineStr"/>
      <c r="BS200" s="7">
        <f>BU200+BW200+BY200+CA200+CC200+CE200+CG200+CI200+CK200+CM200+CO200+CQ200+CS200+CU200+CW200+CY200</f>
        <v/>
      </c>
      <c r="BT200" s="7">
        <f>BV200+BX200+BZ200+CB200+CD200+CF200+CH200+CJ200+CL200+CN200+CP200+CR200+CT200+CV200+CX200+CZ200</f>
        <v/>
      </c>
      <c r="BU200" s="7" t="inlineStr"/>
      <c r="BV200" s="7" t="inlineStr"/>
      <c r="BW200" s="7" t="inlineStr"/>
      <c r="BX200" s="7" t="inlineStr"/>
      <c r="BY200" s="7" t="inlineStr"/>
      <c r="BZ200" s="7" t="inlineStr"/>
      <c r="CA200" s="7" t="inlineStr"/>
      <c r="CB200" s="7" t="inlineStr"/>
      <c r="CC200" s="7" t="inlineStr"/>
      <c r="CD200" s="7" t="inlineStr"/>
      <c r="CE200" s="7" t="inlineStr"/>
      <c r="CF200" s="7" t="inlineStr"/>
      <c r="CG200" s="7" t="inlineStr"/>
      <c r="CH200" s="7" t="inlineStr"/>
      <c r="CI200" s="7" t="inlineStr"/>
      <c r="CJ200" s="7" t="inlineStr"/>
      <c r="CK200" s="7" t="inlineStr"/>
      <c r="CL200" s="7" t="inlineStr"/>
      <c r="CM200" s="7" t="inlineStr"/>
      <c r="CN200" s="7" t="inlineStr"/>
      <c r="CO200" s="7" t="inlineStr"/>
      <c r="CP200" s="7" t="inlineStr"/>
      <c r="CQ200" s="7" t="inlineStr"/>
      <c r="CR200" s="7" t="inlineStr"/>
      <c r="CS200" s="7" t="inlineStr"/>
      <c r="CT200" s="7" t="inlineStr"/>
      <c r="CU200" s="7" t="inlineStr"/>
      <c r="CV200" s="7" t="inlineStr"/>
      <c r="CW200" s="7" t="inlineStr"/>
      <c r="CX200" s="7" t="inlineStr"/>
      <c r="CY200" s="7" t="inlineStr"/>
      <c r="CZ200" s="7" t="inlineStr"/>
      <c r="DA200" s="7">
        <f>DC200+DE200+DG200+DI200+DK200+DM200+DO200+DQ200+DS200+DU200+DW200+DY200+EA200</f>
        <v/>
      </c>
      <c r="DB200" s="7">
        <f>DD200+DF200+DH200+DJ200+DL200+DN200+DP200+DR200+DT200+DV200+DX200+DZ200+EB200</f>
        <v/>
      </c>
      <c r="DC200" s="7" t="inlineStr"/>
      <c r="DD200" s="7" t="inlineStr"/>
      <c r="DE200" s="7" t="inlineStr"/>
      <c r="DF200" s="7" t="inlineStr"/>
      <c r="DG200" s="7" t="inlineStr"/>
      <c r="DH200" s="7" t="inlineStr"/>
      <c r="DI200" s="7" t="inlineStr"/>
      <c r="DJ200" s="7" t="inlineStr"/>
      <c r="DK200" s="7" t="inlineStr"/>
      <c r="DL200" s="7" t="inlineStr"/>
      <c r="DM200" s="7" t="inlineStr"/>
      <c r="DN200" s="7" t="inlineStr"/>
      <c r="DO200" s="7" t="inlineStr"/>
      <c r="DP200" s="7" t="inlineStr"/>
      <c r="DQ200" s="7" t="n">
        <v>5</v>
      </c>
      <c r="DR200" s="7" t="n">
        <v>1635965</v>
      </c>
      <c r="DS200" s="7" t="inlineStr"/>
      <c r="DT200" s="7" t="inlineStr"/>
      <c r="DU200" s="7" t="inlineStr"/>
      <c r="DV200" s="7" t="inlineStr"/>
      <c r="DW200" s="7" t="inlineStr"/>
      <c r="DX200" s="7" t="inlineStr"/>
      <c r="DY200" s="7" t="inlineStr"/>
      <c r="DZ200" s="7" t="inlineStr"/>
      <c r="EA200" s="7" t="inlineStr"/>
      <c r="EB200" s="7" t="inlineStr"/>
      <c r="EC200" s="7">
        <f>E200+AU200+BI200+BS200+DA200</f>
        <v/>
      </c>
      <c r="ED200" s="7">
        <f>F200+AV200+BJ200+BT200+DB200</f>
        <v/>
      </c>
    </row>
    <row r="201" hidden="1" outlineLevel="1">
      <c r="A201" s="5" t="n">
        <v>111</v>
      </c>
      <c r="B201" s="6" t="inlineStr">
        <is>
          <t>Zebu-Jahon Firmasi</t>
        </is>
      </c>
      <c r="C201" s="6" t="inlineStr">
        <is>
          <t>Бухара</t>
        </is>
      </c>
      <c r="D201" s="6" t="inlineStr">
        <is>
          <t>Бухара 1</t>
        </is>
      </c>
      <c r="E201" s="7">
        <f>G201+I201+K201+M201+O201+Q201+S201+U201+W201+Y201+AA201+AC201+AE201+AG201+AI201+AK201+AM201+AO201+AQ201+AS201</f>
        <v/>
      </c>
      <c r="F201" s="7">
        <f>H201+J201+L201+N201+P201+R201+T201+V201+X201+Z201+AB201+AD201+AF201+AH201+AJ201+AL201+AN201+AP201+AR201+AT201</f>
        <v/>
      </c>
      <c r="G201" s="7" t="inlineStr"/>
      <c r="H201" s="7" t="inlineStr"/>
      <c r="I201" s="7" t="inlineStr"/>
      <c r="J201" s="7" t="inlineStr"/>
      <c r="K201" s="7" t="inlineStr"/>
      <c r="L201" s="7" t="inlineStr"/>
      <c r="M201" s="7" t="inlineStr"/>
      <c r="N201" s="7" t="inlineStr"/>
      <c r="O201" s="7" t="inlineStr"/>
      <c r="P201" s="7" t="inlineStr"/>
      <c r="Q201" s="7" t="inlineStr"/>
      <c r="R201" s="7" t="inlineStr"/>
      <c r="S201" s="7" t="inlineStr"/>
      <c r="T201" s="7" t="inlineStr"/>
      <c r="U201" s="7" t="inlineStr"/>
      <c r="V201" s="7" t="inlineStr"/>
      <c r="W201" s="7" t="inlineStr"/>
      <c r="X201" s="7" t="inlineStr"/>
      <c r="Y201" s="7" t="inlineStr"/>
      <c r="Z201" s="7" t="inlineStr"/>
      <c r="AA201" s="7" t="inlineStr"/>
      <c r="AB201" s="7" t="inlineStr"/>
      <c r="AC201" s="7" t="inlineStr"/>
      <c r="AD201" s="7" t="inlineStr"/>
      <c r="AE201" s="7" t="inlineStr"/>
      <c r="AF201" s="7" t="inlineStr"/>
      <c r="AG201" s="7" t="inlineStr"/>
      <c r="AH201" s="7" t="inlineStr"/>
      <c r="AI201" s="7" t="inlineStr"/>
      <c r="AJ201" s="7" t="inlineStr"/>
      <c r="AK201" s="7" t="inlineStr"/>
      <c r="AL201" s="7" t="inlineStr"/>
      <c r="AM201" s="7" t="inlineStr"/>
      <c r="AN201" s="7" t="inlineStr"/>
      <c r="AO201" s="7" t="inlineStr"/>
      <c r="AP201" s="7" t="inlineStr"/>
      <c r="AQ201" s="7" t="inlineStr"/>
      <c r="AR201" s="7" t="inlineStr"/>
      <c r="AS201" s="7" t="inlineStr"/>
      <c r="AT201" s="7" t="inlineStr"/>
      <c r="AU201" s="7">
        <f>AW201+AY201+BA201+BC201+BE201+BG201</f>
        <v/>
      </c>
      <c r="AV201" s="7">
        <f>AX201+AZ201+BB201+BD201+BF201+BH201</f>
        <v/>
      </c>
      <c r="AW201" s="7" t="inlineStr"/>
      <c r="AX201" s="7" t="inlineStr"/>
      <c r="AY201" s="7" t="inlineStr"/>
      <c r="AZ201" s="7" t="inlineStr"/>
      <c r="BA201" s="7" t="inlineStr"/>
      <c r="BB201" s="7" t="inlineStr"/>
      <c r="BC201" s="7" t="inlineStr"/>
      <c r="BD201" s="7" t="inlineStr"/>
      <c r="BE201" s="7" t="inlineStr"/>
      <c r="BF201" s="7" t="inlineStr"/>
      <c r="BG201" s="7" t="inlineStr"/>
      <c r="BH201" s="7" t="inlineStr"/>
      <c r="BI201" s="7">
        <f>BK201+BM201+BO201+BQ201</f>
        <v/>
      </c>
      <c r="BJ201" s="7">
        <f>BL201+BN201+BP201+BR201</f>
        <v/>
      </c>
      <c r="BK201" s="7" t="n">
        <v>5</v>
      </c>
      <c r="BL201" s="7" t="n">
        <v>1848640</v>
      </c>
      <c r="BM201" s="7" t="inlineStr"/>
      <c r="BN201" s="7" t="inlineStr"/>
      <c r="BO201" s="7" t="inlineStr"/>
      <c r="BP201" s="7" t="inlineStr"/>
      <c r="BQ201" s="7" t="inlineStr"/>
      <c r="BR201" s="7" t="inlineStr"/>
      <c r="BS201" s="7">
        <f>BU201+BW201+BY201+CA201+CC201+CE201+CG201+CI201+CK201+CM201+CO201+CQ201+CS201+CU201+CW201+CY201</f>
        <v/>
      </c>
      <c r="BT201" s="7">
        <f>BV201+BX201+BZ201+CB201+CD201+CF201+CH201+CJ201+CL201+CN201+CP201+CR201+CT201+CV201+CX201+CZ201</f>
        <v/>
      </c>
      <c r="BU201" s="7" t="inlineStr"/>
      <c r="BV201" s="7" t="inlineStr"/>
      <c r="BW201" s="7" t="inlineStr"/>
      <c r="BX201" s="7" t="inlineStr"/>
      <c r="BY201" s="7" t="inlineStr"/>
      <c r="BZ201" s="7" t="inlineStr"/>
      <c r="CA201" s="7" t="inlineStr"/>
      <c r="CB201" s="7" t="inlineStr"/>
      <c r="CC201" s="7" t="inlineStr"/>
      <c r="CD201" s="7" t="inlineStr"/>
      <c r="CE201" s="7" t="inlineStr"/>
      <c r="CF201" s="7" t="inlineStr"/>
      <c r="CG201" s="7" t="inlineStr"/>
      <c r="CH201" s="7" t="inlineStr"/>
      <c r="CI201" s="7" t="inlineStr"/>
      <c r="CJ201" s="7" t="inlineStr"/>
      <c r="CK201" s="7" t="n">
        <v>5</v>
      </c>
      <c r="CL201" s="7" t="n">
        <v>1620850</v>
      </c>
      <c r="CM201" s="7" t="inlineStr"/>
      <c r="CN201" s="7" t="inlineStr"/>
      <c r="CO201" s="7" t="inlineStr"/>
      <c r="CP201" s="7" t="inlineStr"/>
      <c r="CQ201" s="7" t="inlineStr"/>
      <c r="CR201" s="7" t="inlineStr"/>
      <c r="CS201" s="7" t="inlineStr"/>
      <c r="CT201" s="7" t="inlineStr"/>
      <c r="CU201" s="7" t="inlineStr"/>
      <c r="CV201" s="7" t="inlineStr"/>
      <c r="CW201" s="7" t="inlineStr"/>
      <c r="CX201" s="7" t="inlineStr"/>
      <c r="CY201" s="7" t="inlineStr"/>
      <c r="CZ201" s="7" t="inlineStr"/>
      <c r="DA201" s="7">
        <f>DC201+DE201+DG201+DI201+DK201+DM201+DO201+DQ201+DS201+DU201+DW201+DY201+EA201</f>
        <v/>
      </c>
      <c r="DB201" s="7">
        <f>DD201+DF201+DH201+DJ201+DL201+DN201+DP201+DR201+DT201+DV201+DX201+DZ201+EB201</f>
        <v/>
      </c>
      <c r="DC201" s="7" t="inlineStr"/>
      <c r="DD201" s="7" t="inlineStr"/>
      <c r="DE201" s="7" t="inlineStr"/>
      <c r="DF201" s="7" t="inlineStr"/>
      <c r="DG201" s="7" t="inlineStr"/>
      <c r="DH201" s="7" t="inlineStr"/>
      <c r="DI201" s="7" t="inlineStr"/>
      <c r="DJ201" s="7" t="inlineStr"/>
      <c r="DK201" s="7" t="inlineStr"/>
      <c r="DL201" s="7" t="inlineStr"/>
      <c r="DM201" s="7" t="inlineStr"/>
      <c r="DN201" s="7" t="inlineStr"/>
      <c r="DO201" s="7" t="n">
        <v>2</v>
      </c>
      <c r="DP201" s="7" t="n">
        <v>246536</v>
      </c>
      <c r="DQ201" s="7" t="inlineStr"/>
      <c r="DR201" s="7" t="inlineStr"/>
      <c r="DS201" s="7" t="inlineStr"/>
      <c r="DT201" s="7" t="inlineStr"/>
      <c r="DU201" s="7" t="n">
        <v>20</v>
      </c>
      <c r="DV201" s="7" t="n">
        <v>7715920</v>
      </c>
      <c r="DW201" s="7" t="inlineStr"/>
      <c r="DX201" s="7" t="inlineStr"/>
      <c r="DY201" s="7" t="inlineStr"/>
      <c r="DZ201" s="7" t="inlineStr"/>
      <c r="EA201" s="7" t="inlineStr"/>
      <c r="EB201" s="7" t="inlineStr"/>
      <c r="EC201" s="7">
        <f>E201+AU201+BI201+BS201+DA201</f>
        <v/>
      </c>
      <c r="ED201" s="7">
        <f>F201+AV201+BJ201+BT201+DB201</f>
        <v/>
      </c>
    </row>
    <row r="202" hidden="1" outlineLevel="1">
      <c r="A202" s="5" t="n">
        <v>112</v>
      </c>
      <c r="B202" s="6" t="inlineStr">
        <is>
          <t>Zuxriddin XK</t>
        </is>
      </c>
      <c r="C202" s="6" t="inlineStr">
        <is>
          <t>Бухара</t>
        </is>
      </c>
      <c r="D202" s="6" t="inlineStr">
        <is>
          <t>Бухара 1</t>
        </is>
      </c>
      <c r="E202" s="7">
        <f>G202+I202+K202+M202+O202+Q202+S202+U202+W202+Y202+AA202+AC202+AE202+AG202+AI202+AK202+AM202+AO202+AQ202+AS202</f>
        <v/>
      </c>
      <c r="F202" s="7">
        <f>H202+J202+L202+N202+P202+R202+T202+V202+X202+Z202+AB202+AD202+AF202+AH202+AJ202+AL202+AN202+AP202+AR202+AT202</f>
        <v/>
      </c>
      <c r="G202" s="7" t="inlineStr"/>
      <c r="H202" s="7" t="inlineStr"/>
      <c r="I202" s="7" t="inlineStr"/>
      <c r="J202" s="7" t="inlineStr"/>
      <c r="K202" s="7" t="inlineStr"/>
      <c r="L202" s="7" t="inlineStr"/>
      <c r="M202" s="7" t="inlineStr"/>
      <c r="N202" s="7" t="inlineStr"/>
      <c r="O202" s="7" t="inlineStr"/>
      <c r="P202" s="7" t="inlineStr"/>
      <c r="Q202" s="7" t="n">
        <v>5</v>
      </c>
      <c r="R202" s="7" t="n">
        <v>1167700</v>
      </c>
      <c r="S202" s="7" t="inlineStr"/>
      <c r="T202" s="7" t="inlineStr"/>
      <c r="U202" s="7" t="inlineStr"/>
      <c r="V202" s="7" t="inlineStr"/>
      <c r="W202" s="7" t="inlineStr"/>
      <c r="X202" s="7" t="inlineStr"/>
      <c r="Y202" s="7" t="inlineStr"/>
      <c r="Z202" s="7" t="inlineStr"/>
      <c r="AA202" s="7" t="inlineStr"/>
      <c r="AB202" s="7" t="inlineStr"/>
      <c r="AC202" s="7" t="inlineStr"/>
      <c r="AD202" s="7" t="inlineStr"/>
      <c r="AE202" s="7" t="inlineStr"/>
      <c r="AF202" s="7" t="inlineStr"/>
      <c r="AG202" s="7" t="inlineStr"/>
      <c r="AH202" s="7" t="inlineStr"/>
      <c r="AI202" s="7" t="inlineStr"/>
      <c r="AJ202" s="7" t="inlineStr"/>
      <c r="AK202" s="7" t="inlineStr"/>
      <c r="AL202" s="7" t="inlineStr"/>
      <c r="AM202" s="7" t="inlineStr"/>
      <c r="AN202" s="7" t="inlineStr"/>
      <c r="AO202" s="7" t="inlineStr"/>
      <c r="AP202" s="7" t="inlineStr"/>
      <c r="AQ202" s="7" t="inlineStr"/>
      <c r="AR202" s="7" t="inlineStr"/>
      <c r="AS202" s="7" t="inlineStr"/>
      <c r="AT202" s="7" t="inlineStr"/>
      <c r="AU202" s="7">
        <f>AW202+AY202+BA202+BC202+BE202+BG202</f>
        <v/>
      </c>
      <c r="AV202" s="7">
        <f>AX202+AZ202+BB202+BD202+BF202+BH202</f>
        <v/>
      </c>
      <c r="AW202" s="7" t="inlineStr"/>
      <c r="AX202" s="7" t="inlineStr"/>
      <c r="AY202" s="7" t="inlineStr"/>
      <c r="AZ202" s="7" t="inlineStr"/>
      <c r="BA202" s="7" t="inlineStr"/>
      <c r="BB202" s="7" t="inlineStr"/>
      <c r="BC202" s="7" t="inlineStr"/>
      <c r="BD202" s="7" t="inlineStr"/>
      <c r="BE202" s="7" t="inlineStr"/>
      <c r="BF202" s="7" t="inlineStr"/>
      <c r="BG202" s="7" t="inlineStr"/>
      <c r="BH202" s="7" t="inlineStr"/>
      <c r="BI202" s="7">
        <f>BK202+BM202+BO202+BQ202</f>
        <v/>
      </c>
      <c r="BJ202" s="7">
        <f>BL202+BN202+BP202+BR202</f>
        <v/>
      </c>
      <c r="BK202" s="7" t="inlineStr"/>
      <c r="BL202" s="7" t="inlineStr"/>
      <c r="BM202" s="7" t="inlineStr"/>
      <c r="BN202" s="7" t="inlineStr"/>
      <c r="BO202" s="7" t="inlineStr"/>
      <c r="BP202" s="7" t="inlineStr"/>
      <c r="BQ202" s="7" t="inlineStr"/>
      <c r="BR202" s="7" t="inlineStr"/>
      <c r="BS202" s="7">
        <f>BU202+BW202+BY202+CA202+CC202+CE202+CG202+CI202+CK202+CM202+CO202+CQ202+CS202+CU202+CW202+CY202</f>
        <v/>
      </c>
      <c r="BT202" s="7">
        <f>BV202+BX202+BZ202+CB202+CD202+CF202+CH202+CJ202+CL202+CN202+CP202+CR202+CT202+CV202+CX202+CZ202</f>
        <v/>
      </c>
      <c r="BU202" s="7" t="inlineStr"/>
      <c r="BV202" s="7" t="inlineStr"/>
      <c r="BW202" s="7" t="inlineStr"/>
      <c r="BX202" s="7" t="inlineStr"/>
      <c r="BY202" s="7" t="inlineStr"/>
      <c r="BZ202" s="7" t="inlineStr"/>
      <c r="CA202" s="7" t="inlineStr"/>
      <c r="CB202" s="7" t="inlineStr"/>
      <c r="CC202" s="7" t="inlineStr"/>
      <c r="CD202" s="7" t="inlineStr"/>
      <c r="CE202" s="7" t="inlineStr"/>
      <c r="CF202" s="7" t="inlineStr"/>
      <c r="CG202" s="7" t="inlineStr"/>
      <c r="CH202" s="7" t="inlineStr"/>
      <c r="CI202" s="7" t="inlineStr"/>
      <c r="CJ202" s="7" t="inlineStr"/>
      <c r="CK202" s="7" t="inlineStr"/>
      <c r="CL202" s="7" t="inlineStr"/>
      <c r="CM202" s="7" t="inlineStr"/>
      <c r="CN202" s="7" t="inlineStr"/>
      <c r="CO202" s="7" t="inlineStr"/>
      <c r="CP202" s="7" t="inlineStr"/>
      <c r="CQ202" s="7" t="inlineStr"/>
      <c r="CR202" s="7" t="inlineStr"/>
      <c r="CS202" s="7" t="inlineStr"/>
      <c r="CT202" s="7" t="inlineStr"/>
      <c r="CU202" s="7" t="inlineStr"/>
      <c r="CV202" s="7" t="inlineStr"/>
      <c r="CW202" s="7" t="inlineStr"/>
      <c r="CX202" s="7" t="inlineStr"/>
      <c r="CY202" s="7" t="inlineStr"/>
      <c r="CZ202" s="7" t="inlineStr"/>
      <c r="DA202" s="7">
        <f>DC202+DE202+DG202+DI202+DK202+DM202+DO202+DQ202+DS202+DU202+DW202+DY202+EA202</f>
        <v/>
      </c>
      <c r="DB202" s="7">
        <f>DD202+DF202+DH202+DJ202+DL202+DN202+DP202+DR202+DT202+DV202+DX202+DZ202+EB202</f>
        <v/>
      </c>
      <c r="DC202" s="7" t="inlineStr"/>
      <c r="DD202" s="7" t="inlineStr"/>
      <c r="DE202" s="7" t="inlineStr"/>
      <c r="DF202" s="7" t="inlineStr"/>
      <c r="DG202" s="7" t="inlineStr"/>
      <c r="DH202" s="7" t="inlineStr"/>
      <c r="DI202" s="7" t="inlineStr"/>
      <c r="DJ202" s="7" t="inlineStr"/>
      <c r="DK202" s="7" t="inlineStr"/>
      <c r="DL202" s="7" t="inlineStr"/>
      <c r="DM202" s="7" t="inlineStr"/>
      <c r="DN202" s="7" t="inlineStr"/>
      <c r="DO202" s="7" t="inlineStr"/>
      <c r="DP202" s="7" t="inlineStr"/>
      <c r="DQ202" s="7" t="inlineStr"/>
      <c r="DR202" s="7" t="inlineStr"/>
      <c r="DS202" s="7" t="inlineStr"/>
      <c r="DT202" s="7" t="inlineStr"/>
      <c r="DU202" s="7" t="inlineStr"/>
      <c r="DV202" s="7" t="inlineStr"/>
      <c r="DW202" s="7" t="inlineStr"/>
      <c r="DX202" s="7" t="inlineStr"/>
      <c r="DY202" s="7" t="inlineStr"/>
      <c r="DZ202" s="7" t="inlineStr"/>
      <c r="EA202" s="7" t="inlineStr"/>
      <c r="EB202" s="7" t="inlineStr"/>
      <c r="EC202" s="7">
        <f>E202+AU202+BI202+BS202+DA202</f>
        <v/>
      </c>
      <c r="ED202" s="7">
        <f>F202+AV202+BJ202+BT202+DB202</f>
        <v/>
      </c>
    </row>
    <row r="203" hidden="1" outlineLevel="1">
      <c r="A203" s="5" t="n">
        <v>113</v>
      </c>
      <c r="B203" s="6" t="inlineStr">
        <is>
          <t>Бухоро Гранд сеть РЦ</t>
        </is>
      </c>
      <c r="C203" s="6" t="inlineStr">
        <is>
          <t>Бухара</t>
        </is>
      </c>
      <c r="D203" s="6" t="inlineStr">
        <is>
          <t>Бухара 1</t>
        </is>
      </c>
      <c r="E203" s="7">
        <f>G203+I203+K203+M203+O203+Q203+S203+U203+W203+Y203+AA203+AC203+AE203+AG203+AI203+AK203+AM203+AO203+AQ203+AS203</f>
        <v/>
      </c>
      <c r="F203" s="7">
        <f>H203+J203+L203+N203+P203+R203+T203+V203+X203+Z203+AB203+AD203+AF203+AH203+AJ203+AL203+AN203+AP203+AR203+AT203</f>
        <v/>
      </c>
      <c r="G203" s="7" t="n">
        <v>7</v>
      </c>
      <c r="H203" s="7" t="n">
        <v>1872844</v>
      </c>
      <c r="I203" s="7" t="n">
        <v>6</v>
      </c>
      <c r="J203" s="7" t="n">
        <v>1536937</v>
      </c>
      <c r="K203" s="7" t="n">
        <v>8</v>
      </c>
      <c r="L203" s="7" t="n">
        <v>2533745</v>
      </c>
      <c r="M203" s="7" t="n">
        <v>5</v>
      </c>
      <c r="N203" s="7" t="n">
        <v>909755</v>
      </c>
      <c r="O203" s="7" t="n">
        <v>15</v>
      </c>
      <c r="P203" s="7" t="n">
        <v>1580205</v>
      </c>
      <c r="Q203" s="7" t="n">
        <v>88</v>
      </c>
      <c r="R203" s="7" t="n">
        <v>25149411</v>
      </c>
      <c r="S203" s="7" t="n">
        <v>10</v>
      </c>
      <c r="T203" s="7" t="n">
        <v>289180</v>
      </c>
      <c r="U203" s="7" t="inlineStr"/>
      <c r="V203" s="7" t="inlineStr"/>
      <c r="W203" s="7" t="n">
        <v>43</v>
      </c>
      <c r="X203" s="7" t="n">
        <v>8893595</v>
      </c>
      <c r="Y203" s="7" t="n">
        <v>30</v>
      </c>
      <c r="Z203" s="7" t="n">
        <v>9677960</v>
      </c>
      <c r="AA203" s="7" t="inlineStr"/>
      <c r="AB203" s="7" t="inlineStr"/>
      <c r="AC203" s="7" t="n">
        <v>7</v>
      </c>
      <c r="AD203" s="7" t="n">
        <v>862474</v>
      </c>
      <c r="AE203" s="7" t="n">
        <v>5</v>
      </c>
      <c r="AF203" s="7" t="n">
        <v>1972010</v>
      </c>
      <c r="AG203" s="7" t="n">
        <v>15</v>
      </c>
      <c r="AH203" s="7" t="n">
        <v>2824640</v>
      </c>
      <c r="AI203" s="7" t="n">
        <v>14</v>
      </c>
      <c r="AJ203" s="7" t="n">
        <v>4833427</v>
      </c>
      <c r="AK203" s="7" t="n">
        <v>15</v>
      </c>
      <c r="AL203" s="7" t="n">
        <v>2733355</v>
      </c>
      <c r="AM203" s="7" t="n">
        <v>25</v>
      </c>
      <c r="AN203" s="7" t="n">
        <v>4004565</v>
      </c>
      <c r="AO203" s="7" t="inlineStr"/>
      <c r="AP203" s="7" t="inlineStr"/>
      <c r="AQ203" s="7" t="n">
        <v>20</v>
      </c>
      <c r="AR203" s="7" t="n">
        <v>3096810</v>
      </c>
      <c r="AS203" s="7" t="inlineStr"/>
      <c r="AT203" s="7" t="inlineStr"/>
      <c r="AU203" s="7">
        <f>AW203+AY203+BA203+BC203+BE203+BG203</f>
        <v/>
      </c>
      <c r="AV203" s="7">
        <f>AX203+AZ203+BB203+BD203+BF203+BH203</f>
        <v/>
      </c>
      <c r="AW203" s="7" t="n">
        <v>2</v>
      </c>
      <c r="AX203" s="7" t="n">
        <v>113738</v>
      </c>
      <c r="AY203" s="7" t="n">
        <v>1</v>
      </c>
      <c r="AZ203" s="7" t="n">
        <v>451309</v>
      </c>
      <c r="BA203" s="7" t="n">
        <v>3</v>
      </c>
      <c r="BB203" s="7" t="n">
        <v>208242</v>
      </c>
      <c r="BC203" s="7" t="inlineStr"/>
      <c r="BD203" s="7" t="inlineStr"/>
      <c r="BE203" s="7" t="inlineStr"/>
      <c r="BF203" s="7" t="inlineStr"/>
      <c r="BG203" s="7" t="n">
        <v>8</v>
      </c>
      <c r="BH203" s="7" t="n">
        <v>134192</v>
      </c>
      <c r="BI203" s="7">
        <f>BK203+BM203+BO203+BQ203</f>
        <v/>
      </c>
      <c r="BJ203" s="7">
        <f>BL203+BN203+BP203+BR203</f>
        <v/>
      </c>
      <c r="BK203" s="7" t="n">
        <v>6</v>
      </c>
      <c r="BL203" s="7" t="n">
        <v>2349372</v>
      </c>
      <c r="BM203" s="7" t="inlineStr"/>
      <c r="BN203" s="7" t="inlineStr"/>
      <c r="BO203" s="7" t="n">
        <v>15</v>
      </c>
      <c r="BP203" s="7" t="n">
        <v>4224795</v>
      </c>
      <c r="BQ203" s="7" t="inlineStr"/>
      <c r="BR203" s="7" t="inlineStr"/>
      <c r="BS203" s="7">
        <f>BU203+BW203+BY203+CA203+CC203+CE203+CG203+CI203+CK203+CM203+CO203+CQ203+CS203+CU203+CW203+CY203</f>
        <v/>
      </c>
      <c r="BT203" s="7">
        <f>BV203+BX203+BZ203+CB203+CD203+CF203+CH203+CJ203+CL203+CN203+CP203+CR203+CT203+CV203+CX203+CZ203</f>
        <v/>
      </c>
      <c r="BU203" s="7" t="inlineStr"/>
      <c r="BV203" s="7" t="inlineStr"/>
      <c r="BW203" s="7" t="n">
        <v>15</v>
      </c>
      <c r="BX203" s="7" t="n">
        <v>4940365</v>
      </c>
      <c r="BY203" s="7" t="inlineStr"/>
      <c r="BZ203" s="7" t="inlineStr"/>
      <c r="CA203" s="7" t="n">
        <v>3</v>
      </c>
      <c r="CB203" s="7" t="n">
        <v>1401807</v>
      </c>
      <c r="CC203" s="7" t="inlineStr"/>
      <c r="CD203" s="7" t="inlineStr"/>
      <c r="CE203" s="7" t="inlineStr"/>
      <c r="CF203" s="7" t="inlineStr"/>
      <c r="CG203" s="7" t="inlineStr"/>
      <c r="CH203" s="7" t="inlineStr"/>
      <c r="CI203" s="7" t="inlineStr"/>
      <c r="CJ203" s="7" t="inlineStr"/>
      <c r="CK203" s="7" t="n">
        <v>3</v>
      </c>
      <c r="CL203" s="7" t="n">
        <v>1213353</v>
      </c>
      <c r="CM203" s="7" t="inlineStr"/>
      <c r="CN203" s="7" t="inlineStr"/>
      <c r="CO203" s="7" t="inlineStr"/>
      <c r="CP203" s="7" t="inlineStr"/>
      <c r="CQ203" s="7" t="inlineStr"/>
      <c r="CR203" s="7" t="inlineStr"/>
      <c r="CS203" s="7" t="inlineStr"/>
      <c r="CT203" s="7" t="inlineStr"/>
      <c r="CU203" s="7" t="inlineStr"/>
      <c r="CV203" s="7" t="inlineStr"/>
      <c r="CW203" s="7" t="inlineStr"/>
      <c r="CX203" s="7" t="inlineStr"/>
      <c r="CY203" s="7" t="inlineStr"/>
      <c r="CZ203" s="7" t="inlineStr"/>
      <c r="DA203" s="7">
        <f>DC203+DE203+DG203+DI203+DK203+DM203+DO203+DQ203+DS203+DU203+DW203+DY203+EA203</f>
        <v/>
      </c>
      <c r="DB203" s="7">
        <f>DD203+DF203+DH203+DJ203+DL203+DN203+DP203+DR203+DT203+DV203+DX203+DZ203+EB203</f>
        <v/>
      </c>
      <c r="DC203" s="7" t="inlineStr"/>
      <c r="DD203" s="7" t="inlineStr"/>
      <c r="DE203" s="7" t="inlineStr"/>
      <c r="DF203" s="7" t="inlineStr"/>
      <c r="DG203" s="7" t="inlineStr"/>
      <c r="DH203" s="7" t="inlineStr"/>
      <c r="DI203" s="7" t="inlineStr"/>
      <c r="DJ203" s="7" t="inlineStr"/>
      <c r="DK203" s="7" t="n">
        <v>3</v>
      </c>
      <c r="DL203" s="7" t="n">
        <v>433989</v>
      </c>
      <c r="DM203" s="7" t="n">
        <v>2</v>
      </c>
      <c r="DN203" s="7" t="n">
        <v>63270</v>
      </c>
      <c r="DO203" s="7" t="n">
        <v>7</v>
      </c>
      <c r="DP203" s="7" t="n">
        <v>1209687</v>
      </c>
      <c r="DQ203" s="7" t="n">
        <v>5</v>
      </c>
      <c r="DR203" s="7" t="n">
        <v>2224570</v>
      </c>
      <c r="DS203" s="7" t="n">
        <v>1</v>
      </c>
      <c r="DT203" s="7" t="n">
        <v>175677</v>
      </c>
      <c r="DU203" s="7" t="n">
        <v>3</v>
      </c>
      <c r="DV203" s="7" t="n">
        <v>782121</v>
      </c>
      <c r="DW203" s="7" t="inlineStr"/>
      <c r="DX203" s="7" t="inlineStr"/>
      <c r="DY203" s="7" t="n">
        <v>2</v>
      </c>
      <c r="DZ203" s="7" t="n">
        <v>139396</v>
      </c>
      <c r="EA203" s="7" t="inlineStr"/>
      <c r="EB203" s="7" t="inlineStr"/>
      <c r="EC203" s="7">
        <f>E203+AU203+BI203+BS203+DA203</f>
        <v/>
      </c>
      <c r="ED203" s="7">
        <f>F203+AV203+BJ203+BT203+DB203</f>
        <v/>
      </c>
    </row>
    <row r="204">
      <c r="A204" s="2" t="n">
        <v>0</v>
      </c>
      <c r="B204" s="3" t="inlineStr">
        <is>
          <t>Shayana</t>
        </is>
      </c>
      <c r="C204" s="3" t="inlineStr"/>
      <c r="D204" s="3" t="inlineStr"/>
      <c r="E204" s="4">
        <f>SUM(E205:E216)</f>
        <v/>
      </c>
      <c r="F204" s="4">
        <f>SUM(F205:F216)</f>
        <v/>
      </c>
      <c r="G204" s="4">
        <f>SUM(G205:G216)</f>
        <v/>
      </c>
      <c r="H204" s="4">
        <f>SUM(H205:H216)</f>
        <v/>
      </c>
      <c r="I204" s="4">
        <f>SUM(I205:I216)</f>
        <v/>
      </c>
      <c r="J204" s="4">
        <f>SUM(J205:J216)</f>
        <v/>
      </c>
      <c r="K204" s="4">
        <f>SUM(K205:K216)</f>
        <v/>
      </c>
      <c r="L204" s="4">
        <f>SUM(L205:L216)</f>
        <v/>
      </c>
      <c r="M204" s="4">
        <f>SUM(M205:M216)</f>
        <v/>
      </c>
      <c r="N204" s="4">
        <f>SUM(N205:N216)</f>
        <v/>
      </c>
      <c r="O204" s="4">
        <f>SUM(O205:O216)</f>
        <v/>
      </c>
      <c r="P204" s="4">
        <f>SUM(P205:P216)</f>
        <v/>
      </c>
      <c r="Q204" s="4">
        <f>SUM(Q205:Q216)</f>
        <v/>
      </c>
      <c r="R204" s="4">
        <f>SUM(R205:R216)</f>
        <v/>
      </c>
      <c r="S204" s="4">
        <f>SUM(S205:S216)</f>
        <v/>
      </c>
      <c r="T204" s="4">
        <f>SUM(T205:T216)</f>
        <v/>
      </c>
      <c r="U204" s="4">
        <f>SUM(U205:U216)</f>
        <v/>
      </c>
      <c r="V204" s="4">
        <f>SUM(V205:V216)</f>
        <v/>
      </c>
      <c r="W204" s="4">
        <f>SUM(W205:W216)</f>
        <v/>
      </c>
      <c r="X204" s="4">
        <f>SUM(X205:X216)</f>
        <v/>
      </c>
      <c r="Y204" s="4">
        <f>SUM(Y205:Y216)</f>
        <v/>
      </c>
      <c r="Z204" s="4">
        <f>SUM(Z205:Z216)</f>
        <v/>
      </c>
      <c r="AA204" s="4">
        <f>SUM(AA205:AA216)</f>
        <v/>
      </c>
      <c r="AB204" s="4">
        <f>SUM(AB205:AB216)</f>
        <v/>
      </c>
      <c r="AC204" s="4">
        <f>SUM(AC205:AC216)</f>
        <v/>
      </c>
      <c r="AD204" s="4">
        <f>SUM(AD205:AD216)</f>
        <v/>
      </c>
      <c r="AE204" s="4">
        <f>SUM(AE205:AE216)</f>
        <v/>
      </c>
      <c r="AF204" s="4">
        <f>SUM(AF205:AF216)</f>
        <v/>
      </c>
      <c r="AG204" s="4">
        <f>SUM(AG205:AG216)</f>
        <v/>
      </c>
      <c r="AH204" s="4">
        <f>SUM(AH205:AH216)</f>
        <v/>
      </c>
      <c r="AI204" s="4">
        <f>SUM(AI205:AI216)</f>
        <v/>
      </c>
      <c r="AJ204" s="4">
        <f>SUM(AJ205:AJ216)</f>
        <v/>
      </c>
      <c r="AK204" s="4">
        <f>SUM(AK205:AK216)</f>
        <v/>
      </c>
      <c r="AL204" s="4">
        <f>SUM(AL205:AL216)</f>
        <v/>
      </c>
      <c r="AM204" s="4">
        <f>SUM(AM205:AM216)</f>
        <v/>
      </c>
      <c r="AN204" s="4">
        <f>SUM(AN205:AN216)</f>
        <v/>
      </c>
      <c r="AO204" s="4">
        <f>SUM(AO205:AO216)</f>
        <v/>
      </c>
      <c r="AP204" s="4">
        <f>SUM(AP205:AP216)</f>
        <v/>
      </c>
      <c r="AQ204" s="4">
        <f>SUM(AQ205:AQ216)</f>
        <v/>
      </c>
      <c r="AR204" s="4">
        <f>SUM(AR205:AR216)</f>
        <v/>
      </c>
      <c r="AS204" s="4">
        <f>SUM(AS205:AS216)</f>
        <v/>
      </c>
      <c r="AT204" s="4">
        <f>SUM(AT205:AT216)</f>
        <v/>
      </c>
      <c r="AU204" s="4">
        <f>SUM(AU205:AU216)</f>
        <v/>
      </c>
      <c r="AV204" s="4">
        <f>SUM(AV205:AV216)</f>
        <v/>
      </c>
      <c r="AW204" s="4">
        <f>SUM(AW205:AW216)</f>
        <v/>
      </c>
      <c r="AX204" s="4">
        <f>SUM(AX205:AX216)</f>
        <v/>
      </c>
      <c r="AY204" s="4">
        <f>SUM(AY205:AY216)</f>
        <v/>
      </c>
      <c r="AZ204" s="4">
        <f>SUM(AZ205:AZ216)</f>
        <v/>
      </c>
      <c r="BA204" s="4">
        <f>SUM(BA205:BA216)</f>
        <v/>
      </c>
      <c r="BB204" s="4">
        <f>SUM(BB205:BB216)</f>
        <v/>
      </c>
      <c r="BC204" s="4">
        <f>SUM(BC205:BC216)</f>
        <v/>
      </c>
      <c r="BD204" s="4">
        <f>SUM(BD205:BD216)</f>
        <v/>
      </c>
      <c r="BE204" s="4">
        <f>SUM(BE205:BE216)</f>
        <v/>
      </c>
      <c r="BF204" s="4">
        <f>SUM(BF205:BF216)</f>
        <v/>
      </c>
      <c r="BG204" s="4">
        <f>SUM(BG205:BG216)</f>
        <v/>
      </c>
      <c r="BH204" s="4">
        <f>SUM(BH205:BH216)</f>
        <v/>
      </c>
      <c r="BI204" s="4">
        <f>SUM(BI205:BI216)</f>
        <v/>
      </c>
      <c r="BJ204" s="4">
        <f>SUM(BJ205:BJ216)</f>
        <v/>
      </c>
      <c r="BK204" s="4">
        <f>SUM(BK205:BK216)</f>
        <v/>
      </c>
      <c r="BL204" s="4">
        <f>SUM(BL205:BL216)</f>
        <v/>
      </c>
      <c r="BM204" s="4">
        <f>SUM(BM205:BM216)</f>
        <v/>
      </c>
      <c r="BN204" s="4">
        <f>SUM(BN205:BN216)</f>
        <v/>
      </c>
      <c r="BO204" s="4">
        <f>SUM(BO205:BO216)</f>
        <v/>
      </c>
      <c r="BP204" s="4">
        <f>SUM(BP205:BP216)</f>
        <v/>
      </c>
      <c r="BQ204" s="4">
        <f>SUM(BQ205:BQ216)</f>
        <v/>
      </c>
      <c r="BR204" s="4">
        <f>SUM(BR205:BR216)</f>
        <v/>
      </c>
      <c r="BS204" s="4">
        <f>SUM(BS205:BS216)</f>
        <v/>
      </c>
      <c r="BT204" s="4">
        <f>SUM(BT205:BT216)</f>
        <v/>
      </c>
      <c r="BU204" s="4">
        <f>SUM(BU205:BU216)</f>
        <v/>
      </c>
      <c r="BV204" s="4">
        <f>SUM(BV205:BV216)</f>
        <v/>
      </c>
      <c r="BW204" s="4">
        <f>SUM(BW205:BW216)</f>
        <v/>
      </c>
      <c r="BX204" s="4">
        <f>SUM(BX205:BX216)</f>
        <v/>
      </c>
      <c r="BY204" s="4">
        <f>SUM(BY205:BY216)</f>
        <v/>
      </c>
      <c r="BZ204" s="4">
        <f>SUM(BZ205:BZ216)</f>
        <v/>
      </c>
      <c r="CA204" s="4">
        <f>SUM(CA205:CA216)</f>
        <v/>
      </c>
      <c r="CB204" s="4">
        <f>SUM(CB205:CB216)</f>
        <v/>
      </c>
      <c r="CC204" s="4">
        <f>SUM(CC205:CC216)</f>
        <v/>
      </c>
      <c r="CD204" s="4">
        <f>SUM(CD205:CD216)</f>
        <v/>
      </c>
      <c r="CE204" s="4">
        <f>SUM(CE205:CE216)</f>
        <v/>
      </c>
      <c r="CF204" s="4">
        <f>SUM(CF205:CF216)</f>
        <v/>
      </c>
      <c r="CG204" s="4">
        <f>SUM(CG205:CG216)</f>
        <v/>
      </c>
      <c r="CH204" s="4">
        <f>SUM(CH205:CH216)</f>
        <v/>
      </c>
      <c r="CI204" s="4">
        <f>SUM(CI205:CI216)</f>
        <v/>
      </c>
      <c r="CJ204" s="4">
        <f>SUM(CJ205:CJ216)</f>
        <v/>
      </c>
      <c r="CK204" s="4">
        <f>SUM(CK205:CK216)</f>
        <v/>
      </c>
      <c r="CL204" s="4">
        <f>SUM(CL205:CL216)</f>
        <v/>
      </c>
      <c r="CM204" s="4">
        <f>SUM(CM205:CM216)</f>
        <v/>
      </c>
      <c r="CN204" s="4">
        <f>SUM(CN205:CN216)</f>
        <v/>
      </c>
      <c r="CO204" s="4">
        <f>SUM(CO205:CO216)</f>
        <v/>
      </c>
      <c r="CP204" s="4">
        <f>SUM(CP205:CP216)</f>
        <v/>
      </c>
      <c r="CQ204" s="4">
        <f>SUM(CQ205:CQ216)</f>
        <v/>
      </c>
      <c r="CR204" s="4">
        <f>SUM(CR205:CR216)</f>
        <v/>
      </c>
      <c r="CS204" s="4">
        <f>SUM(CS205:CS216)</f>
        <v/>
      </c>
      <c r="CT204" s="4">
        <f>SUM(CT205:CT216)</f>
        <v/>
      </c>
      <c r="CU204" s="4">
        <f>SUM(CU205:CU216)</f>
        <v/>
      </c>
      <c r="CV204" s="4">
        <f>SUM(CV205:CV216)</f>
        <v/>
      </c>
      <c r="CW204" s="4">
        <f>SUM(CW205:CW216)</f>
        <v/>
      </c>
      <c r="CX204" s="4">
        <f>SUM(CX205:CX216)</f>
        <v/>
      </c>
      <c r="CY204" s="4">
        <f>SUM(CY205:CY216)</f>
        <v/>
      </c>
      <c r="CZ204" s="4">
        <f>SUM(CZ205:CZ216)</f>
        <v/>
      </c>
      <c r="DA204" s="4">
        <f>SUM(DA205:DA216)</f>
        <v/>
      </c>
      <c r="DB204" s="4">
        <f>SUM(DB205:DB216)</f>
        <v/>
      </c>
      <c r="DC204" s="4">
        <f>SUM(DC205:DC216)</f>
        <v/>
      </c>
      <c r="DD204" s="4">
        <f>SUM(DD205:DD216)</f>
        <v/>
      </c>
      <c r="DE204" s="4">
        <f>SUM(DE205:DE216)</f>
        <v/>
      </c>
      <c r="DF204" s="4">
        <f>SUM(DF205:DF216)</f>
        <v/>
      </c>
      <c r="DG204" s="4">
        <f>SUM(DG205:DG216)</f>
        <v/>
      </c>
      <c r="DH204" s="4">
        <f>SUM(DH205:DH216)</f>
        <v/>
      </c>
      <c r="DI204" s="4">
        <f>SUM(DI205:DI216)</f>
        <v/>
      </c>
      <c r="DJ204" s="4">
        <f>SUM(DJ205:DJ216)</f>
        <v/>
      </c>
      <c r="DK204" s="4">
        <f>SUM(DK205:DK216)</f>
        <v/>
      </c>
      <c r="DL204" s="4">
        <f>SUM(DL205:DL216)</f>
        <v/>
      </c>
      <c r="DM204" s="4">
        <f>SUM(DM205:DM216)</f>
        <v/>
      </c>
      <c r="DN204" s="4">
        <f>SUM(DN205:DN216)</f>
        <v/>
      </c>
      <c r="DO204" s="4">
        <f>SUM(DO205:DO216)</f>
        <v/>
      </c>
      <c r="DP204" s="4">
        <f>SUM(DP205:DP216)</f>
        <v/>
      </c>
      <c r="DQ204" s="4">
        <f>SUM(DQ205:DQ216)</f>
        <v/>
      </c>
      <c r="DR204" s="4">
        <f>SUM(DR205:DR216)</f>
        <v/>
      </c>
      <c r="DS204" s="4">
        <f>SUM(DS205:DS216)</f>
        <v/>
      </c>
      <c r="DT204" s="4">
        <f>SUM(DT205:DT216)</f>
        <v/>
      </c>
      <c r="DU204" s="4">
        <f>SUM(DU205:DU216)</f>
        <v/>
      </c>
      <c r="DV204" s="4">
        <f>SUM(DV205:DV216)</f>
        <v/>
      </c>
      <c r="DW204" s="4">
        <f>SUM(DW205:DW216)</f>
        <v/>
      </c>
      <c r="DX204" s="4">
        <f>SUM(DX205:DX216)</f>
        <v/>
      </c>
      <c r="DY204" s="4">
        <f>SUM(DY205:DY216)</f>
        <v/>
      </c>
      <c r="DZ204" s="4">
        <f>SUM(DZ205:DZ216)</f>
        <v/>
      </c>
      <c r="EA204" s="4">
        <f>SUM(EA205:EA216)</f>
        <v/>
      </c>
      <c r="EB204" s="4">
        <f>SUM(EB205:EB216)</f>
        <v/>
      </c>
      <c r="EC204" s="4">
        <f>SUM(EC205:EC216)</f>
        <v/>
      </c>
      <c r="ED204" s="4">
        <f>SUM(ED205:ED216)</f>
        <v/>
      </c>
    </row>
    <row r="205" hidden="1" outlineLevel="1">
      <c r="A205" s="5" t="n">
        <v>1</v>
      </c>
      <c r="B205" s="6" t="inlineStr">
        <is>
          <t>Авиценна (Бухара)</t>
        </is>
      </c>
      <c r="C205" s="6" t="inlineStr">
        <is>
          <t>Бухара</t>
        </is>
      </c>
      <c r="D205" s="6" t="inlineStr">
        <is>
          <t>Бухара 1</t>
        </is>
      </c>
      <c r="E205" s="7">
        <f>G205+I205+K205+M205+O205+Q205+S205+U205+W205+Y205+AA205+AC205+AE205+AG205+AI205+AK205+AM205+AO205+AQ205+AS205</f>
        <v/>
      </c>
      <c r="F205" s="7">
        <f>H205+J205+L205+N205+P205+R205+T205+V205+X205+Z205+AB205+AD205+AF205+AH205+AJ205+AL205+AN205+AP205+AR205+AT205</f>
        <v/>
      </c>
      <c r="G205" s="7" t="inlineStr"/>
      <c r="H205" s="7" t="inlineStr"/>
      <c r="I205" s="7" t="inlineStr"/>
      <c r="J205" s="7" t="inlineStr"/>
      <c r="K205" s="7" t="inlineStr"/>
      <c r="L205" s="7" t="inlineStr"/>
      <c r="M205" s="7" t="inlineStr"/>
      <c r="N205" s="7" t="inlineStr"/>
      <c r="O205" s="7" t="inlineStr"/>
      <c r="P205" s="7" t="inlineStr"/>
      <c r="Q205" s="7" t="inlineStr"/>
      <c r="R205" s="7" t="inlineStr"/>
      <c r="S205" s="7" t="n">
        <v>22</v>
      </c>
      <c r="T205" s="7" t="n">
        <v>103304.08</v>
      </c>
      <c r="U205" s="7" t="inlineStr"/>
      <c r="V205" s="7" t="inlineStr"/>
      <c r="W205" s="7" t="n">
        <v>21</v>
      </c>
      <c r="X205" s="7" t="n">
        <v>146648.67</v>
      </c>
      <c r="Y205" s="7" t="n">
        <v>22</v>
      </c>
      <c r="Z205" s="7" t="n">
        <v>103304.08</v>
      </c>
      <c r="AA205" s="7" t="inlineStr"/>
      <c r="AB205" s="7" t="inlineStr"/>
      <c r="AC205" s="7" t="inlineStr"/>
      <c r="AD205" s="7" t="inlineStr"/>
      <c r="AE205" s="7" t="inlineStr"/>
      <c r="AF205" s="7" t="inlineStr"/>
      <c r="AG205" s="7" t="inlineStr"/>
      <c r="AH205" s="7" t="inlineStr"/>
      <c r="AI205" s="7" t="inlineStr"/>
      <c r="AJ205" s="7" t="inlineStr"/>
      <c r="AK205" s="7" t="n">
        <v>21</v>
      </c>
      <c r="AL205" s="7" t="n">
        <v>91930.23</v>
      </c>
      <c r="AM205" s="7" t="n">
        <v>21</v>
      </c>
      <c r="AN205" s="7" t="n">
        <v>60701.55</v>
      </c>
      <c r="AO205" s="7" t="inlineStr"/>
      <c r="AP205" s="7" t="inlineStr"/>
      <c r="AQ205" s="7" t="inlineStr"/>
      <c r="AR205" s="7" t="inlineStr"/>
      <c r="AS205" s="7" t="inlineStr"/>
      <c r="AT205" s="7" t="inlineStr"/>
      <c r="AU205" s="7">
        <f>AW205+AY205+BA205+BC205+BE205+BG205</f>
        <v/>
      </c>
      <c r="AV205" s="7">
        <f>AX205+AZ205+BB205+BD205+BF205+BH205</f>
        <v/>
      </c>
      <c r="AW205" s="7" t="inlineStr"/>
      <c r="AX205" s="7" t="inlineStr"/>
      <c r="AY205" s="7" t="inlineStr"/>
      <c r="AZ205" s="7" t="inlineStr"/>
      <c r="BA205" s="7" t="inlineStr"/>
      <c r="BB205" s="7" t="inlineStr"/>
      <c r="BC205" s="7" t="inlineStr"/>
      <c r="BD205" s="7" t="inlineStr"/>
      <c r="BE205" s="7" t="inlineStr"/>
      <c r="BF205" s="7" t="inlineStr"/>
      <c r="BG205" s="7" t="inlineStr"/>
      <c r="BH205" s="7" t="inlineStr"/>
      <c r="BI205" s="7">
        <f>BK205+BM205+BO205+BQ205</f>
        <v/>
      </c>
      <c r="BJ205" s="7">
        <f>BL205+BN205+BP205+BR205</f>
        <v/>
      </c>
      <c r="BK205" s="7" t="inlineStr"/>
      <c r="BL205" s="7" t="inlineStr"/>
      <c r="BM205" s="7" t="inlineStr"/>
      <c r="BN205" s="7" t="inlineStr"/>
      <c r="BO205" s="7" t="inlineStr"/>
      <c r="BP205" s="7" t="inlineStr"/>
      <c r="BQ205" s="7" t="n">
        <v>2</v>
      </c>
      <c r="BR205" s="7" t="n">
        <v>53837.94</v>
      </c>
      <c r="BS205" s="7">
        <f>BU205+BW205+BY205+CA205+CC205+CE205+CG205+CI205+CK205+CM205+CO205+CQ205+CS205+CU205+CW205+CY205</f>
        <v/>
      </c>
      <c r="BT205" s="7">
        <f>BV205+BX205+BZ205+CB205+CD205+CF205+CH205+CJ205+CL205+CN205+CP205+CR205+CT205+CV205+CX205+CZ205</f>
        <v/>
      </c>
      <c r="BU205" s="7" t="inlineStr"/>
      <c r="BV205" s="7" t="inlineStr"/>
      <c r="BW205" s="7" t="inlineStr"/>
      <c r="BX205" s="7" t="inlineStr"/>
      <c r="BY205" s="7" t="n">
        <v>1</v>
      </c>
      <c r="BZ205" s="7" t="n">
        <v>54525.28</v>
      </c>
      <c r="CA205" s="7" t="inlineStr"/>
      <c r="CB205" s="7" t="inlineStr"/>
      <c r="CC205" s="7" t="inlineStr"/>
      <c r="CD205" s="7" t="inlineStr"/>
      <c r="CE205" s="7" t="n">
        <v>10</v>
      </c>
      <c r="CF205" s="7" t="n">
        <v>451500</v>
      </c>
      <c r="CG205" s="7" t="n">
        <v>22</v>
      </c>
      <c r="CH205" s="7" t="n">
        <v>68891.45999999999</v>
      </c>
      <c r="CI205" s="7" t="inlineStr"/>
      <c r="CJ205" s="7" t="inlineStr"/>
      <c r="CK205" s="7" t="n">
        <v>5</v>
      </c>
      <c r="CL205" s="7" t="n">
        <v>243732.1</v>
      </c>
      <c r="CM205" s="7" t="inlineStr"/>
      <c r="CN205" s="7" t="inlineStr"/>
      <c r="CO205" s="7" t="inlineStr"/>
      <c r="CP205" s="7" t="inlineStr"/>
      <c r="CQ205" s="7" t="inlineStr"/>
      <c r="CR205" s="7" t="inlineStr"/>
      <c r="CS205" s="7" t="inlineStr"/>
      <c r="CT205" s="7" t="inlineStr"/>
      <c r="CU205" s="7" t="inlineStr"/>
      <c r="CV205" s="7" t="inlineStr"/>
      <c r="CW205" s="7" t="n">
        <v>22</v>
      </c>
      <c r="CX205" s="7" t="n">
        <v>58292.96</v>
      </c>
      <c r="CY205" s="7" t="inlineStr"/>
      <c r="CZ205" s="7" t="inlineStr"/>
      <c r="DA205" s="7">
        <f>DC205+DE205+DG205+DI205+DK205+DM205+DO205+DQ205+DS205+DU205+DW205+DY205+EA205</f>
        <v/>
      </c>
      <c r="DB205" s="7">
        <f>DD205+DF205+DH205+DJ205+DL205+DN205+DP205+DR205+DT205+DV205+DX205+DZ205+EB205</f>
        <v/>
      </c>
      <c r="DC205" s="7" t="inlineStr"/>
      <c r="DD205" s="7" t="inlineStr"/>
      <c r="DE205" s="7" t="inlineStr"/>
      <c r="DF205" s="7" t="inlineStr"/>
      <c r="DG205" s="7" t="inlineStr"/>
      <c r="DH205" s="7" t="inlineStr"/>
      <c r="DI205" s="7" t="inlineStr"/>
      <c r="DJ205" s="7" t="inlineStr"/>
      <c r="DK205" s="7" t="inlineStr"/>
      <c r="DL205" s="7" t="inlineStr"/>
      <c r="DM205" s="7" t="inlineStr"/>
      <c r="DN205" s="7" t="inlineStr"/>
      <c r="DO205" s="7" t="inlineStr"/>
      <c r="DP205" s="7" t="inlineStr"/>
      <c r="DQ205" s="7" t="n">
        <v>200</v>
      </c>
      <c r="DR205" s="7" t="n">
        <v>4323060</v>
      </c>
      <c r="DS205" s="7" t="n">
        <v>10</v>
      </c>
      <c r="DT205" s="7" t="n">
        <v>407063.8</v>
      </c>
      <c r="DU205" s="7" t="inlineStr"/>
      <c r="DV205" s="7" t="inlineStr"/>
      <c r="DW205" s="7" t="n">
        <v>10</v>
      </c>
      <c r="DX205" s="7" t="n">
        <v>414149.6</v>
      </c>
      <c r="DY205" s="7" t="n">
        <v>5</v>
      </c>
      <c r="DZ205" s="7" t="n">
        <v>373832.6</v>
      </c>
      <c r="EA205" s="7" t="inlineStr"/>
      <c r="EB205" s="7" t="inlineStr"/>
      <c r="EC205" s="7">
        <f>E205+AU205+BI205+BS205+DA205</f>
        <v/>
      </c>
      <c r="ED205" s="7">
        <f>F205+AV205+BJ205+BT205+DB205</f>
        <v/>
      </c>
    </row>
    <row r="206" hidden="1" outlineLevel="1">
      <c r="A206" s="5" t="n">
        <v>2</v>
      </c>
      <c r="B206" s="6" t="inlineStr">
        <is>
          <t>Детс.инфекцион.болница (Бухара)</t>
        </is>
      </c>
      <c r="C206" s="6" t="inlineStr">
        <is>
          <t>Бухара</t>
        </is>
      </c>
      <c r="D206" s="6" t="inlineStr">
        <is>
          <t>Бухара 1</t>
        </is>
      </c>
      <c r="E206" s="7">
        <f>G206+I206+K206+M206+O206+Q206+S206+U206+W206+Y206+AA206+AC206+AE206+AG206+AI206+AK206+AM206+AO206+AQ206+AS206</f>
        <v/>
      </c>
      <c r="F206" s="7">
        <f>H206+J206+L206+N206+P206+R206+T206+V206+X206+Z206+AB206+AD206+AF206+AH206+AJ206+AL206+AN206+AP206+AR206+AT206</f>
        <v/>
      </c>
      <c r="G206" s="7" t="inlineStr"/>
      <c r="H206" s="7" t="inlineStr"/>
      <c r="I206" s="7" t="inlineStr"/>
      <c r="J206" s="7" t="inlineStr"/>
      <c r="K206" s="7" t="inlineStr"/>
      <c r="L206" s="7" t="inlineStr"/>
      <c r="M206" s="7" t="inlineStr"/>
      <c r="N206" s="7" t="inlineStr"/>
      <c r="O206" s="7" t="inlineStr"/>
      <c r="P206" s="7" t="inlineStr"/>
      <c r="Q206" s="7" t="inlineStr"/>
      <c r="R206" s="7" t="inlineStr"/>
      <c r="S206" s="7" t="inlineStr"/>
      <c r="T206" s="7" t="inlineStr"/>
      <c r="U206" s="7" t="inlineStr"/>
      <c r="V206" s="7" t="inlineStr"/>
      <c r="W206" s="7" t="inlineStr"/>
      <c r="X206" s="7" t="inlineStr"/>
      <c r="Y206" s="7" t="inlineStr"/>
      <c r="Z206" s="7" t="inlineStr"/>
      <c r="AA206" s="7" t="inlineStr"/>
      <c r="AB206" s="7" t="inlineStr"/>
      <c r="AC206" s="7" t="inlineStr"/>
      <c r="AD206" s="7" t="inlineStr"/>
      <c r="AE206" s="7" t="inlineStr"/>
      <c r="AF206" s="7" t="inlineStr"/>
      <c r="AG206" s="7" t="inlineStr"/>
      <c r="AH206" s="7" t="inlineStr"/>
      <c r="AI206" s="7" t="inlineStr"/>
      <c r="AJ206" s="7" t="inlineStr"/>
      <c r="AK206" s="7" t="inlineStr"/>
      <c r="AL206" s="7" t="inlineStr"/>
      <c r="AM206" s="7" t="inlineStr"/>
      <c r="AN206" s="7" t="inlineStr"/>
      <c r="AO206" s="7" t="inlineStr"/>
      <c r="AP206" s="7" t="inlineStr"/>
      <c r="AQ206" s="7" t="inlineStr"/>
      <c r="AR206" s="7" t="inlineStr"/>
      <c r="AS206" s="7" t="inlineStr"/>
      <c r="AT206" s="7" t="inlineStr"/>
      <c r="AU206" s="7">
        <f>AW206+AY206+BA206+BC206+BE206+BG206</f>
        <v/>
      </c>
      <c r="AV206" s="7">
        <f>AX206+AZ206+BB206+BD206+BF206+BH206</f>
        <v/>
      </c>
      <c r="AW206" s="7" t="inlineStr"/>
      <c r="AX206" s="7" t="inlineStr"/>
      <c r="AY206" s="7" t="inlineStr"/>
      <c r="AZ206" s="7" t="inlineStr"/>
      <c r="BA206" s="7" t="inlineStr"/>
      <c r="BB206" s="7" t="inlineStr"/>
      <c r="BC206" s="7" t="inlineStr"/>
      <c r="BD206" s="7" t="inlineStr"/>
      <c r="BE206" s="7" t="inlineStr"/>
      <c r="BF206" s="7" t="inlineStr"/>
      <c r="BG206" s="7" t="n">
        <v>300</v>
      </c>
      <c r="BH206" s="7" t="n">
        <v>11140116.96</v>
      </c>
      <c r="BI206" s="7">
        <f>BK206+BM206+BO206+BQ206</f>
        <v/>
      </c>
      <c r="BJ206" s="7">
        <f>BL206+BN206+BP206+BR206</f>
        <v/>
      </c>
      <c r="BK206" s="7" t="inlineStr"/>
      <c r="BL206" s="7" t="inlineStr"/>
      <c r="BM206" s="7" t="inlineStr"/>
      <c r="BN206" s="7" t="inlineStr"/>
      <c r="BO206" s="7" t="inlineStr"/>
      <c r="BP206" s="7" t="inlineStr"/>
      <c r="BQ206" s="7" t="inlineStr"/>
      <c r="BR206" s="7" t="inlineStr"/>
      <c r="BS206" s="7">
        <f>BU206+BW206+BY206+CA206+CC206+CE206+CG206+CI206+CK206+CM206+CO206+CQ206+CS206+CU206+CW206+CY206</f>
        <v/>
      </c>
      <c r="BT206" s="7">
        <f>BV206+BX206+BZ206+CB206+CD206+CF206+CH206+CJ206+CL206+CN206+CP206+CR206+CT206+CV206+CX206+CZ206</f>
        <v/>
      </c>
      <c r="BU206" s="7" t="inlineStr"/>
      <c r="BV206" s="7" t="inlineStr"/>
      <c r="BW206" s="7" t="inlineStr"/>
      <c r="BX206" s="7" t="inlineStr"/>
      <c r="BY206" s="7" t="inlineStr"/>
      <c r="BZ206" s="7" t="inlineStr"/>
      <c r="CA206" s="7" t="inlineStr"/>
      <c r="CB206" s="7" t="inlineStr"/>
      <c r="CC206" s="7" t="inlineStr"/>
      <c r="CD206" s="7" t="inlineStr"/>
      <c r="CE206" s="7" t="inlineStr"/>
      <c r="CF206" s="7" t="inlineStr"/>
      <c r="CG206" s="7" t="inlineStr"/>
      <c r="CH206" s="7" t="inlineStr"/>
      <c r="CI206" s="7" t="inlineStr"/>
      <c r="CJ206" s="7" t="inlineStr"/>
      <c r="CK206" s="7" t="inlineStr"/>
      <c r="CL206" s="7" t="inlineStr"/>
      <c r="CM206" s="7" t="inlineStr"/>
      <c r="CN206" s="7" t="inlineStr"/>
      <c r="CO206" s="7" t="inlineStr"/>
      <c r="CP206" s="7" t="inlineStr"/>
      <c r="CQ206" s="7" t="inlineStr"/>
      <c r="CR206" s="7" t="inlineStr"/>
      <c r="CS206" s="7" t="inlineStr"/>
      <c r="CT206" s="7" t="inlineStr"/>
      <c r="CU206" s="7" t="inlineStr"/>
      <c r="CV206" s="7" t="inlineStr"/>
      <c r="CW206" s="7" t="inlineStr"/>
      <c r="CX206" s="7" t="inlineStr"/>
      <c r="CY206" s="7" t="inlineStr"/>
      <c r="CZ206" s="7" t="inlineStr"/>
      <c r="DA206" s="7">
        <f>DC206+DE206+DG206+DI206+DK206+DM206+DO206+DQ206+DS206+DU206+DW206+DY206+EA206</f>
        <v/>
      </c>
      <c r="DB206" s="7">
        <f>DD206+DF206+DH206+DJ206+DL206+DN206+DP206+DR206+DT206+DV206+DX206+DZ206+EB206</f>
        <v/>
      </c>
      <c r="DC206" s="7" t="inlineStr"/>
      <c r="DD206" s="7" t="inlineStr"/>
      <c r="DE206" s="7" t="inlineStr"/>
      <c r="DF206" s="7" t="inlineStr"/>
      <c r="DG206" s="7" t="inlineStr"/>
      <c r="DH206" s="7" t="inlineStr"/>
      <c r="DI206" s="7" t="inlineStr"/>
      <c r="DJ206" s="7" t="inlineStr"/>
      <c r="DK206" s="7" t="inlineStr"/>
      <c r="DL206" s="7" t="inlineStr"/>
      <c r="DM206" s="7" t="inlineStr"/>
      <c r="DN206" s="7" t="inlineStr"/>
      <c r="DO206" s="7" t="inlineStr"/>
      <c r="DP206" s="7" t="inlineStr"/>
      <c r="DQ206" s="7" t="inlineStr"/>
      <c r="DR206" s="7" t="inlineStr"/>
      <c r="DS206" s="7" t="inlineStr"/>
      <c r="DT206" s="7" t="inlineStr"/>
      <c r="DU206" s="7" t="inlineStr"/>
      <c r="DV206" s="7" t="inlineStr"/>
      <c r="DW206" s="7" t="inlineStr"/>
      <c r="DX206" s="7" t="inlineStr"/>
      <c r="DY206" s="7" t="inlineStr"/>
      <c r="DZ206" s="7" t="inlineStr"/>
      <c r="EA206" s="7" t="inlineStr"/>
      <c r="EB206" s="7" t="inlineStr"/>
      <c r="EC206" s="7">
        <f>E206+AU206+BI206+BS206+DA206</f>
        <v/>
      </c>
      <c r="ED206" s="7">
        <f>F206+AV206+BJ206+BT206+DB206</f>
        <v/>
      </c>
    </row>
    <row r="207" hidden="1" outlineLevel="1">
      <c r="A207" s="5" t="n">
        <v>3</v>
      </c>
      <c r="B207" s="6" t="inlineStr">
        <is>
          <t>ЗУЛХУМОР-ФАРМ</t>
        </is>
      </c>
      <c r="C207" s="6" t="inlineStr">
        <is>
          <t>Бухара</t>
        </is>
      </c>
      <c r="D207" s="6" t="inlineStr">
        <is>
          <t>Бухара 1</t>
        </is>
      </c>
      <c r="E207" s="7">
        <f>G207+I207+K207+M207+O207+Q207+S207+U207+W207+Y207+AA207+AC207+AE207+AG207+AI207+AK207+AM207+AO207+AQ207+AS207</f>
        <v/>
      </c>
      <c r="F207" s="7">
        <f>H207+J207+L207+N207+P207+R207+T207+V207+X207+Z207+AB207+AD207+AF207+AH207+AJ207+AL207+AN207+AP207+AR207+AT207</f>
        <v/>
      </c>
      <c r="G207" s="7" t="inlineStr"/>
      <c r="H207" s="7" t="inlineStr"/>
      <c r="I207" s="7" t="inlineStr"/>
      <c r="J207" s="7" t="inlineStr"/>
      <c r="K207" s="7" t="inlineStr"/>
      <c r="L207" s="7" t="inlineStr"/>
      <c r="M207" s="7" t="inlineStr"/>
      <c r="N207" s="7" t="inlineStr"/>
      <c r="O207" s="7" t="inlineStr"/>
      <c r="P207" s="7" t="inlineStr"/>
      <c r="Q207" s="7" t="inlineStr"/>
      <c r="R207" s="7" t="inlineStr"/>
      <c r="S207" s="7" t="inlineStr"/>
      <c r="T207" s="7" t="inlineStr"/>
      <c r="U207" s="7" t="inlineStr"/>
      <c r="V207" s="7" t="inlineStr"/>
      <c r="W207" s="7" t="inlineStr"/>
      <c r="X207" s="7" t="inlineStr"/>
      <c r="Y207" s="7" t="inlineStr"/>
      <c r="Z207" s="7" t="inlineStr"/>
      <c r="AA207" s="7" t="inlineStr"/>
      <c r="AB207" s="7" t="inlineStr"/>
      <c r="AC207" s="7" t="inlineStr"/>
      <c r="AD207" s="7" t="inlineStr"/>
      <c r="AE207" s="7" t="inlineStr"/>
      <c r="AF207" s="7" t="inlineStr"/>
      <c r="AG207" s="7" t="inlineStr"/>
      <c r="AH207" s="7" t="inlineStr"/>
      <c r="AI207" s="7" t="inlineStr"/>
      <c r="AJ207" s="7" t="inlineStr"/>
      <c r="AK207" s="7" t="n">
        <v>103</v>
      </c>
      <c r="AL207" s="7" t="n">
        <v>450895.89</v>
      </c>
      <c r="AM207" s="7" t="inlineStr"/>
      <c r="AN207" s="7" t="inlineStr"/>
      <c r="AO207" s="7" t="inlineStr"/>
      <c r="AP207" s="7" t="inlineStr"/>
      <c r="AQ207" s="7" t="inlineStr"/>
      <c r="AR207" s="7" t="inlineStr"/>
      <c r="AS207" s="7" t="inlineStr"/>
      <c r="AT207" s="7" t="inlineStr"/>
      <c r="AU207" s="7">
        <f>AW207+AY207+BA207+BC207+BE207+BG207</f>
        <v/>
      </c>
      <c r="AV207" s="7">
        <f>AX207+AZ207+BB207+BD207+BF207+BH207</f>
        <v/>
      </c>
      <c r="AW207" s="7" t="inlineStr"/>
      <c r="AX207" s="7" t="inlineStr"/>
      <c r="AY207" s="7" t="inlineStr"/>
      <c r="AZ207" s="7" t="inlineStr"/>
      <c r="BA207" s="7" t="inlineStr"/>
      <c r="BB207" s="7" t="inlineStr"/>
      <c r="BC207" s="7" t="inlineStr"/>
      <c r="BD207" s="7" t="inlineStr"/>
      <c r="BE207" s="7" t="inlineStr"/>
      <c r="BF207" s="7" t="inlineStr"/>
      <c r="BG207" s="7" t="inlineStr"/>
      <c r="BH207" s="7" t="inlineStr"/>
      <c r="BI207" s="7">
        <f>BK207+BM207+BO207+BQ207</f>
        <v/>
      </c>
      <c r="BJ207" s="7">
        <f>BL207+BN207+BP207+BR207</f>
        <v/>
      </c>
      <c r="BK207" s="7" t="inlineStr"/>
      <c r="BL207" s="7" t="inlineStr"/>
      <c r="BM207" s="7" t="inlineStr"/>
      <c r="BN207" s="7" t="inlineStr"/>
      <c r="BO207" s="7" t="inlineStr"/>
      <c r="BP207" s="7" t="inlineStr"/>
      <c r="BQ207" s="7" t="n">
        <v>20</v>
      </c>
      <c r="BR207" s="7" t="n">
        <v>538379.4</v>
      </c>
      <c r="BS207" s="7">
        <f>BU207+BW207+BY207+CA207+CC207+CE207+CG207+CI207+CK207+CM207+CO207+CQ207+CS207+CU207+CW207+CY207</f>
        <v/>
      </c>
      <c r="BT207" s="7">
        <f>BV207+BX207+BZ207+CB207+CD207+CF207+CH207+CJ207+CL207+CN207+CP207+CR207+CT207+CV207+CX207+CZ207</f>
        <v/>
      </c>
      <c r="BU207" s="7" t="inlineStr"/>
      <c r="BV207" s="7" t="inlineStr"/>
      <c r="BW207" s="7" t="inlineStr"/>
      <c r="BX207" s="7" t="inlineStr"/>
      <c r="BY207" s="7" t="n">
        <v>5</v>
      </c>
      <c r="BZ207" s="7" t="n">
        <v>272626.4000000001</v>
      </c>
      <c r="CA207" s="7" t="inlineStr"/>
      <c r="CB207" s="7" t="inlineStr"/>
      <c r="CC207" s="7" t="inlineStr"/>
      <c r="CD207" s="7" t="inlineStr"/>
      <c r="CE207" s="7" t="n">
        <v>2</v>
      </c>
      <c r="CF207" s="7" t="n">
        <v>90300</v>
      </c>
      <c r="CG207" s="7" t="inlineStr"/>
      <c r="CH207" s="7" t="inlineStr"/>
      <c r="CI207" s="7" t="inlineStr"/>
      <c r="CJ207" s="7" t="inlineStr"/>
      <c r="CK207" s="7" t="n">
        <v>10</v>
      </c>
      <c r="CL207" s="7" t="n">
        <v>496009.3</v>
      </c>
      <c r="CM207" s="7" t="inlineStr"/>
      <c r="CN207" s="7" t="inlineStr"/>
      <c r="CO207" s="7" t="inlineStr"/>
      <c r="CP207" s="7" t="inlineStr"/>
      <c r="CQ207" s="7" t="inlineStr"/>
      <c r="CR207" s="7" t="inlineStr"/>
      <c r="CS207" s="7" t="inlineStr"/>
      <c r="CT207" s="7" t="inlineStr"/>
      <c r="CU207" s="7" t="inlineStr"/>
      <c r="CV207" s="7" t="inlineStr"/>
      <c r="CW207" s="7" t="inlineStr"/>
      <c r="CX207" s="7" t="inlineStr"/>
      <c r="CY207" s="7" t="inlineStr"/>
      <c r="CZ207" s="7" t="inlineStr"/>
      <c r="DA207" s="7">
        <f>DC207+DE207+DG207+DI207+DK207+DM207+DO207+DQ207+DS207+DU207+DW207+DY207+EA207</f>
        <v/>
      </c>
      <c r="DB207" s="7">
        <f>DD207+DF207+DH207+DJ207+DL207+DN207+DP207+DR207+DT207+DV207+DX207+DZ207+EB207</f>
        <v/>
      </c>
      <c r="DC207" s="7" t="inlineStr"/>
      <c r="DD207" s="7" t="inlineStr"/>
      <c r="DE207" s="7" t="inlineStr"/>
      <c r="DF207" s="7" t="inlineStr"/>
      <c r="DG207" s="7" t="inlineStr"/>
      <c r="DH207" s="7" t="inlineStr"/>
      <c r="DI207" s="7" t="inlineStr"/>
      <c r="DJ207" s="7" t="inlineStr"/>
      <c r="DK207" s="7" t="inlineStr"/>
      <c r="DL207" s="7" t="inlineStr"/>
      <c r="DM207" s="7" t="inlineStr"/>
      <c r="DN207" s="7" t="inlineStr"/>
      <c r="DO207" s="7" t="inlineStr"/>
      <c r="DP207" s="7" t="inlineStr"/>
      <c r="DQ207" s="7" t="n">
        <v>64</v>
      </c>
      <c r="DR207" s="7" t="n">
        <v>1383379.2</v>
      </c>
      <c r="DS207" s="7" t="n">
        <v>30</v>
      </c>
      <c r="DT207" s="7" t="n">
        <v>1221191.4</v>
      </c>
      <c r="DU207" s="7" t="inlineStr"/>
      <c r="DV207" s="7" t="inlineStr"/>
      <c r="DW207" s="7" t="n">
        <v>10</v>
      </c>
      <c r="DX207" s="7" t="n">
        <v>414149.6</v>
      </c>
      <c r="DY207" s="7" t="n">
        <v>1</v>
      </c>
      <c r="DZ207" s="7" t="n">
        <v>74766.52</v>
      </c>
      <c r="EA207" s="7" t="inlineStr"/>
      <c r="EB207" s="7" t="inlineStr"/>
      <c r="EC207" s="7">
        <f>E207+AU207+BI207+BS207+DA207</f>
        <v/>
      </c>
      <c r="ED207" s="7">
        <f>F207+AV207+BJ207+BT207+DB207</f>
        <v/>
      </c>
    </row>
    <row r="208" hidden="1" outlineLevel="1">
      <c r="A208" s="5" t="n">
        <v>4</v>
      </c>
      <c r="B208" s="6" t="inlineStr">
        <is>
          <t>Лукмони Хаким(Коган)</t>
        </is>
      </c>
      <c r="C208" s="6" t="inlineStr">
        <is>
          <t>Бухара</t>
        </is>
      </c>
      <c r="D208" s="6" t="inlineStr">
        <is>
          <t>Бухара 1</t>
        </is>
      </c>
      <c r="E208" s="7">
        <f>G208+I208+K208+M208+O208+Q208+S208+U208+W208+Y208+AA208+AC208+AE208+AG208+AI208+AK208+AM208+AO208+AQ208+AS208</f>
        <v/>
      </c>
      <c r="F208" s="7">
        <f>H208+J208+L208+N208+P208+R208+T208+V208+X208+Z208+AB208+AD208+AF208+AH208+AJ208+AL208+AN208+AP208+AR208+AT208</f>
        <v/>
      </c>
      <c r="G208" s="7" t="inlineStr"/>
      <c r="H208" s="7" t="inlineStr"/>
      <c r="I208" s="7" t="inlineStr"/>
      <c r="J208" s="7" t="inlineStr"/>
      <c r="K208" s="7" t="inlineStr"/>
      <c r="L208" s="7" t="inlineStr"/>
      <c r="M208" s="7" t="inlineStr"/>
      <c r="N208" s="7" t="inlineStr"/>
      <c r="O208" s="7" t="inlineStr"/>
      <c r="P208" s="7" t="inlineStr"/>
      <c r="Q208" s="7" t="inlineStr"/>
      <c r="R208" s="7" t="inlineStr"/>
      <c r="S208" s="7" t="inlineStr"/>
      <c r="T208" s="7" t="inlineStr"/>
      <c r="U208" s="7" t="inlineStr"/>
      <c r="V208" s="7" t="inlineStr"/>
      <c r="W208" s="7" t="inlineStr"/>
      <c r="X208" s="7" t="inlineStr"/>
      <c r="Y208" s="7" t="inlineStr"/>
      <c r="Z208" s="7" t="inlineStr"/>
      <c r="AA208" s="7" t="inlineStr"/>
      <c r="AB208" s="7" t="inlineStr"/>
      <c r="AC208" s="7" t="inlineStr"/>
      <c r="AD208" s="7" t="inlineStr"/>
      <c r="AE208" s="7" t="inlineStr"/>
      <c r="AF208" s="7" t="inlineStr"/>
      <c r="AG208" s="7" t="inlineStr"/>
      <c r="AH208" s="7" t="inlineStr"/>
      <c r="AI208" s="7" t="inlineStr"/>
      <c r="AJ208" s="7" t="inlineStr"/>
      <c r="AK208" s="7" t="inlineStr"/>
      <c r="AL208" s="7" t="inlineStr"/>
      <c r="AM208" s="7" t="inlineStr"/>
      <c r="AN208" s="7" t="inlineStr"/>
      <c r="AO208" s="7" t="inlineStr"/>
      <c r="AP208" s="7" t="inlineStr"/>
      <c r="AQ208" s="7" t="inlineStr"/>
      <c r="AR208" s="7" t="inlineStr"/>
      <c r="AS208" s="7" t="inlineStr"/>
      <c r="AT208" s="7" t="inlineStr"/>
      <c r="AU208" s="7">
        <f>AW208+AY208+BA208+BC208+BE208+BG208</f>
        <v/>
      </c>
      <c r="AV208" s="7">
        <f>AX208+AZ208+BB208+BD208+BF208+BH208</f>
        <v/>
      </c>
      <c r="AW208" s="7" t="inlineStr"/>
      <c r="AX208" s="7" t="inlineStr"/>
      <c r="AY208" s="7" t="inlineStr"/>
      <c r="AZ208" s="7" t="inlineStr"/>
      <c r="BA208" s="7" t="inlineStr"/>
      <c r="BB208" s="7" t="inlineStr"/>
      <c r="BC208" s="7" t="inlineStr"/>
      <c r="BD208" s="7" t="inlineStr"/>
      <c r="BE208" s="7" t="inlineStr"/>
      <c r="BF208" s="7" t="inlineStr"/>
      <c r="BG208" s="7" t="inlineStr"/>
      <c r="BH208" s="7" t="inlineStr"/>
      <c r="BI208" s="7">
        <f>BK208+BM208+BO208+BQ208</f>
        <v/>
      </c>
      <c r="BJ208" s="7">
        <f>BL208+BN208+BP208+BR208</f>
        <v/>
      </c>
      <c r="BK208" s="7" t="inlineStr"/>
      <c r="BL208" s="7" t="inlineStr"/>
      <c r="BM208" s="7" t="inlineStr"/>
      <c r="BN208" s="7" t="inlineStr"/>
      <c r="BO208" s="7" t="inlineStr"/>
      <c r="BP208" s="7" t="inlineStr"/>
      <c r="BQ208" s="7" t="n">
        <v>1</v>
      </c>
      <c r="BR208" s="7" t="n">
        <v>26918.97</v>
      </c>
      <c r="BS208" s="7">
        <f>BU208+BW208+BY208+CA208+CC208+CE208+CG208+CI208+CK208+CM208+CO208+CQ208+CS208+CU208+CW208+CY208</f>
        <v/>
      </c>
      <c r="BT208" s="7">
        <f>BV208+BX208+BZ208+CB208+CD208+CF208+CH208+CJ208+CL208+CN208+CP208+CR208+CT208+CV208+CX208+CZ208</f>
        <v/>
      </c>
      <c r="BU208" s="7" t="inlineStr"/>
      <c r="BV208" s="7" t="inlineStr"/>
      <c r="BW208" s="7" t="inlineStr"/>
      <c r="BX208" s="7" t="inlineStr"/>
      <c r="BY208" s="7" t="n">
        <v>1</v>
      </c>
      <c r="BZ208" s="7" t="n">
        <v>54525.28</v>
      </c>
      <c r="CA208" s="7" t="inlineStr"/>
      <c r="CB208" s="7" t="inlineStr"/>
      <c r="CC208" s="7" t="inlineStr"/>
      <c r="CD208" s="7" t="inlineStr"/>
      <c r="CE208" s="7" t="n">
        <v>1</v>
      </c>
      <c r="CF208" s="7" t="n">
        <v>45150</v>
      </c>
      <c r="CG208" s="7" t="inlineStr"/>
      <c r="CH208" s="7" t="inlineStr"/>
      <c r="CI208" s="7" t="inlineStr"/>
      <c r="CJ208" s="7" t="inlineStr"/>
      <c r="CK208" s="7" t="n">
        <v>1</v>
      </c>
      <c r="CL208" s="7" t="n">
        <v>48746.42</v>
      </c>
      <c r="CM208" s="7" t="inlineStr"/>
      <c r="CN208" s="7" t="inlineStr"/>
      <c r="CO208" s="7" t="inlineStr"/>
      <c r="CP208" s="7" t="inlineStr"/>
      <c r="CQ208" s="7" t="inlineStr"/>
      <c r="CR208" s="7" t="inlineStr"/>
      <c r="CS208" s="7" t="inlineStr"/>
      <c r="CT208" s="7" t="inlineStr"/>
      <c r="CU208" s="7" t="inlineStr"/>
      <c r="CV208" s="7" t="inlineStr"/>
      <c r="CW208" s="7" t="inlineStr"/>
      <c r="CX208" s="7" t="inlineStr"/>
      <c r="CY208" s="7" t="inlineStr"/>
      <c r="CZ208" s="7" t="inlineStr"/>
      <c r="DA208" s="7">
        <f>DC208+DE208+DG208+DI208+DK208+DM208+DO208+DQ208+DS208+DU208+DW208+DY208+EA208</f>
        <v/>
      </c>
      <c r="DB208" s="7">
        <f>DD208+DF208+DH208+DJ208+DL208+DN208+DP208+DR208+DT208+DV208+DX208+DZ208+EB208</f>
        <v/>
      </c>
      <c r="DC208" s="7" t="inlineStr"/>
      <c r="DD208" s="7" t="inlineStr"/>
      <c r="DE208" s="7" t="inlineStr"/>
      <c r="DF208" s="7" t="inlineStr"/>
      <c r="DG208" s="7" t="inlineStr"/>
      <c r="DH208" s="7" t="inlineStr"/>
      <c r="DI208" s="7" t="inlineStr"/>
      <c r="DJ208" s="7" t="inlineStr"/>
      <c r="DK208" s="7" t="inlineStr"/>
      <c r="DL208" s="7" t="inlineStr"/>
      <c r="DM208" s="7" t="inlineStr"/>
      <c r="DN208" s="7" t="inlineStr"/>
      <c r="DO208" s="7" t="inlineStr"/>
      <c r="DP208" s="7" t="inlineStr"/>
      <c r="DQ208" s="7" t="n">
        <v>100</v>
      </c>
      <c r="DR208" s="7" t="n">
        <v>2161530</v>
      </c>
      <c r="DS208" s="7" t="n">
        <v>20</v>
      </c>
      <c r="DT208" s="7" t="n">
        <v>814127.6</v>
      </c>
      <c r="DU208" s="7" t="inlineStr"/>
      <c r="DV208" s="7" t="inlineStr"/>
      <c r="DW208" s="7" t="n">
        <v>12</v>
      </c>
      <c r="DX208" s="7" t="n">
        <v>496979.52</v>
      </c>
      <c r="DY208" s="7" t="n">
        <v>12</v>
      </c>
      <c r="DZ208" s="7" t="n">
        <v>897198.24</v>
      </c>
      <c r="EA208" s="7" t="inlineStr"/>
      <c r="EB208" s="7" t="inlineStr"/>
      <c r="EC208" s="7">
        <f>E208+AU208+BI208+BS208+DA208</f>
        <v/>
      </c>
      <c r="ED208" s="7">
        <f>F208+AV208+BJ208+BT208+DB208</f>
        <v/>
      </c>
    </row>
    <row r="209" hidden="1" outlineLevel="1">
      <c r="A209" s="5" t="n">
        <v>5</v>
      </c>
      <c r="B209" s="6" t="inlineStr">
        <is>
          <t>МИРАН УНИВЕРСАЛ</t>
        </is>
      </c>
      <c r="C209" s="6" t="inlineStr">
        <is>
          <t>Бухара</t>
        </is>
      </c>
      <c r="D209" s="6" t="inlineStr">
        <is>
          <t>Бухара 1</t>
        </is>
      </c>
      <c r="E209" s="7">
        <f>G209+I209+K209+M209+O209+Q209+S209+U209+W209+Y209+AA209+AC209+AE209+AG209+AI209+AK209+AM209+AO209+AQ209+AS209</f>
        <v/>
      </c>
      <c r="F209" s="7">
        <f>H209+J209+L209+N209+P209+R209+T209+V209+X209+Z209+AB209+AD209+AF209+AH209+AJ209+AL209+AN209+AP209+AR209+AT209</f>
        <v/>
      </c>
      <c r="G209" s="7" t="inlineStr"/>
      <c r="H209" s="7" t="inlineStr"/>
      <c r="I209" s="7" t="inlineStr"/>
      <c r="J209" s="7" t="inlineStr"/>
      <c r="K209" s="7" t="inlineStr"/>
      <c r="L209" s="7" t="inlineStr"/>
      <c r="M209" s="7" t="inlineStr"/>
      <c r="N209" s="7" t="inlineStr"/>
      <c r="O209" s="7" t="inlineStr"/>
      <c r="P209" s="7" t="inlineStr"/>
      <c r="Q209" s="7" t="inlineStr"/>
      <c r="R209" s="7" t="inlineStr"/>
      <c r="S209" s="7" t="inlineStr"/>
      <c r="T209" s="7" t="inlineStr"/>
      <c r="U209" s="7" t="inlineStr"/>
      <c r="V209" s="7" t="inlineStr"/>
      <c r="W209" s="7" t="inlineStr"/>
      <c r="X209" s="7" t="inlineStr"/>
      <c r="Y209" s="7" t="inlineStr"/>
      <c r="Z209" s="7" t="inlineStr"/>
      <c r="AA209" s="7" t="inlineStr"/>
      <c r="AB209" s="7" t="inlineStr"/>
      <c r="AC209" s="7" t="inlineStr"/>
      <c r="AD209" s="7" t="inlineStr"/>
      <c r="AE209" s="7" t="inlineStr"/>
      <c r="AF209" s="7" t="inlineStr"/>
      <c r="AG209" s="7" t="inlineStr"/>
      <c r="AH209" s="7" t="inlineStr"/>
      <c r="AI209" s="7" t="inlineStr"/>
      <c r="AJ209" s="7" t="inlineStr"/>
      <c r="AK209" s="7" t="inlineStr"/>
      <c r="AL209" s="7" t="inlineStr"/>
      <c r="AM209" s="7" t="inlineStr"/>
      <c r="AN209" s="7" t="inlineStr"/>
      <c r="AO209" s="7" t="inlineStr"/>
      <c r="AP209" s="7" t="inlineStr"/>
      <c r="AQ209" s="7" t="inlineStr"/>
      <c r="AR209" s="7" t="inlineStr"/>
      <c r="AS209" s="7" t="inlineStr"/>
      <c r="AT209" s="7" t="inlineStr"/>
      <c r="AU209" s="7">
        <f>AW209+AY209+BA209+BC209+BE209+BG209</f>
        <v/>
      </c>
      <c r="AV209" s="7">
        <f>AX209+AZ209+BB209+BD209+BF209+BH209</f>
        <v/>
      </c>
      <c r="AW209" s="7" t="inlineStr"/>
      <c r="AX209" s="7" t="inlineStr"/>
      <c r="AY209" s="7" t="inlineStr"/>
      <c r="AZ209" s="7" t="inlineStr"/>
      <c r="BA209" s="7" t="inlineStr"/>
      <c r="BB209" s="7" t="inlineStr"/>
      <c r="BC209" s="7" t="inlineStr"/>
      <c r="BD209" s="7" t="inlineStr"/>
      <c r="BE209" s="7" t="inlineStr"/>
      <c r="BF209" s="7" t="inlineStr"/>
      <c r="BG209" s="7" t="inlineStr"/>
      <c r="BH209" s="7" t="inlineStr"/>
      <c r="BI209" s="7">
        <f>BK209+BM209+BO209+BQ209</f>
        <v/>
      </c>
      <c r="BJ209" s="7">
        <f>BL209+BN209+BP209+BR209</f>
        <v/>
      </c>
      <c r="BK209" s="7" t="inlineStr"/>
      <c r="BL209" s="7" t="inlineStr"/>
      <c r="BM209" s="7" t="inlineStr"/>
      <c r="BN209" s="7" t="inlineStr"/>
      <c r="BO209" s="7" t="inlineStr"/>
      <c r="BP209" s="7" t="inlineStr"/>
      <c r="BQ209" s="7" t="n">
        <v>10</v>
      </c>
      <c r="BR209" s="7" t="n">
        <v>269189.7</v>
      </c>
      <c r="BS209" s="7">
        <f>BU209+BW209+BY209+CA209+CC209+CE209+CG209+CI209+CK209+CM209+CO209+CQ209+CS209+CU209+CW209+CY209</f>
        <v/>
      </c>
      <c r="BT209" s="7">
        <f>BV209+BX209+BZ209+CB209+CD209+CF209+CH209+CJ209+CL209+CN209+CP209+CR209+CT209+CV209+CX209+CZ209</f>
        <v/>
      </c>
      <c r="BU209" s="7" t="inlineStr"/>
      <c r="BV209" s="7" t="inlineStr"/>
      <c r="BW209" s="7" t="inlineStr"/>
      <c r="BX209" s="7" t="inlineStr"/>
      <c r="BY209" s="7" t="n">
        <v>2</v>
      </c>
      <c r="BZ209" s="7" t="n">
        <v>109050.56</v>
      </c>
      <c r="CA209" s="7" t="inlineStr"/>
      <c r="CB209" s="7" t="inlineStr"/>
      <c r="CC209" s="7" t="inlineStr"/>
      <c r="CD209" s="7" t="inlineStr"/>
      <c r="CE209" s="7" t="n">
        <v>1</v>
      </c>
      <c r="CF209" s="7" t="n">
        <v>45150</v>
      </c>
      <c r="CG209" s="7" t="inlineStr"/>
      <c r="CH209" s="7" t="inlineStr"/>
      <c r="CI209" s="7" t="inlineStr"/>
      <c r="CJ209" s="7" t="inlineStr"/>
      <c r="CK209" s="7" t="n">
        <v>2</v>
      </c>
      <c r="CL209" s="7" t="n">
        <v>98347.35000000001</v>
      </c>
      <c r="CM209" s="7" t="inlineStr"/>
      <c r="CN209" s="7" t="inlineStr"/>
      <c r="CO209" s="7" t="inlineStr"/>
      <c r="CP209" s="7" t="inlineStr"/>
      <c r="CQ209" s="7" t="inlineStr"/>
      <c r="CR209" s="7" t="inlineStr"/>
      <c r="CS209" s="7" t="inlineStr"/>
      <c r="CT209" s="7" t="inlineStr"/>
      <c r="CU209" s="7" t="inlineStr"/>
      <c r="CV209" s="7" t="inlineStr"/>
      <c r="CW209" s="7" t="inlineStr"/>
      <c r="CX209" s="7" t="inlineStr"/>
      <c r="CY209" s="7" t="inlineStr"/>
      <c r="CZ209" s="7" t="inlineStr"/>
      <c r="DA209" s="7">
        <f>DC209+DE209+DG209+DI209+DK209+DM209+DO209+DQ209+DS209+DU209+DW209+DY209+EA209</f>
        <v/>
      </c>
      <c r="DB209" s="7">
        <f>DD209+DF209+DH209+DJ209+DL209+DN209+DP209+DR209+DT209+DV209+DX209+DZ209+EB209</f>
        <v/>
      </c>
      <c r="DC209" s="7" t="inlineStr"/>
      <c r="DD209" s="7" t="inlineStr"/>
      <c r="DE209" s="7" t="inlineStr"/>
      <c r="DF209" s="7" t="inlineStr"/>
      <c r="DG209" s="7" t="inlineStr"/>
      <c r="DH209" s="7" t="inlineStr"/>
      <c r="DI209" s="7" t="inlineStr"/>
      <c r="DJ209" s="7" t="inlineStr"/>
      <c r="DK209" s="7" t="inlineStr"/>
      <c r="DL209" s="7" t="inlineStr"/>
      <c r="DM209" s="7" t="inlineStr"/>
      <c r="DN209" s="7" t="inlineStr"/>
      <c r="DO209" s="7" t="inlineStr"/>
      <c r="DP209" s="7" t="inlineStr"/>
      <c r="DQ209" s="7" t="n">
        <v>170</v>
      </c>
      <c r="DR209" s="7" t="n">
        <v>3674601</v>
      </c>
      <c r="DS209" s="7" t="n">
        <v>1</v>
      </c>
      <c r="DT209" s="7" t="n">
        <v>40706.38</v>
      </c>
      <c r="DU209" s="7" t="inlineStr"/>
      <c r="DV209" s="7" t="inlineStr"/>
      <c r="DW209" s="7" t="n">
        <v>5</v>
      </c>
      <c r="DX209" s="7" t="n">
        <v>207074.8</v>
      </c>
      <c r="DY209" s="7" t="n">
        <v>1</v>
      </c>
      <c r="DZ209" s="7" t="n">
        <v>74766.52</v>
      </c>
      <c r="EA209" s="7" t="inlineStr"/>
      <c r="EB209" s="7" t="inlineStr"/>
      <c r="EC209" s="7">
        <f>E209+AU209+BI209+BS209+DA209</f>
        <v/>
      </c>
      <c r="ED209" s="7">
        <f>F209+AV209+BJ209+BT209+DB209</f>
        <v/>
      </c>
    </row>
    <row r="210" hidden="1" outlineLevel="1">
      <c r="A210" s="5" t="n">
        <v>6</v>
      </c>
      <c r="B210" s="6" t="inlineStr">
        <is>
          <t>Мадина Фарм Синтез</t>
        </is>
      </c>
      <c r="C210" s="6" t="inlineStr">
        <is>
          <t>Бухара</t>
        </is>
      </c>
      <c r="D210" s="6" t="inlineStr">
        <is>
          <t>Бухара 1</t>
        </is>
      </c>
      <c r="E210" s="7">
        <f>G210+I210+K210+M210+O210+Q210+S210+U210+W210+Y210+AA210+AC210+AE210+AG210+AI210+AK210+AM210+AO210+AQ210+AS210</f>
        <v/>
      </c>
      <c r="F210" s="7">
        <f>H210+J210+L210+N210+P210+R210+T210+V210+X210+Z210+AB210+AD210+AF210+AH210+AJ210+AL210+AN210+AP210+AR210+AT210</f>
        <v/>
      </c>
      <c r="G210" s="7" t="inlineStr"/>
      <c r="H210" s="7" t="inlineStr"/>
      <c r="I210" s="7" t="inlineStr"/>
      <c r="J210" s="7" t="inlineStr"/>
      <c r="K210" s="7" t="inlineStr"/>
      <c r="L210" s="7" t="inlineStr"/>
      <c r="M210" s="7" t="inlineStr"/>
      <c r="N210" s="7" t="inlineStr"/>
      <c r="O210" s="7" t="inlineStr"/>
      <c r="P210" s="7" t="inlineStr"/>
      <c r="Q210" s="7" t="inlineStr"/>
      <c r="R210" s="7" t="inlineStr"/>
      <c r="S210" s="7" t="inlineStr"/>
      <c r="T210" s="7" t="inlineStr"/>
      <c r="U210" s="7" t="inlineStr"/>
      <c r="V210" s="7" t="inlineStr"/>
      <c r="W210" s="7" t="inlineStr"/>
      <c r="X210" s="7" t="inlineStr"/>
      <c r="Y210" s="7" t="inlineStr"/>
      <c r="Z210" s="7" t="inlineStr"/>
      <c r="AA210" s="7" t="inlineStr"/>
      <c r="AB210" s="7" t="inlineStr"/>
      <c r="AC210" s="7" t="n">
        <v>200</v>
      </c>
      <c r="AD210" s="7" t="n">
        <v>5340244</v>
      </c>
      <c r="AE210" s="7" t="n">
        <v>40</v>
      </c>
      <c r="AF210" s="7" t="n">
        <v>809493.2000000001</v>
      </c>
      <c r="AG210" s="7" t="n">
        <v>30</v>
      </c>
      <c r="AH210" s="7" t="n">
        <v>768785.4</v>
      </c>
      <c r="AI210" s="7" t="inlineStr"/>
      <c r="AJ210" s="7" t="inlineStr"/>
      <c r="AK210" s="7" t="inlineStr"/>
      <c r="AL210" s="7" t="inlineStr"/>
      <c r="AM210" s="7" t="inlineStr"/>
      <c r="AN210" s="7" t="inlineStr"/>
      <c r="AO210" s="7" t="inlineStr"/>
      <c r="AP210" s="7" t="inlineStr"/>
      <c r="AQ210" s="7" t="inlineStr"/>
      <c r="AR210" s="7" t="inlineStr"/>
      <c r="AS210" s="7" t="inlineStr"/>
      <c r="AT210" s="7" t="inlineStr"/>
      <c r="AU210" s="7">
        <f>AW210+AY210+BA210+BC210+BE210+BG210</f>
        <v/>
      </c>
      <c r="AV210" s="7">
        <f>AX210+AZ210+BB210+BD210+BF210+BH210</f>
        <v/>
      </c>
      <c r="AW210" s="7" t="inlineStr"/>
      <c r="AX210" s="7" t="inlineStr"/>
      <c r="AY210" s="7" t="n">
        <v>5</v>
      </c>
      <c r="AZ210" s="7" t="n">
        <v>2739012</v>
      </c>
      <c r="BA210" s="7" t="n">
        <v>10</v>
      </c>
      <c r="BB210" s="7" t="n">
        <v>415081.6</v>
      </c>
      <c r="BC210" s="7" t="inlineStr"/>
      <c r="BD210" s="7" t="inlineStr"/>
      <c r="BE210" s="7" t="n">
        <v>10</v>
      </c>
      <c r="BF210" s="7" t="n">
        <v>1232917.1</v>
      </c>
      <c r="BG210" s="7" t="n">
        <v>375</v>
      </c>
      <c r="BH210" s="7" t="n">
        <v>13925145</v>
      </c>
      <c r="BI210" s="7">
        <f>BK210+BM210+BO210+BQ210</f>
        <v/>
      </c>
      <c r="BJ210" s="7">
        <f>BL210+BN210+BP210+BR210</f>
        <v/>
      </c>
      <c r="BK210" s="7" t="n">
        <v>42</v>
      </c>
      <c r="BL210" s="7" t="n">
        <v>4629415.14</v>
      </c>
      <c r="BM210" s="7" t="n">
        <v>165</v>
      </c>
      <c r="BN210" s="7" t="n">
        <v>3172595.85</v>
      </c>
      <c r="BO210" s="7" t="n">
        <v>400</v>
      </c>
      <c r="BP210" s="7" t="n">
        <v>20714248</v>
      </c>
      <c r="BQ210" s="7" t="n">
        <v>50</v>
      </c>
      <c r="BR210" s="7" t="n">
        <v>1345948.5</v>
      </c>
      <c r="BS210" s="7">
        <f>BU210+BW210+BY210+CA210+CC210+CE210+CG210+CI210+CK210+CM210+CO210+CQ210+CS210+CU210+CW210+CY210</f>
        <v/>
      </c>
      <c r="BT210" s="7">
        <f>BV210+BX210+BZ210+CB210+CD210+CF210+CH210+CJ210+CL210+CN210+CP210+CR210+CT210+CV210+CX210+CZ210</f>
        <v/>
      </c>
      <c r="BU210" s="7" t="inlineStr"/>
      <c r="BV210" s="7" t="inlineStr"/>
      <c r="BW210" s="7" t="n">
        <v>100</v>
      </c>
      <c r="BX210" s="7" t="n">
        <v>1553291</v>
      </c>
      <c r="BY210" s="7" t="n">
        <v>50</v>
      </c>
      <c r="BZ210" s="7" t="n">
        <v>2726264</v>
      </c>
      <c r="CA210" s="7" t="n">
        <v>30</v>
      </c>
      <c r="CB210" s="7" t="n">
        <v>1798289.1</v>
      </c>
      <c r="CC210" s="7" t="n">
        <v>45</v>
      </c>
      <c r="CD210" s="7" t="n">
        <v>14228474.85</v>
      </c>
      <c r="CE210" s="7" t="inlineStr"/>
      <c r="CF210" s="7" t="inlineStr"/>
      <c r="CG210" s="7" t="inlineStr"/>
      <c r="CH210" s="7" t="inlineStr"/>
      <c r="CI210" s="7" t="n">
        <v>250</v>
      </c>
      <c r="CJ210" s="7" t="n">
        <v>803087.5</v>
      </c>
      <c r="CK210" s="7" t="n">
        <v>100</v>
      </c>
      <c r="CL210" s="7" t="n">
        <v>4960093</v>
      </c>
      <c r="CM210" s="7" t="inlineStr"/>
      <c r="CN210" s="7" t="inlineStr"/>
      <c r="CO210" s="7" t="inlineStr"/>
      <c r="CP210" s="7" t="inlineStr"/>
      <c r="CQ210" s="7" t="inlineStr"/>
      <c r="CR210" s="7" t="inlineStr"/>
      <c r="CS210" s="7" t="inlineStr"/>
      <c r="CT210" s="7" t="inlineStr"/>
      <c r="CU210" s="7" t="inlineStr"/>
      <c r="CV210" s="7" t="inlineStr"/>
      <c r="CW210" s="7" t="inlineStr"/>
      <c r="CX210" s="7" t="inlineStr"/>
      <c r="CY210" s="7" t="inlineStr"/>
      <c r="CZ210" s="7" t="inlineStr"/>
      <c r="DA210" s="7">
        <f>DC210+DE210+DG210+DI210+DK210+DM210+DO210+DQ210+DS210+DU210+DW210+DY210+EA210</f>
        <v/>
      </c>
      <c r="DB210" s="7">
        <f>DD210+DF210+DH210+DJ210+DL210+DN210+DP210+DR210+DT210+DV210+DX210+DZ210+EB210</f>
        <v/>
      </c>
      <c r="DC210" s="7" t="inlineStr"/>
      <c r="DD210" s="7" t="inlineStr"/>
      <c r="DE210" s="7" t="inlineStr"/>
      <c r="DF210" s="7" t="inlineStr"/>
      <c r="DG210" s="7" t="n">
        <v>5</v>
      </c>
      <c r="DH210" s="7" t="n">
        <v>468784.85</v>
      </c>
      <c r="DI210" s="7" t="inlineStr"/>
      <c r="DJ210" s="7" t="inlineStr"/>
      <c r="DK210" s="7" t="inlineStr"/>
      <c r="DL210" s="7" t="inlineStr"/>
      <c r="DM210" s="7" t="n">
        <v>45</v>
      </c>
      <c r="DN210" s="7" t="n">
        <v>2193281.1</v>
      </c>
      <c r="DO210" s="7" t="n">
        <v>110</v>
      </c>
      <c r="DP210" s="7" t="n">
        <v>4380652.1</v>
      </c>
      <c r="DQ210" s="7" t="n">
        <v>750</v>
      </c>
      <c r="DR210" s="7" t="n">
        <v>16211475</v>
      </c>
      <c r="DS210" s="7" t="inlineStr"/>
      <c r="DT210" s="7" t="inlineStr"/>
      <c r="DU210" s="7" t="n">
        <v>160</v>
      </c>
      <c r="DV210" s="7" t="n">
        <v>6753441.599999998</v>
      </c>
      <c r="DW210" s="7" t="inlineStr"/>
      <c r="DX210" s="7" t="inlineStr"/>
      <c r="DY210" s="7" t="inlineStr"/>
      <c r="DZ210" s="7" t="inlineStr"/>
      <c r="EA210" s="7" t="inlineStr"/>
      <c r="EB210" s="7" t="inlineStr"/>
      <c r="EC210" s="7">
        <f>E210+AU210+BI210+BS210+DA210</f>
        <v/>
      </c>
      <c r="ED210" s="7">
        <f>F210+AV210+BJ210+BT210+DB210</f>
        <v/>
      </c>
    </row>
    <row r="211" hidden="1" outlineLevel="1">
      <c r="A211" s="5" t="n">
        <v>7</v>
      </c>
      <c r="B211" s="6" t="inlineStr">
        <is>
          <t>ОМЕГА ФАРМ БУХАРА</t>
        </is>
      </c>
      <c r="C211" s="6" t="inlineStr">
        <is>
          <t>Бухара</t>
        </is>
      </c>
      <c r="D211" s="6" t="inlineStr">
        <is>
          <t>Бухара 1</t>
        </is>
      </c>
      <c r="E211" s="7">
        <f>G211+I211+K211+M211+O211+Q211+S211+U211+W211+Y211+AA211+AC211+AE211+AG211+AI211+AK211+AM211+AO211+AQ211+AS211</f>
        <v/>
      </c>
      <c r="F211" s="7">
        <f>H211+J211+L211+N211+P211+R211+T211+V211+X211+Z211+AB211+AD211+AF211+AH211+AJ211+AL211+AN211+AP211+AR211+AT211</f>
        <v/>
      </c>
      <c r="G211" s="7" t="inlineStr"/>
      <c r="H211" s="7" t="inlineStr"/>
      <c r="I211" s="7" t="inlineStr"/>
      <c r="J211" s="7" t="inlineStr"/>
      <c r="K211" s="7" t="inlineStr"/>
      <c r="L211" s="7" t="inlineStr"/>
      <c r="M211" s="7" t="inlineStr"/>
      <c r="N211" s="7" t="inlineStr"/>
      <c r="O211" s="7" t="inlineStr"/>
      <c r="P211" s="7" t="inlineStr"/>
      <c r="Q211" s="7" t="inlineStr"/>
      <c r="R211" s="7" t="inlineStr"/>
      <c r="S211" s="7" t="inlineStr"/>
      <c r="T211" s="7" t="inlineStr"/>
      <c r="U211" s="7" t="inlineStr"/>
      <c r="V211" s="7" t="inlineStr"/>
      <c r="W211" s="7" t="inlineStr"/>
      <c r="X211" s="7" t="inlineStr"/>
      <c r="Y211" s="7" t="inlineStr"/>
      <c r="Z211" s="7" t="inlineStr"/>
      <c r="AA211" s="7" t="inlineStr"/>
      <c r="AB211" s="7" t="inlineStr"/>
      <c r="AC211" s="7" t="inlineStr"/>
      <c r="AD211" s="7" t="inlineStr"/>
      <c r="AE211" s="7" t="inlineStr"/>
      <c r="AF211" s="7" t="inlineStr"/>
      <c r="AG211" s="7" t="inlineStr"/>
      <c r="AH211" s="7" t="inlineStr"/>
      <c r="AI211" s="7" t="inlineStr"/>
      <c r="AJ211" s="7" t="inlineStr"/>
      <c r="AK211" s="7" t="inlineStr"/>
      <c r="AL211" s="7" t="inlineStr"/>
      <c r="AM211" s="7" t="inlineStr"/>
      <c r="AN211" s="7" t="inlineStr"/>
      <c r="AO211" s="7" t="inlineStr"/>
      <c r="AP211" s="7" t="inlineStr"/>
      <c r="AQ211" s="7" t="inlineStr"/>
      <c r="AR211" s="7" t="inlineStr"/>
      <c r="AS211" s="7" t="inlineStr"/>
      <c r="AT211" s="7" t="inlineStr"/>
      <c r="AU211" s="7">
        <f>AW211+AY211+BA211+BC211+BE211+BG211</f>
        <v/>
      </c>
      <c r="AV211" s="7">
        <f>AX211+AZ211+BB211+BD211+BF211+BH211</f>
        <v/>
      </c>
      <c r="AW211" s="7" t="inlineStr"/>
      <c r="AX211" s="7" t="inlineStr"/>
      <c r="AY211" s="7" t="inlineStr"/>
      <c r="AZ211" s="7" t="inlineStr"/>
      <c r="BA211" s="7" t="inlineStr"/>
      <c r="BB211" s="7" t="inlineStr"/>
      <c r="BC211" s="7" t="inlineStr"/>
      <c r="BD211" s="7" t="inlineStr"/>
      <c r="BE211" s="7" t="inlineStr"/>
      <c r="BF211" s="7" t="inlineStr"/>
      <c r="BG211" s="7" t="inlineStr"/>
      <c r="BH211" s="7" t="inlineStr"/>
      <c r="BI211" s="7">
        <f>BK211+BM211+BO211+BQ211</f>
        <v/>
      </c>
      <c r="BJ211" s="7">
        <f>BL211+BN211+BP211+BR211</f>
        <v/>
      </c>
      <c r="BK211" s="7" t="inlineStr"/>
      <c r="BL211" s="7" t="inlineStr"/>
      <c r="BM211" s="7" t="inlineStr"/>
      <c r="BN211" s="7" t="inlineStr"/>
      <c r="BO211" s="7" t="inlineStr"/>
      <c r="BP211" s="7" t="inlineStr"/>
      <c r="BQ211" s="7" t="n">
        <v>1</v>
      </c>
      <c r="BR211" s="7" t="n">
        <v>26918.97</v>
      </c>
      <c r="BS211" s="7">
        <f>BU211+BW211+BY211+CA211+CC211+CE211+CG211+CI211+CK211+CM211+CO211+CQ211+CS211+CU211+CW211+CY211</f>
        <v/>
      </c>
      <c r="BT211" s="7">
        <f>BV211+BX211+BZ211+CB211+CD211+CF211+CH211+CJ211+CL211+CN211+CP211+CR211+CT211+CV211+CX211+CZ211</f>
        <v/>
      </c>
      <c r="BU211" s="7" t="inlineStr"/>
      <c r="BV211" s="7" t="inlineStr"/>
      <c r="BW211" s="7" t="inlineStr"/>
      <c r="BX211" s="7" t="inlineStr"/>
      <c r="BY211" s="7" t="n">
        <v>1</v>
      </c>
      <c r="BZ211" s="7" t="n">
        <v>54525.28</v>
      </c>
      <c r="CA211" s="7" t="inlineStr"/>
      <c r="CB211" s="7" t="inlineStr"/>
      <c r="CC211" s="7" t="inlineStr"/>
      <c r="CD211" s="7" t="inlineStr"/>
      <c r="CE211" s="7" t="n">
        <v>1</v>
      </c>
      <c r="CF211" s="7" t="n">
        <v>45150</v>
      </c>
      <c r="CG211" s="7" t="inlineStr"/>
      <c r="CH211" s="7" t="inlineStr"/>
      <c r="CI211" s="7" t="inlineStr"/>
      <c r="CJ211" s="7" t="inlineStr"/>
      <c r="CK211" s="7" t="n">
        <v>1</v>
      </c>
      <c r="CL211" s="7" t="n">
        <v>49600.93</v>
      </c>
      <c r="CM211" s="7" t="inlineStr"/>
      <c r="CN211" s="7" t="inlineStr"/>
      <c r="CO211" s="7" t="inlineStr"/>
      <c r="CP211" s="7" t="inlineStr"/>
      <c r="CQ211" s="7" t="inlineStr"/>
      <c r="CR211" s="7" t="inlineStr"/>
      <c r="CS211" s="7" t="inlineStr"/>
      <c r="CT211" s="7" t="inlineStr"/>
      <c r="CU211" s="7" t="inlineStr"/>
      <c r="CV211" s="7" t="inlineStr"/>
      <c r="CW211" s="7" t="inlineStr"/>
      <c r="CX211" s="7" t="inlineStr"/>
      <c r="CY211" s="7" t="inlineStr"/>
      <c r="CZ211" s="7" t="inlineStr"/>
      <c r="DA211" s="7">
        <f>DC211+DE211+DG211+DI211+DK211+DM211+DO211+DQ211+DS211+DU211+DW211+DY211+EA211</f>
        <v/>
      </c>
      <c r="DB211" s="7">
        <f>DD211+DF211+DH211+DJ211+DL211+DN211+DP211+DR211+DT211+DV211+DX211+DZ211+EB211</f>
        <v/>
      </c>
      <c r="DC211" s="7" t="inlineStr"/>
      <c r="DD211" s="7" t="inlineStr"/>
      <c r="DE211" s="7" t="inlineStr"/>
      <c r="DF211" s="7" t="inlineStr"/>
      <c r="DG211" s="7" t="inlineStr"/>
      <c r="DH211" s="7" t="inlineStr"/>
      <c r="DI211" s="7" t="inlineStr"/>
      <c r="DJ211" s="7" t="inlineStr"/>
      <c r="DK211" s="7" t="inlineStr"/>
      <c r="DL211" s="7" t="inlineStr"/>
      <c r="DM211" s="7" t="inlineStr"/>
      <c r="DN211" s="7" t="inlineStr"/>
      <c r="DO211" s="7" t="inlineStr"/>
      <c r="DP211" s="7" t="inlineStr"/>
      <c r="DQ211" s="7" t="n">
        <v>200</v>
      </c>
      <c r="DR211" s="7" t="n">
        <v>4323060</v>
      </c>
      <c r="DS211" s="7" t="n">
        <v>1</v>
      </c>
      <c r="DT211" s="7" t="n">
        <v>40706.38</v>
      </c>
      <c r="DU211" s="7" t="inlineStr"/>
      <c r="DV211" s="7" t="inlineStr"/>
      <c r="DW211" s="7" t="n">
        <v>10</v>
      </c>
      <c r="DX211" s="7" t="n">
        <v>414149.6</v>
      </c>
      <c r="DY211" s="7" t="n">
        <v>10</v>
      </c>
      <c r="DZ211" s="7" t="n">
        <v>747665.2</v>
      </c>
      <c r="EA211" s="7" t="inlineStr"/>
      <c r="EB211" s="7" t="inlineStr"/>
      <c r="EC211" s="7">
        <f>E211+AU211+BI211+BS211+DA211</f>
        <v/>
      </c>
      <c r="ED211" s="7">
        <f>F211+AV211+BJ211+BT211+DB211</f>
        <v/>
      </c>
    </row>
    <row r="212" hidden="1" outlineLevel="1">
      <c r="A212" s="5" t="n">
        <v>8</v>
      </c>
      <c r="B212" s="6" t="inlineStr">
        <is>
          <t>ПЕШКО ФАРМ АЛЯНС</t>
        </is>
      </c>
      <c r="C212" s="6" t="inlineStr">
        <is>
          <t>Бухара</t>
        </is>
      </c>
      <c r="D212" s="6" t="inlineStr">
        <is>
          <t>Бухара 1</t>
        </is>
      </c>
      <c r="E212" s="7">
        <f>G212+I212+K212+M212+O212+Q212+S212+U212+W212+Y212+AA212+AC212+AE212+AG212+AI212+AK212+AM212+AO212+AQ212+AS212</f>
        <v/>
      </c>
      <c r="F212" s="7">
        <f>H212+J212+L212+N212+P212+R212+T212+V212+X212+Z212+AB212+AD212+AF212+AH212+AJ212+AL212+AN212+AP212+AR212+AT212</f>
        <v/>
      </c>
      <c r="G212" s="7" t="inlineStr"/>
      <c r="H212" s="7" t="inlineStr"/>
      <c r="I212" s="7" t="inlineStr"/>
      <c r="J212" s="7" t="inlineStr"/>
      <c r="K212" s="7" t="inlineStr"/>
      <c r="L212" s="7" t="inlineStr"/>
      <c r="M212" s="7" t="inlineStr"/>
      <c r="N212" s="7" t="inlineStr"/>
      <c r="O212" s="7" t="inlineStr"/>
      <c r="P212" s="7" t="inlineStr"/>
      <c r="Q212" s="7" t="inlineStr"/>
      <c r="R212" s="7" t="inlineStr"/>
      <c r="S212" s="7" t="n">
        <v>96</v>
      </c>
      <c r="T212" s="7" t="n">
        <v>450781.4400000001</v>
      </c>
      <c r="U212" s="7" t="inlineStr"/>
      <c r="V212" s="7" t="inlineStr"/>
      <c r="W212" s="7" t="inlineStr"/>
      <c r="X212" s="7" t="inlineStr"/>
      <c r="Y212" s="7" t="inlineStr"/>
      <c r="Z212" s="7" t="inlineStr"/>
      <c r="AA212" s="7" t="inlineStr"/>
      <c r="AB212" s="7" t="inlineStr"/>
      <c r="AC212" s="7" t="inlineStr"/>
      <c r="AD212" s="7" t="inlineStr"/>
      <c r="AE212" s="7" t="inlineStr"/>
      <c r="AF212" s="7" t="inlineStr"/>
      <c r="AG212" s="7" t="inlineStr"/>
      <c r="AH212" s="7" t="inlineStr"/>
      <c r="AI212" s="7" t="inlineStr"/>
      <c r="AJ212" s="7" t="inlineStr"/>
      <c r="AK212" s="7" t="inlineStr"/>
      <c r="AL212" s="7" t="inlineStr"/>
      <c r="AM212" s="7" t="inlineStr"/>
      <c r="AN212" s="7" t="inlineStr"/>
      <c r="AO212" s="7" t="inlineStr"/>
      <c r="AP212" s="7" t="inlineStr"/>
      <c r="AQ212" s="7" t="inlineStr"/>
      <c r="AR212" s="7" t="inlineStr"/>
      <c r="AS212" s="7" t="inlineStr"/>
      <c r="AT212" s="7" t="inlineStr"/>
      <c r="AU212" s="7">
        <f>AW212+AY212+BA212+BC212+BE212+BG212</f>
        <v/>
      </c>
      <c r="AV212" s="7">
        <f>AX212+AZ212+BB212+BD212+BF212+BH212</f>
        <v/>
      </c>
      <c r="AW212" s="7" t="inlineStr"/>
      <c r="AX212" s="7" t="inlineStr"/>
      <c r="AY212" s="7" t="inlineStr"/>
      <c r="AZ212" s="7" t="inlineStr"/>
      <c r="BA212" s="7" t="inlineStr"/>
      <c r="BB212" s="7" t="inlineStr"/>
      <c r="BC212" s="7" t="inlineStr"/>
      <c r="BD212" s="7" t="inlineStr"/>
      <c r="BE212" s="7" t="inlineStr"/>
      <c r="BF212" s="7" t="inlineStr"/>
      <c r="BG212" s="7" t="inlineStr"/>
      <c r="BH212" s="7" t="inlineStr"/>
      <c r="BI212" s="7">
        <f>BK212+BM212+BO212+BQ212</f>
        <v/>
      </c>
      <c r="BJ212" s="7">
        <f>BL212+BN212+BP212+BR212</f>
        <v/>
      </c>
      <c r="BK212" s="7" t="inlineStr"/>
      <c r="BL212" s="7" t="inlineStr"/>
      <c r="BM212" s="7" t="inlineStr"/>
      <c r="BN212" s="7" t="inlineStr"/>
      <c r="BO212" s="7" t="inlineStr"/>
      <c r="BP212" s="7" t="inlineStr"/>
      <c r="BQ212" s="7" t="n">
        <v>1</v>
      </c>
      <c r="BR212" s="7" t="n">
        <v>26918.97</v>
      </c>
      <c r="BS212" s="7">
        <f>BU212+BW212+BY212+CA212+CC212+CE212+CG212+CI212+CK212+CM212+CO212+CQ212+CS212+CU212+CW212+CY212</f>
        <v/>
      </c>
      <c r="BT212" s="7">
        <f>BV212+BX212+BZ212+CB212+CD212+CF212+CH212+CJ212+CL212+CN212+CP212+CR212+CT212+CV212+CX212+CZ212</f>
        <v/>
      </c>
      <c r="BU212" s="7" t="inlineStr"/>
      <c r="BV212" s="7" t="inlineStr"/>
      <c r="BW212" s="7" t="inlineStr"/>
      <c r="BX212" s="7" t="inlineStr"/>
      <c r="BY212" s="7" t="n">
        <v>5</v>
      </c>
      <c r="BZ212" s="7" t="n">
        <v>272626.4000000001</v>
      </c>
      <c r="CA212" s="7" t="inlineStr"/>
      <c r="CB212" s="7" t="inlineStr"/>
      <c r="CC212" s="7" t="inlineStr"/>
      <c r="CD212" s="7" t="inlineStr"/>
      <c r="CE212" s="7" t="n">
        <v>1</v>
      </c>
      <c r="CF212" s="7" t="n">
        <v>45150</v>
      </c>
      <c r="CG212" s="7" t="inlineStr"/>
      <c r="CH212" s="7" t="inlineStr"/>
      <c r="CI212" s="7" t="inlineStr"/>
      <c r="CJ212" s="7" t="inlineStr"/>
      <c r="CK212" s="7" t="n">
        <v>10</v>
      </c>
      <c r="CL212" s="7" t="n">
        <v>496009.3</v>
      </c>
      <c r="CM212" s="7" t="inlineStr"/>
      <c r="CN212" s="7" t="inlineStr"/>
      <c r="CO212" s="7" t="inlineStr"/>
      <c r="CP212" s="7" t="inlineStr"/>
      <c r="CQ212" s="7" t="inlineStr"/>
      <c r="CR212" s="7" t="inlineStr"/>
      <c r="CS212" s="7" t="inlineStr"/>
      <c r="CT212" s="7" t="inlineStr"/>
      <c r="CU212" s="7" t="inlineStr"/>
      <c r="CV212" s="7" t="inlineStr"/>
      <c r="CW212" s="7" t="inlineStr"/>
      <c r="CX212" s="7" t="inlineStr"/>
      <c r="CY212" s="7" t="inlineStr"/>
      <c r="CZ212" s="7" t="inlineStr"/>
      <c r="DA212" s="7">
        <f>DC212+DE212+DG212+DI212+DK212+DM212+DO212+DQ212+DS212+DU212+DW212+DY212+EA212</f>
        <v/>
      </c>
      <c r="DB212" s="7">
        <f>DD212+DF212+DH212+DJ212+DL212+DN212+DP212+DR212+DT212+DV212+DX212+DZ212+EB212</f>
        <v/>
      </c>
      <c r="DC212" s="7" t="inlineStr"/>
      <c r="DD212" s="7" t="inlineStr"/>
      <c r="DE212" s="7" t="inlineStr"/>
      <c r="DF212" s="7" t="inlineStr"/>
      <c r="DG212" s="7" t="inlineStr"/>
      <c r="DH212" s="7" t="inlineStr"/>
      <c r="DI212" s="7" t="inlineStr"/>
      <c r="DJ212" s="7" t="inlineStr"/>
      <c r="DK212" s="7" t="inlineStr"/>
      <c r="DL212" s="7" t="inlineStr"/>
      <c r="DM212" s="7" t="inlineStr"/>
      <c r="DN212" s="7" t="inlineStr"/>
      <c r="DO212" s="7" t="inlineStr"/>
      <c r="DP212" s="7" t="inlineStr"/>
      <c r="DQ212" s="7" t="n">
        <v>140</v>
      </c>
      <c r="DR212" s="7" t="n">
        <v>3026142</v>
      </c>
      <c r="DS212" s="7" t="n">
        <v>1</v>
      </c>
      <c r="DT212" s="7" t="n">
        <v>40706.38</v>
      </c>
      <c r="DU212" s="7" t="inlineStr"/>
      <c r="DV212" s="7" t="inlineStr"/>
      <c r="DW212" s="7" t="n">
        <v>5</v>
      </c>
      <c r="DX212" s="7" t="n">
        <v>207074.8</v>
      </c>
      <c r="DY212" s="7" t="n">
        <v>5</v>
      </c>
      <c r="DZ212" s="7" t="n">
        <v>373832.6</v>
      </c>
      <c r="EA212" s="7" t="inlineStr"/>
      <c r="EB212" s="7" t="inlineStr"/>
      <c r="EC212" s="7">
        <f>E212+AU212+BI212+BS212+DA212</f>
        <v/>
      </c>
      <c r="ED212" s="7">
        <f>F212+AV212+BJ212+BT212+DB212</f>
        <v/>
      </c>
    </row>
    <row r="213" hidden="1" outlineLevel="1">
      <c r="A213" s="5" t="n">
        <v>9</v>
      </c>
      <c r="B213" s="6" t="inlineStr">
        <is>
          <t>ХАЛИМА РУСТАМ ФАРМ</t>
        </is>
      </c>
      <c r="C213" s="6" t="inlineStr">
        <is>
          <t>Бухара</t>
        </is>
      </c>
      <c r="D213" s="6" t="inlineStr">
        <is>
          <t>Бухара 1</t>
        </is>
      </c>
      <c r="E213" s="7">
        <f>G213+I213+K213+M213+O213+Q213+S213+U213+W213+Y213+AA213+AC213+AE213+AG213+AI213+AK213+AM213+AO213+AQ213+AS213</f>
        <v/>
      </c>
      <c r="F213" s="7">
        <f>H213+J213+L213+N213+P213+R213+T213+V213+X213+Z213+AB213+AD213+AF213+AH213+AJ213+AL213+AN213+AP213+AR213+AT213</f>
        <v/>
      </c>
      <c r="G213" s="7" t="inlineStr"/>
      <c r="H213" s="7" t="inlineStr"/>
      <c r="I213" s="7" t="inlineStr"/>
      <c r="J213" s="7" t="inlineStr"/>
      <c r="K213" s="7" t="inlineStr"/>
      <c r="L213" s="7" t="inlineStr"/>
      <c r="M213" s="7" t="inlineStr"/>
      <c r="N213" s="7" t="inlineStr"/>
      <c r="O213" s="7" t="inlineStr"/>
      <c r="P213" s="7" t="inlineStr"/>
      <c r="Q213" s="7" t="inlineStr"/>
      <c r="R213" s="7" t="inlineStr"/>
      <c r="S213" s="7" t="inlineStr"/>
      <c r="T213" s="7" t="inlineStr"/>
      <c r="U213" s="7" t="inlineStr"/>
      <c r="V213" s="7" t="inlineStr"/>
      <c r="W213" s="7" t="inlineStr"/>
      <c r="X213" s="7" t="inlineStr"/>
      <c r="Y213" s="7" t="inlineStr"/>
      <c r="Z213" s="7" t="inlineStr"/>
      <c r="AA213" s="7" t="inlineStr"/>
      <c r="AB213" s="7" t="inlineStr"/>
      <c r="AC213" s="7" t="inlineStr"/>
      <c r="AD213" s="7" t="inlineStr"/>
      <c r="AE213" s="7" t="inlineStr"/>
      <c r="AF213" s="7" t="inlineStr"/>
      <c r="AG213" s="7" t="inlineStr"/>
      <c r="AH213" s="7" t="inlineStr"/>
      <c r="AI213" s="7" t="inlineStr"/>
      <c r="AJ213" s="7" t="inlineStr"/>
      <c r="AK213" s="7" t="inlineStr"/>
      <c r="AL213" s="7" t="inlineStr"/>
      <c r="AM213" s="7" t="inlineStr"/>
      <c r="AN213" s="7" t="inlineStr"/>
      <c r="AO213" s="7" t="inlineStr"/>
      <c r="AP213" s="7" t="inlineStr"/>
      <c r="AQ213" s="7" t="inlineStr"/>
      <c r="AR213" s="7" t="inlineStr"/>
      <c r="AS213" s="7" t="inlineStr"/>
      <c r="AT213" s="7" t="inlineStr"/>
      <c r="AU213" s="7">
        <f>AW213+AY213+BA213+BC213+BE213+BG213</f>
        <v/>
      </c>
      <c r="AV213" s="7">
        <f>AX213+AZ213+BB213+BD213+BF213+BH213</f>
        <v/>
      </c>
      <c r="AW213" s="7" t="inlineStr"/>
      <c r="AX213" s="7" t="inlineStr"/>
      <c r="AY213" s="7" t="inlineStr"/>
      <c r="AZ213" s="7" t="inlineStr"/>
      <c r="BA213" s="7" t="inlineStr"/>
      <c r="BB213" s="7" t="inlineStr"/>
      <c r="BC213" s="7" t="inlineStr"/>
      <c r="BD213" s="7" t="inlineStr"/>
      <c r="BE213" s="7" t="inlineStr"/>
      <c r="BF213" s="7" t="inlineStr"/>
      <c r="BG213" s="7" t="inlineStr"/>
      <c r="BH213" s="7" t="inlineStr"/>
      <c r="BI213" s="7">
        <f>BK213+BM213+BO213+BQ213</f>
        <v/>
      </c>
      <c r="BJ213" s="7">
        <f>BL213+BN213+BP213+BR213</f>
        <v/>
      </c>
      <c r="BK213" s="7" t="inlineStr"/>
      <c r="BL213" s="7" t="inlineStr"/>
      <c r="BM213" s="7" t="inlineStr"/>
      <c r="BN213" s="7" t="inlineStr"/>
      <c r="BO213" s="7" t="inlineStr"/>
      <c r="BP213" s="7" t="inlineStr"/>
      <c r="BQ213" s="7" t="n">
        <v>1</v>
      </c>
      <c r="BR213" s="7" t="n">
        <v>26918.97</v>
      </c>
      <c r="BS213" s="7">
        <f>BU213+BW213+BY213+CA213+CC213+CE213+CG213+CI213+CK213+CM213+CO213+CQ213+CS213+CU213+CW213+CY213</f>
        <v/>
      </c>
      <c r="BT213" s="7">
        <f>BV213+BX213+BZ213+CB213+CD213+CF213+CH213+CJ213+CL213+CN213+CP213+CR213+CT213+CV213+CX213+CZ213</f>
        <v/>
      </c>
      <c r="BU213" s="7" t="inlineStr"/>
      <c r="BV213" s="7" t="inlineStr"/>
      <c r="BW213" s="7" t="inlineStr"/>
      <c r="BX213" s="7" t="inlineStr"/>
      <c r="BY213" s="7" t="n">
        <v>2</v>
      </c>
      <c r="BZ213" s="7" t="n">
        <v>109050.56</v>
      </c>
      <c r="CA213" s="7" t="inlineStr"/>
      <c r="CB213" s="7" t="inlineStr"/>
      <c r="CC213" s="7" t="inlineStr"/>
      <c r="CD213" s="7" t="inlineStr"/>
      <c r="CE213" s="7" t="n">
        <v>1</v>
      </c>
      <c r="CF213" s="7" t="n">
        <v>45150</v>
      </c>
      <c r="CG213" s="7" t="inlineStr"/>
      <c r="CH213" s="7" t="inlineStr"/>
      <c r="CI213" s="7" t="inlineStr"/>
      <c r="CJ213" s="7" t="inlineStr"/>
      <c r="CK213" s="7" t="n">
        <v>6</v>
      </c>
      <c r="CL213" s="7" t="n">
        <v>297605.58</v>
      </c>
      <c r="CM213" s="7" t="inlineStr"/>
      <c r="CN213" s="7" t="inlineStr"/>
      <c r="CO213" s="7" t="inlineStr"/>
      <c r="CP213" s="7" t="inlineStr"/>
      <c r="CQ213" s="7" t="inlineStr"/>
      <c r="CR213" s="7" t="inlineStr"/>
      <c r="CS213" s="7" t="inlineStr"/>
      <c r="CT213" s="7" t="inlineStr"/>
      <c r="CU213" s="7" t="inlineStr"/>
      <c r="CV213" s="7" t="inlineStr"/>
      <c r="CW213" s="7" t="n">
        <v>169</v>
      </c>
      <c r="CX213" s="7" t="n">
        <v>447795.92</v>
      </c>
      <c r="CY213" s="7" t="inlineStr"/>
      <c r="CZ213" s="7" t="inlineStr"/>
      <c r="DA213" s="7">
        <f>DC213+DE213+DG213+DI213+DK213+DM213+DO213+DQ213+DS213+DU213+DW213+DY213+EA213</f>
        <v/>
      </c>
      <c r="DB213" s="7">
        <f>DD213+DF213+DH213+DJ213+DL213+DN213+DP213+DR213+DT213+DV213+DX213+DZ213+EB213</f>
        <v/>
      </c>
      <c r="DC213" s="7" t="inlineStr"/>
      <c r="DD213" s="7" t="inlineStr"/>
      <c r="DE213" s="7" t="inlineStr"/>
      <c r="DF213" s="7" t="inlineStr"/>
      <c r="DG213" s="7" t="inlineStr"/>
      <c r="DH213" s="7" t="inlineStr"/>
      <c r="DI213" s="7" t="inlineStr"/>
      <c r="DJ213" s="7" t="inlineStr"/>
      <c r="DK213" s="7" t="inlineStr"/>
      <c r="DL213" s="7" t="inlineStr"/>
      <c r="DM213" s="7" t="inlineStr"/>
      <c r="DN213" s="7" t="inlineStr"/>
      <c r="DO213" s="7" t="inlineStr"/>
      <c r="DP213" s="7" t="inlineStr"/>
      <c r="DQ213" s="7" t="n">
        <v>157</v>
      </c>
      <c r="DR213" s="7" t="n">
        <v>3393602.1</v>
      </c>
      <c r="DS213" s="7" t="n">
        <v>5</v>
      </c>
      <c r="DT213" s="7" t="n">
        <v>203531.9</v>
      </c>
      <c r="DU213" s="7" t="inlineStr"/>
      <c r="DV213" s="7" t="inlineStr"/>
      <c r="DW213" s="7" t="n">
        <v>10</v>
      </c>
      <c r="DX213" s="7" t="n">
        <v>414149.6</v>
      </c>
      <c r="DY213" s="7" t="inlineStr"/>
      <c r="DZ213" s="7" t="inlineStr"/>
      <c r="EA213" s="7" t="inlineStr"/>
      <c r="EB213" s="7" t="inlineStr"/>
      <c r="EC213" s="7">
        <f>E213+AU213+BI213+BS213+DA213</f>
        <v/>
      </c>
      <c r="ED213" s="7">
        <f>F213+AV213+BJ213+BT213+DB213</f>
        <v/>
      </c>
    </row>
    <row r="214" hidden="1" outlineLevel="1">
      <c r="A214" s="5" t="n">
        <v>10</v>
      </c>
      <c r="B214" s="6" t="inlineStr">
        <is>
          <t>Халоват Она Фарм</t>
        </is>
      </c>
      <c r="C214" s="6" t="inlineStr">
        <is>
          <t>Бухара</t>
        </is>
      </c>
      <c r="D214" s="6" t="inlineStr">
        <is>
          <t>Бухара 1</t>
        </is>
      </c>
      <c r="E214" s="7">
        <f>G214+I214+K214+M214+O214+Q214+S214+U214+W214+Y214+AA214+AC214+AE214+AG214+AI214+AK214+AM214+AO214+AQ214+AS214</f>
        <v/>
      </c>
      <c r="F214" s="7">
        <f>H214+J214+L214+N214+P214+R214+T214+V214+X214+Z214+AB214+AD214+AF214+AH214+AJ214+AL214+AN214+AP214+AR214+AT214</f>
        <v/>
      </c>
      <c r="G214" s="7" t="inlineStr"/>
      <c r="H214" s="7" t="inlineStr"/>
      <c r="I214" s="7" t="inlineStr"/>
      <c r="J214" s="7" t="inlineStr"/>
      <c r="K214" s="7" t="inlineStr"/>
      <c r="L214" s="7" t="inlineStr"/>
      <c r="M214" s="7" t="inlineStr"/>
      <c r="N214" s="7" t="inlineStr"/>
      <c r="O214" s="7" t="inlineStr"/>
      <c r="P214" s="7" t="inlineStr"/>
      <c r="Q214" s="7" t="inlineStr"/>
      <c r="R214" s="7" t="inlineStr"/>
      <c r="S214" s="7" t="n">
        <v>168</v>
      </c>
      <c r="T214" s="7" t="n">
        <v>788867.52</v>
      </c>
      <c r="U214" s="7" t="inlineStr"/>
      <c r="V214" s="7" t="inlineStr"/>
      <c r="W214" s="7" t="inlineStr"/>
      <c r="X214" s="7" t="inlineStr"/>
      <c r="Y214" s="7" t="inlineStr"/>
      <c r="Z214" s="7" t="inlineStr"/>
      <c r="AA214" s="7" t="inlineStr"/>
      <c r="AB214" s="7" t="inlineStr"/>
      <c r="AC214" s="7" t="inlineStr"/>
      <c r="AD214" s="7" t="inlineStr"/>
      <c r="AE214" s="7" t="inlineStr"/>
      <c r="AF214" s="7" t="inlineStr"/>
      <c r="AG214" s="7" t="inlineStr"/>
      <c r="AH214" s="7" t="inlineStr"/>
      <c r="AI214" s="7" t="inlineStr"/>
      <c r="AJ214" s="7" t="inlineStr"/>
      <c r="AK214" s="7" t="inlineStr"/>
      <c r="AL214" s="7" t="inlineStr"/>
      <c r="AM214" s="7" t="inlineStr"/>
      <c r="AN214" s="7" t="inlineStr"/>
      <c r="AO214" s="7" t="inlineStr"/>
      <c r="AP214" s="7" t="inlineStr"/>
      <c r="AQ214" s="7" t="inlineStr"/>
      <c r="AR214" s="7" t="inlineStr"/>
      <c r="AS214" s="7" t="inlineStr"/>
      <c r="AT214" s="7" t="inlineStr"/>
      <c r="AU214" s="7">
        <f>AW214+AY214+BA214+BC214+BE214+BG214</f>
        <v/>
      </c>
      <c r="AV214" s="7">
        <f>AX214+AZ214+BB214+BD214+BF214+BH214</f>
        <v/>
      </c>
      <c r="AW214" s="7" t="inlineStr"/>
      <c r="AX214" s="7" t="inlineStr"/>
      <c r="AY214" s="7" t="inlineStr"/>
      <c r="AZ214" s="7" t="inlineStr"/>
      <c r="BA214" s="7" t="inlineStr"/>
      <c r="BB214" s="7" t="inlineStr"/>
      <c r="BC214" s="7" t="inlineStr"/>
      <c r="BD214" s="7" t="inlineStr"/>
      <c r="BE214" s="7" t="inlineStr"/>
      <c r="BF214" s="7" t="inlineStr"/>
      <c r="BG214" s="7" t="inlineStr"/>
      <c r="BH214" s="7" t="inlineStr"/>
      <c r="BI214" s="7">
        <f>BK214+BM214+BO214+BQ214</f>
        <v/>
      </c>
      <c r="BJ214" s="7">
        <f>BL214+BN214+BP214+BR214</f>
        <v/>
      </c>
      <c r="BK214" s="7" t="inlineStr"/>
      <c r="BL214" s="7" t="inlineStr"/>
      <c r="BM214" s="7" t="inlineStr"/>
      <c r="BN214" s="7" t="inlineStr"/>
      <c r="BO214" s="7" t="inlineStr"/>
      <c r="BP214" s="7" t="inlineStr"/>
      <c r="BQ214" s="7" t="n">
        <v>10</v>
      </c>
      <c r="BR214" s="7" t="n">
        <v>269189.7</v>
      </c>
      <c r="BS214" s="7">
        <f>BU214+BW214+BY214+CA214+CC214+CE214+CG214+CI214+CK214+CM214+CO214+CQ214+CS214+CU214+CW214+CY214</f>
        <v/>
      </c>
      <c r="BT214" s="7">
        <f>BV214+BX214+BZ214+CB214+CD214+CF214+CH214+CJ214+CL214+CN214+CP214+CR214+CT214+CV214+CX214+CZ214</f>
        <v/>
      </c>
      <c r="BU214" s="7" t="inlineStr"/>
      <c r="BV214" s="7" t="inlineStr"/>
      <c r="BW214" s="7" t="inlineStr"/>
      <c r="BX214" s="7" t="inlineStr"/>
      <c r="BY214" s="7" t="n">
        <v>10</v>
      </c>
      <c r="BZ214" s="7" t="n">
        <v>545252.8000000002</v>
      </c>
      <c r="CA214" s="7" t="inlineStr"/>
      <c r="CB214" s="7" t="inlineStr"/>
      <c r="CC214" s="7" t="inlineStr"/>
      <c r="CD214" s="7" t="inlineStr"/>
      <c r="CE214" s="7" t="n">
        <v>10</v>
      </c>
      <c r="CF214" s="7" t="n">
        <v>451500</v>
      </c>
      <c r="CG214" s="7" t="inlineStr"/>
      <c r="CH214" s="7" t="inlineStr"/>
      <c r="CI214" s="7" t="inlineStr"/>
      <c r="CJ214" s="7" t="inlineStr"/>
      <c r="CK214" s="7" t="n">
        <v>5</v>
      </c>
      <c r="CL214" s="7" t="n">
        <v>248004.65</v>
      </c>
      <c r="CM214" s="7" t="inlineStr"/>
      <c r="CN214" s="7" t="inlineStr"/>
      <c r="CO214" s="7" t="inlineStr"/>
      <c r="CP214" s="7" t="inlineStr"/>
      <c r="CQ214" s="7" t="inlineStr"/>
      <c r="CR214" s="7" t="inlineStr"/>
      <c r="CS214" s="7" t="inlineStr"/>
      <c r="CT214" s="7" t="inlineStr"/>
      <c r="CU214" s="7" t="inlineStr"/>
      <c r="CV214" s="7" t="inlineStr"/>
      <c r="CW214" s="7" t="inlineStr"/>
      <c r="CX214" s="7" t="inlineStr"/>
      <c r="CY214" s="7" t="inlineStr"/>
      <c r="CZ214" s="7" t="inlineStr"/>
      <c r="DA214" s="7">
        <f>DC214+DE214+DG214+DI214+DK214+DM214+DO214+DQ214+DS214+DU214+DW214+DY214+EA214</f>
        <v/>
      </c>
      <c r="DB214" s="7">
        <f>DD214+DF214+DH214+DJ214+DL214+DN214+DP214+DR214+DT214+DV214+DX214+DZ214+EB214</f>
        <v/>
      </c>
      <c r="DC214" s="7" t="inlineStr"/>
      <c r="DD214" s="7" t="inlineStr"/>
      <c r="DE214" s="7" t="inlineStr"/>
      <c r="DF214" s="7" t="inlineStr"/>
      <c r="DG214" s="7" t="inlineStr"/>
      <c r="DH214" s="7" t="inlineStr"/>
      <c r="DI214" s="7" t="inlineStr"/>
      <c r="DJ214" s="7" t="inlineStr"/>
      <c r="DK214" s="7" t="inlineStr"/>
      <c r="DL214" s="7" t="inlineStr"/>
      <c r="DM214" s="7" t="inlineStr"/>
      <c r="DN214" s="7" t="inlineStr"/>
      <c r="DO214" s="7" t="inlineStr"/>
      <c r="DP214" s="7" t="inlineStr"/>
      <c r="DQ214" s="7" t="n">
        <v>150</v>
      </c>
      <c r="DR214" s="7" t="n">
        <v>3242295</v>
      </c>
      <c r="DS214" s="7" t="n">
        <v>20</v>
      </c>
      <c r="DT214" s="7" t="n">
        <v>814127.6</v>
      </c>
      <c r="DU214" s="7" t="inlineStr"/>
      <c r="DV214" s="7" t="inlineStr"/>
      <c r="DW214" s="7" t="n">
        <v>20</v>
      </c>
      <c r="DX214" s="7" t="n">
        <v>828299.2</v>
      </c>
      <c r="DY214" s="7" t="n">
        <v>20</v>
      </c>
      <c r="DZ214" s="7" t="n">
        <v>1495330.4</v>
      </c>
      <c r="EA214" s="7" t="inlineStr"/>
      <c r="EB214" s="7" t="inlineStr"/>
      <c r="EC214" s="7">
        <f>E214+AU214+BI214+BS214+DA214</f>
        <v/>
      </c>
      <c r="ED214" s="7">
        <f>F214+AV214+BJ214+BT214+DB214</f>
        <v/>
      </c>
    </row>
    <row r="215" hidden="1" outlineLevel="1">
      <c r="A215" s="5" t="n">
        <v>11</v>
      </c>
      <c r="B215" s="6" t="inlineStr">
        <is>
          <t>ШИФО (Коракул)</t>
        </is>
      </c>
      <c r="C215" s="6" t="inlineStr">
        <is>
          <t>Бухара</t>
        </is>
      </c>
      <c r="D215" s="6" t="inlineStr">
        <is>
          <t>Бухара 1</t>
        </is>
      </c>
      <c r="E215" s="7">
        <f>G215+I215+K215+M215+O215+Q215+S215+U215+W215+Y215+AA215+AC215+AE215+AG215+AI215+AK215+AM215+AO215+AQ215+AS215</f>
        <v/>
      </c>
      <c r="F215" s="7">
        <f>H215+J215+L215+N215+P215+R215+T215+V215+X215+Z215+AB215+AD215+AF215+AH215+AJ215+AL215+AN215+AP215+AR215+AT215</f>
        <v/>
      </c>
      <c r="G215" s="7" t="inlineStr"/>
      <c r="H215" s="7" t="inlineStr"/>
      <c r="I215" s="7" t="inlineStr"/>
      <c r="J215" s="7" t="inlineStr"/>
      <c r="K215" s="7" t="inlineStr"/>
      <c r="L215" s="7" t="inlineStr"/>
      <c r="M215" s="7" t="inlineStr"/>
      <c r="N215" s="7" t="inlineStr"/>
      <c r="O215" s="7" t="inlineStr"/>
      <c r="P215" s="7" t="inlineStr"/>
      <c r="Q215" s="7" t="inlineStr"/>
      <c r="R215" s="7" t="inlineStr"/>
      <c r="S215" s="7" t="inlineStr"/>
      <c r="T215" s="7" t="inlineStr"/>
      <c r="U215" s="7" t="inlineStr"/>
      <c r="V215" s="7" t="inlineStr"/>
      <c r="W215" s="7" t="inlineStr"/>
      <c r="X215" s="7" t="inlineStr"/>
      <c r="Y215" s="7" t="inlineStr"/>
      <c r="Z215" s="7" t="inlineStr"/>
      <c r="AA215" s="7" t="inlineStr"/>
      <c r="AB215" s="7" t="inlineStr"/>
      <c r="AC215" s="7" t="inlineStr"/>
      <c r="AD215" s="7" t="inlineStr"/>
      <c r="AE215" s="7" t="inlineStr"/>
      <c r="AF215" s="7" t="inlineStr"/>
      <c r="AG215" s="7" t="inlineStr"/>
      <c r="AH215" s="7" t="inlineStr"/>
      <c r="AI215" s="7" t="inlineStr"/>
      <c r="AJ215" s="7" t="inlineStr"/>
      <c r="AK215" s="7" t="inlineStr"/>
      <c r="AL215" s="7" t="inlineStr"/>
      <c r="AM215" s="7" t="inlineStr"/>
      <c r="AN215" s="7" t="inlineStr"/>
      <c r="AO215" s="7" t="inlineStr"/>
      <c r="AP215" s="7" t="inlineStr"/>
      <c r="AQ215" s="7" t="inlineStr"/>
      <c r="AR215" s="7" t="inlineStr"/>
      <c r="AS215" s="7" t="inlineStr"/>
      <c r="AT215" s="7" t="inlineStr"/>
      <c r="AU215" s="7">
        <f>AW215+AY215+BA215+BC215+BE215+BG215</f>
        <v/>
      </c>
      <c r="AV215" s="7">
        <f>AX215+AZ215+BB215+BD215+BF215+BH215</f>
        <v/>
      </c>
      <c r="AW215" s="7" t="inlineStr"/>
      <c r="AX215" s="7" t="inlineStr"/>
      <c r="AY215" s="7" t="inlineStr"/>
      <c r="AZ215" s="7" t="inlineStr"/>
      <c r="BA215" s="7" t="inlineStr"/>
      <c r="BB215" s="7" t="inlineStr"/>
      <c r="BC215" s="7" t="inlineStr"/>
      <c r="BD215" s="7" t="inlineStr"/>
      <c r="BE215" s="7" t="inlineStr"/>
      <c r="BF215" s="7" t="inlineStr"/>
      <c r="BG215" s="7" t="inlineStr"/>
      <c r="BH215" s="7" t="inlineStr"/>
      <c r="BI215" s="7">
        <f>BK215+BM215+BO215+BQ215</f>
        <v/>
      </c>
      <c r="BJ215" s="7">
        <f>BL215+BN215+BP215+BR215</f>
        <v/>
      </c>
      <c r="BK215" s="7" t="inlineStr"/>
      <c r="BL215" s="7" t="inlineStr"/>
      <c r="BM215" s="7" t="inlineStr"/>
      <c r="BN215" s="7" t="inlineStr"/>
      <c r="BO215" s="7" t="inlineStr"/>
      <c r="BP215" s="7" t="inlineStr"/>
      <c r="BQ215" s="7" t="n">
        <v>1</v>
      </c>
      <c r="BR215" s="7" t="n">
        <v>26918.97</v>
      </c>
      <c r="BS215" s="7">
        <f>BU215+BW215+BY215+CA215+CC215+CE215+CG215+CI215+CK215+CM215+CO215+CQ215+CS215+CU215+CW215+CY215</f>
        <v/>
      </c>
      <c r="BT215" s="7">
        <f>BV215+BX215+BZ215+CB215+CD215+CF215+CH215+CJ215+CL215+CN215+CP215+CR215+CT215+CV215+CX215+CZ215</f>
        <v/>
      </c>
      <c r="BU215" s="7" t="inlineStr"/>
      <c r="BV215" s="7" t="inlineStr"/>
      <c r="BW215" s="7" t="inlineStr"/>
      <c r="BX215" s="7" t="inlineStr"/>
      <c r="BY215" s="7" t="n">
        <v>1</v>
      </c>
      <c r="BZ215" s="7" t="n">
        <v>54525.28</v>
      </c>
      <c r="CA215" s="7" t="inlineStr"/>
      <c r="CB215" s="7" t="inlineStr"/>
      <c r="CC215" s="7" t="inlineStr"/>
      <c r="CD215" s="7" t="inlineStr"/>
      <c r="CE215" s="7" t="n">
        <v>1</v>
      </c>
      <c r="CF215" s="7" t="n">
        <v>45150</v>
      </c>
      <c r="CG215" s="7" t="inlineStr"/>
      <c r="CH215" s="7" t="inlineStr"/>
      <c r="CI215" s="7" t="inlineStr"/>
      <c r="CJ215" s="7" t="inlineStr"/>
      <c r="CK215" s="7" t="n">
        <v>10</v>
      </c>
      <c r="CL215" s="7" t="n">
        <v>496009.3</v>
      </c>
      <c r="CM215" s="7" t="inlineStr"/>
      <c r="CN215" s="7" t="inlineStr"/>
      <c r="CO215" s="7" t="inlineStr"/>
      <c r="CP215" s="7" t="inlineStr"/>
      <c r="CQ215" s="7" t="inlineStr"/>
      <c r="CR215" s="7" t="inlineStr"/>
      <c r="CS215" s="7" t="inlineStr"/>
      <c r="CT215" s="7" t="inlineStr"/>
      <c r="CU215" s="7" t="inlineStr"/>
      <c r="CV215" s="7" t="inlineStr"/>
      <c r="CW215" s="7" t="inlineStr"/>
      <c r="CX215" s="7" t="inlineStr"/>
      <c r="CY215" s="7" t="inlineStr"/>
      <c r="CZ215" s="7" t="inlineStr"/>
      <c r="DA215" s="7">
        <f>DC215+DE215+DG215+DI215+DK215+DM215+DO215+DQ215+DS215+DU215+DW215+DY215+EA215</f>
        <v/>
      </c>
      <c r="DB215" s="7">
        <f>DD215+DF215+DH215+DJ215+DL215+DN215+DP215+DR215+DT215+DV215+DX215+DZ215+EB215</f>
        <v/>
      </c>
      <c r="DC215" s="7" t="inlineStr"/>
      <c r="DD215" s="7" t="inlineStr"/>
      <c r="DE215" s="7" t="inlineStr"/>
      <c r="DF215" s="7" t="inlineStr"/>
      <c r="DG215" s="7" t="inlineStr"/>
      <c r="DH215" s="7" t="inlineStr"/>
      <c r="DI215" s="7" t="inlineStr"/>
      <c r="DJ215" s="7" t="inlineStr"/>
      <c r="DK215" s="7" t="inlineStr"/>
      <c r="DL215" s="7" t="inlineStr"/>
      <c r="DM215" s="7" t="inlineStr"/>
      <c r="DN215" s="7" t="inlineStr"/>
      <c r="DO215" s="7" t="inlineStr"/>
      <c r="DP215" s="7" t="inlineStr"/>
      <c r="DQ215" s="7" t="n">
        <v>300</v>
      </c>
      <c r="DR215" s="7" t="n">
        <v>6484590</v>
      </c>
      <c r="DS215" s="7" t="n">
        <v>30</v>
      </c>
      <c r="DT215" s="7" t="n">
        <v>1221191.4</v>
      </c>
      <c r="DU215" s="7" t="inlineStr"/>
      <c r="DV215" s="7" t="inlineStr"/>
      <c r="DW215" s="7" t="n">
        <v>1</v>
      </c>
      <c r="DX215" s="7" t="n">
        <v>41414.96</v>
      </c>
      <c r="DY215" s="7" t="n">
        <v>1</v>
      </c>
      <c r="DZ215" s="7" t="n">
        <v>74766.52</v>
      </c>
      <c r="EA215" s="7" t="inlineStr"/>
      <c r="EB215" s="7" t="inlineStr"/>
      <c r="EC215" s="7">
        <f>E215+AU215+BI215+BS215+DA215</f>
        <v/>
      </c>
      <c r="ED215" s="7">
        <f>F215+AV215+BJ215+BT215+DB215</f>
        <v/>
      </c>
    </row>
    <row r="216" hidden="1" outlineLevel="1">
      <c r="A216" s="5" t="n">
        <v>12</v>
      </c>
      <c r="B216" s="6" t="inlineStr">
        <is>
          <t>ШУХРАТФАЙЗФАРМ</t>
        </is>
      </c>
      <c r="C216" s="6" t="inlineStr">
        <is>
          <t>Бухара</t>
        </is>
      </c>
      <c r="D216" s="6" t="inlineStr">
        <is>
          <t>Бухара 1</t>
        </is>
      </c>
      <c r="E216" s="7">
        <f>G216+I216+K216+M216+O216+Q216+S216+U216+W216+Y216+AA216+AC216+AE216+AG216+AI216+AK216+AM216+AO216+AQ216+AS216</f>
        <v/>
      </c>
      <c r="F216" s="7">
        <f>H216+J216+L216+N216+P216+R216+T216+V216+X216+Z216+AB216+AD216+AF216+AH216+AJ216+AL216+AN216+AP216+AR216+AT216</f>
        <v/>
      </c>
      <c r="G216" s="7" t="inlineStr"/>
      <c r="H216" s="7" t="inlineStr"/>
      <c r="I216" s="7" t="inlineStr"/>
      <c r="J216" s="7" t="inlineStr"/>
      <c r="K216" s="7" t="inlineStr"/>
      <c r="L216" s="7" t="inlineStr"/>
      <c r="M216" s="7" t="inlineStr"/>
      <c r="N216" s="7" t="inlineStr"/>
      <c r="O216" s="7" t="inlineStr"/>
      <c r="P216" s="7" t="inlineStr"/>
      <c r="Q216" s="7" t="inlineStr"/>
      <c r="R216" s="7" t="inlineStr"/>
      <c r="S216" s="7" t="inlineStr"/>
      <c r="T216" s="7" t="inlineStr"/>
      <c r="U216" s="7" t="inlineStr"/>
      <c r="V216" s="7" t="inlineStr"/>
      <c r="W216" s="7" t="inlineStr"/>
      <c r="X216" s="7" t="inlineStr"/>
      <c r="Y216" s="7" t="inlineStr"/>
      <c r="Z216" s="7" t="inlineStr"/>
      <c r="AA216" s="7" t="inlineStr"/>
      <c r="AB216" s="7" t="inlineStr"/>
      <c r="AC216" s="7" t="inlineStr"/>
      <c r="AD216" s="7" t="inlineStr"/>
      <c r="AE216" s="7" t="inlineStr"/>
      <c r="AF216" s="7" t="inlineStr"/>
      <c r="AG216" s="7" t="inlineStr"/>
      <c r="AH216" s="7" t="inlineStr"/>
      <c r="AI216" s="7" t="inlineStr"/>
      <c r="AJ216" s="7" t="inlineStr"/>
      <c r="AK216" s="7" t="inlineStr"/>
      <c r="AL216" s="7" t="inlineStr"/>
      <c r="AM216" s="7" t="inlineStr"/>
      <c r="AN216" s="7" t="inlineStr"/>
      <c r="AO216" s="7" t="inlineStr"/>
      <c r="AP216" s="7" t="inlineStr"/>
      <c r="AQ216" s="7" t="inlineStr"/>
      <c r="AR216" s="7" t="inlineStr"/>
      <c r="AS216" s="7" t="inlineStr"/>
      <c r="AT216" s="7" t="inlineStr"/>
      <c r="AU216" s="7">
        <f>AW216+AY216+BA216+BC216+BE216+BG216</f>
        <v/>
      </c>
      <c r="AV216" s="7">
        <f>AX216+AZ216+BB216+BD216+BF216+BH216</f>
        <v/>
      </c>
      <c r="AW216" s="7" t="inlineStr"/>
      <c r="AX216" s="7" t="inlineStr"/>
      <c r="AY216" s="7" t="inlineStr"/>
      <c r="AZ216" s="7" t="inlineStr"/>
      <c r="BA216" s="7" t="inlineStr"/>
      <c r="BB216" s="7" t="inlineStr"/>
      <c r="BC216" s="7" t="inlineStr"/>
      <c r="BD216" s="7" t="inlineStr"/>
      <c r="BE216" s="7" t="inlineStr"/>
      <c r="BF216" s="7" t="inlineStr"/>
      <c r="BG216" s="7" t="inlineStr"/>
      <c r="BH216" s="7" t="inlineStr"/>
      <c r="BI216" s="7">
        <f>BK216+BM216+BO216+BQ216</f>
        <v/>
      </c>
      <c r="BJ216" s="7">
        <f>BL216+BN216+BP216+BR216</f>
        <v/>
      </c>
      <c r="BK216" s="7" t="inlineStr"/>
      <c r="BL216" s="7" t="inlineStr"/>
      <c r="BM216" s="7" t="inlineStr"/>
      <c r="BN216" s="7" t="inlineStr"/>
      <c r="BO216" s="7" t="inlineStr"/>
      <c r="BP216" s="7" t="inlineStr"/>
      <c r="BQ216" s="7" t="n">
        <v>10</v>
      </c>
      <c r="BR216" s="7" t="n">
        <v>269189.7</v>
      </c>
      <c r="BS216" s="7">
        <f>BU216+BW216+BY216+CA216+CC216+CE216+CG216+CI216+CK216+CM216+CO216+CQ216+CS216+CU216+CW216+CY216</f>
        <v/>
      </c>
      <c r="BT216" s="7">
        <f>BV216+BX216+BZ216+CB216+CD216+CF216+CH216+CJ216+CL216+CN216+CP216+CR216+CT216+CV216+CX216+CZ216</f>
        <v/>
      </c>
      <c r="BU216" s="7" t="inlineStr"/>
      <c r="BV216" s="7" t="inlineStr"/>
      <c r="BW216" s="7" t="inlineStr"/>
      <c r="BX216" s="7" t="inlineStr"/>
      <c r="BY216" s="7" t="n">
        <v>5</v>
      </c>
      <c r="BZ216" s="7" t="n">
        <v>272626.4000000001</v>
      </c>
      <c r="CA216" s="7" t="inlineStr"/>
      <c r="CB216" s="7" t="inlineStr"/>
      <c r="CC216" s="7" t="inlineStr"/>
      <c r="CD216" s="7" t="inlineStr"/>
      <c r="CE216" s="7" t="n">
        <v>1</v>
      </c>
      <c r="CF216" s="7" t="n">
        <v>45150</v>
      </c>
      <c r="CG216" s="7" t="inlineStr"/>
      <c r="CH216" s="7" t="inlineStr"/>
      <c r="CI216" s="7" t="inlineStr"/>
      <c r="CJ216" s="7" t="inlineStr"/>
      <c r="CK216" s="7" t="n">
        <v>1</v>
      </c>
      <c r="CL216" s="7" t="n">
        <v>49600.93</v>
      </c>
      <c r="CM216" s="7" t="inlineStr"/>
      <c r="CN216" s="7" t="inlineStr"/>
      <c r="CO216" s="7" t="inlineStr"/>
      <c r="CP216" s="7" t="inlineStr"/>
      <c r="CQ216" s="7" t="inlineStr"/>
      <c r="CR216" s="7" t="inlineStr"/>
      <c r="CS216" s="7" t="inlineStr"/>
      <c r="CT216" s="7" t="inlineStr"/>
      <c r="CU216" s="7" t="inlineStr"/>
      <c r="CV216" s="7" t="inlineStr"/>
      <c r="CW216" s="7" t="n">
        <v>169</v>
      </c>
      <c r="CX216" s="7" t="n">
        <v>447795.92</v>
      </c>
      <c r="CY216" s="7" t="inlineStr"/>
      <c r="CZ216" s="7" t="inlineStr"/>
      <c r="DA216" s="7">
        <f>DC216+DE216+DG216+DI216+DK216+DM216+DO216+DQ216+DS216+DU216+DW216+DY216+EA216</f>
        <v/>
      </c>
      <c r="DB216" s="7">
        <f>DD216+DF216+DH216+DJ216+DL216+DN216+DP216+DR216+DT216+DV216+DX216+DZ216+EB216</f>
        <v/>
      </c>
      <c r="DC216" s="7" t="inlineStr"/>
      <c r="DD216" s="7" t="inlineStr"/>
      <c r="DE216" s="7" t="inlineStr"/>
      <c r="DF216" s="7" t="inlineStr"/>
      <c r="DG216" s="7" t="inlineStr"/>
      <c r="DH216" s="7" t="inlineStr"/>
      <c r="DI216" s="7" t="inlineStr"/>
      <c r="DJ216" s="7" t="inlineStr"/>
      <c r="DK216" s="7" t="inlineStr"/>
      <c r="DL216" s="7" t="inlineStr"/>
      <c r="DM216" s="7" t="inlineStr"/>
      <c r="DN216" s="7" t="inlineStr"/>
      <c r="DO216" s="7" t="inlineStr"/>
      <c r="DP216" s="7" t="inlineStr"/>
      <c r="DQ216" s="7" t="n">
        <v>122</v>
      </c>
      <c r="DR216" s="7" t="n">
        <v>2637066.6</v>
      </c>
      <c r="DS216" s="7" t="n">
        <v>10</v>
      </c>
      <c r="DT216" s="7" t="n">
        <v>407063.8</v>
      </c>
      <c r="DU216" s="7" t="inlineStr"/>
      <c r="DV216" s="7" t="inlineStr"/>
      <c r="DW216" s="7" t="n">
        <v>10</v>
      </c>
      <c r="DX216" s="7" t="n">
        <v>414149.6</v>
      </c>
      <c r="DY216" s="7" t="n">
        <v>5</v>
      </c>
      <c r="DZ216" s="7" t="n">
        <v>373832.6</v>
      </c>
      <c r="EA216" s="7" t="inlineStr"/>
      <c r="EB216" s="7" t="inlineStr"/>
      <c r="EC216" s="7">
        <f>E216+AU216+BI216+BS216+DA216</f>
        <v/>
      </c>
      <c r="ED216" s="7">
        <f>F216+AV216+BJ216+BT216+DB216</f>
        <v/>
      </c>
    </row>
    <row r="217">
      <c r="A217" s="8" t="n"/>
      <c r="B217" s="8" t="inlineStr">
        <is>
          <t>FINAL SUM</t>
        </is>
      </c>
      <c r="C217" s="8" t="n"/>
      <c r="D217" s="8" t="n"/>
      <c r="E217" s="9">
        <f>E4+E90+E204</f>
        <v/>
      </c>
      <c r="F217" s="9">
        <f>F4+F90+F204</f>
        <v/>
      </c>
      <c r="G217" s="9">
        <f>G4+G90+G204</f>
        <v/>
      </c>
      <c r="H217" s="9">
        <f>H4+H90+H204</f>
        <v/>
      </c>
      <c r="I217" s="9">
        <f>I4+I90+I204</f>
        <v/>
      </c>
      <c r="J217" s="9">
        <f>J4+J90+J204</f>
        <v/>
      </c>
      <c r="K217" s="9">
        <f>K4+K90+K204</f>
        <v/>
      </c>
      <c r="L217" s="9">
        <f>L4+L90+L204</f>
        <v/>
      </c>
      <c r="M217" s="9">
        <f>M4+M90+M204</f>
        <v/>
      </c>
      <c r="N217" s="9">
        <f>N4+N90+N204</f>
        <v/>
      </c>
      <c r="O217" s="9">
        <f>O4+O90+O204</f>
        <v/>
      </c>
      <c r="P217" s="9">
        <f>P4+P90+P204</f>
        <v/>
      </c>
      <c r="Q217" s="9">
        <f>Q4+Q90+Q204</f>
        <v/>
      </c>
      <c r="R217" s="9">
        <f>R4+R90+R204</f>
        <v/>
      </c>
      <c r="S217" s="9">
        <f>S4+S90+S204</f>
        <v/>
      </c>
      <c r="T217" s="9">
        <f>T4+T90+T204</f>
        <v/>
      </c>
      <c r="U217" s="9">
        <f>U4+U90+U204</f>
        <v/>
      </c>
      <c r="V217" s="9">
        <f>V4+V90+V204</f>
        <v/>
      </c>
      <c r="W217" s="9">
        <f>W4+W90+W204</f>
        <v/>
      </c>
      <c r="X217" s="9">
        <f>X4+X90+X204</f>
        <v/>
      </c>
      <c r="Y217" s="9">
        <f>Y4+Y90+Y204</f>
        <v/>
      </c>
      <c r="Z217" s="9">
        <f>Z4+Z90+Z204</f>
        <v/>
      </c>
      <c r="AA217" s="9">
        <f>AA4+AA90+AA204</f>
        <v/>
      </c>
      <c r="AB217" s="9">
        <f>AB4+AB90+AB204</f>
        <v/>
      </c>
      <c r="AC217" s="9">
        <f>AC4+AC90+AC204</f>
        <v/>
      </c>
      <c r="AD217" s="9">
        <f>AD4+AD90+AD204</f>
        <v/>
      </c>
      <c r="AE217" s="9">
        <f>AE4+AE90+AE204</f>
        <v/>
      </c>
      <c r="AF217" s="9">
        <f>AF4+AF90+AF204</f>
        <v/>
      </c>
      <c r="AG217" s="9">
        <f>AG4+AG90+AG204</f>
        <v/>
      </c>
      <c r="AH217" s="9">
        <f>AH4+AH90+AH204</f>
        <v/>
      </c>
      <c r="AI217" s="9">
        <f>AI4+AI90+AI204</f>
        <v/>
      </c>
      <c r="AJ217" s="9">
        <f>AJ4+AJ90+AJ204</f>
        <v/>
      </c>
      <c r="AK217" s="9">
        <f>AK4+AK90+AK204</f>
        <v/>
      </c>
      <c r="AL217" s="9">
        <f>AL4+AL90+AL204</f>
        <v/>
      </c>
      <c r="AM217" s="9">
        <f>AM4+AM90+AM204</f>
        <v/>
      </c>
      <c r="AN217" s="9">
        <f>AN4+AN90+AN204</f>
        <v/>
      </c>
      <c r="AO217" s="9">
        <f>AO4+AO90+AO204</f>
        <v/>
      </c>
      <c r="AP217" s="9">
        <f>AP4+AP90+AP204</f>
        <v/>
      </c>
      <c r="AQ217" s="9">
        <f>AQ4+AQ90+AQ204</f>
        <v/>
      </c>
      <c r="AR217" s="9">
        <f>AR4+AR90+AR204</f>
        <v/>
      </c>
      <c r="AS217" s="9">
        <f>AS4+AS90+AS204</f>
        <v/>
      </c>
      <c r="AT217" s="9">
        <f>AT4+AT90+AT204</f>
        <v/>
      </c>
      <c r="AU217" s="9">
        <f>AU4+AU90+AU204</f>
        <v/>
      </c>
      <c r="AV217" s="9">
        <f>AV4+AV90+AV204</f>
        <v/>
      </c>
      <c r="AW217" s="9">
        <f>AW4+AW90+AW204</f>
        <v/>
      </c>
      <c r="AX217" s="9">
        <f>AX4+AX90+AX204</f>
        <v/>
      </c>
      <c r="AY217" s="9">
        <f>AY4+AY90+AY204</f>
        <v/>
      </c>
      <c r="AZ217" s="9">
        <f>AZ4+AZ90+AZ204</f>
        <v/>
      </c>
      <c r="BA217" s="9">
        <f>BA4+BA90+BA204</f>
        <v/>
      </c>
      <c r="BB217" s="9">
        <f>BB4+BB90+BB204</f>
        <v/>
      </c>
      <c r="BC217" s="9">
        <f>BC4+BC90+BC204</f>
        <v/>
      </c>
      <c r="BD217" s="9">
        <f>BD4+BD90+BD204</f>
        <v/>
      </c>
      <c r="BE217" s="9">
        <f>BE4+BE90+BE204</f>
        <v/>
      </c>
      <c r="BF217" s="9">
        <f>BF4+BF90+BF204</f>
        <v/>
      </c>
      <c r="BG217" s="9">
        <f>BG4+BG90+BG204</f>
        <v/>
      </c>
      <c r="BH217" s="9">
        <f>BH4+BH90+BH204</f>
        <v/>
      </c>
      <c r="BI217" s="9">
        <f>BI4+BI90+BI204</f>
        <v/>
      </c>
      <c r="BJ217" s="9">
        <f>BJ4+BJ90+BJ204</f>
        <v/>
      </c>
      <c r="BK217" s="9">
        <f>BK4+BK90+BK204</f>
        <v/>
      </c>
      <c r="BL217" s="9">
        <f>BL4+BL90+BL204</f>
        <v/>
      </c>
      <c r="BM217" s="9">
        <f>BM4+BM90+BM204</f>
        <v/>
      </c>
      <c r="BN217" s="9">
        <f>BN4+BN90+BN204</f>
        <v/>
      </c>
      <c r="BO217" s="9">
        <f>BO4+BO90+BO204</f>
        <v/>
      </c>
      <c r="BP217" s="9">
        <f>BP4+BP90+BP204</f>
        <v/>
      </c>
      <c r="BQ217" s="9">
        <f>BQ4+BQ90+BQ204</f>
        <v/>
      </c>
      <c r="BR217" s="9">
        <f>BR4+BR90+BR204</f>
        <v/>
      </c>
      <c r="BS217" s="9">
        <f>BS4+BS90+BS204</f>
        <v/>
      </c>
      <c r="BT217" s="9">
        <f>BT4+BT90+BT204</f>
        <v/>
      </c>
      <c r="BU217" s="9">
        <f>BU4+BU90+BU204</f>
        <v/>
      </c>
      <c r="BV217" s="9">
        <f>BV4+BV90+BV204</f>
        <v/>
      </c>
      <c r="BW217" s="9">
        <f>BW4+BW90+BW204</f>
        <v/>
      </c>
      <c r="BX217" s="9">
        <f>BX4+BX90+BX204</f>
        <v/>
      </c>
      <c r="BY217" s="9">
        <f>BY4+BY90+BY204</f>
        <v/>
      </c>
      <c r="BZ217" s="9">
        <f>BZ4+BZ90+BZ204</f>
        <v/>
      </c>
      <c r="CA217" s="9">
        <f>CA4+CA90+CA204</f>
        <v/>
      </c>
      <c r="CB217" s="9">
        <f>CB4+CB90+CB204</f>
        <v/>
      </c>
      <c r="CC217" s="9">
        <f>CC4+CC90+CC204</f>
        <v/>
      </c>
      <c r="CD217" s="9">
        <f>CD4+CD90+CD204</f>
        <v/>
      </c>
      <c r="CE217" s="9">
        <f>CE4+CE90+CE204</f>
        <v/>
      </c>
      <c r="CF217" s="9">
        <f>CF4+CF90+CF204</f>
        <v/>
      </c>
      <c r="CG217" s="9">
        <f>CG4+CG90+CG204</f>
        <v/>
      </c>
      <c r="CH217" s="9">
        <f>CH4+CH90+CH204</f>
        <v/>
      </c>
      <c r="CI217" s="9">
        <f>CI4+CI90+CI204</f>
        <v/>
      </c>
      <c r="CJ217" s="9">
        <f>CJ4+CJ90+CJ204</f>
        <v/>
      </c>
      <c r="CK217" s="9">
        <f>CK4+CK90+CK204</f>
        <v/>
      </c>
      <c r="CL217" s="9">
        <f>CL4+CL90+CL204</f>
        <v/>
      </c>
      <c r="CM217" s="9">
        <f>CM4+CM90+CM204</f>
        <v/>
      </c>
      <c r="CN217" s="9">
        <f>CN4+CN90+CN204</f>
        <v/>
      </c>
      <c r="CO217" s="9">
        <f>CO4+CO90+CO204</f>
        <v/>
      </c>
      <c r="CP217" s="9">
        <f>CP4+CP90+CP204</f>
        <v/>
      </c>
      <c r="CQ217" s="9">
        <f>CQ4+CQ90+CQ204</f>
        <v/>
      </c>
      <c r="CR217" s="9">
        <f>CR4+CR90+CR204</f>
        <v/>
      </c>
      <c r="CS217" s="9">
        <f>CS4+CS90+CS204</f>
        <v/>
      </c>
      <c r="CT217" s="9">
        <f>CT4+CT90+CT204</f>
        <v/>
      </c>
      <c r="CU217" s="9">
        <f>CU4+CU90+CU204</f>
        <v/>
      </c>
      <c r="CV217" s="9">
        <f>CV4+CV90+CV204</f>
        <v/>
      </c>
      <c r="CW217" s="9">
        <f>CW4+CW90+CW204</f>
        <v/>
      </c>
      <c r="CX217" s="9">
        <f>CX4+CX90+CX204</f>
        <v/>
      </c>
      <c r="CY217" s="9">
        <f>CY4+CY90+CY204</f>
        <v/>
      </c>
      <c r="CZ217" s="9">
        <f>CZ4+CZ90+CZ204</f>
        <v/>
      </c>
      <c r="DA217" s="9">
        <f>DA4+DA90+DA204</f>
        <v/>
      </c>
      <c r="DB217" s="9">
        <f>DB4+DB90+DB204</f>
        <v/>
      </c>
      <c r="DC217" s="9">
        <f>DC4+DC90+DC204</f>
        <v/>
      </c>
      <c r="DD217" s="9">
        <f>DD4+DD90+DD204</f>
        <v/>
      </c>
      <c r="DE217" s="9">
        <f>DE4+DE90+DE204</f>
        <v/>
      </c>
      <c r="DF217" s="9">
        <f>DF4+DF90+DF204</f>
        <v/>
      </c>
      <c r="DG217" s="9">
        <f>DG4+DG90+DG204</f>
        <v/>
      </c>
      <c r="DH217" s="9">
        <f>DH4+DH90+DH204</f>
        <v/>
      </c>
      <c r="DI217" s="9">
        <f>DI4+DI90+DI204</f>
        <v/>
      </c>
      <c r="DJ217" s="9">
        <f>DJ4+DJ90+DJ204</f>
        <v/>
      </c>
      <c r="DK217" s="9">
        <f>DK4+DK90+DK204</f>
        <v/>
      </c>
      <c r="DL217" s="9">
        <f>DL4+DL90+DL204</f>
        <v/>
      </c>
      <c r="DM217" s="9">
        <f>DM4+DM90+DM204</f>
        <v/>
      </c>
      <c r="DN217" s="9">
        <f>DN4+DN90+DN204</f>
        <v/>
      </c>
      <c r="DO217" s="9">
        <f>DO4+DO90+DO204</f>
        <v/>
      </c>
      <c r="DP217" s="9">
        <f>DP4+DP90+DP204</f>
        <v/>
      </c>
      <c r="DQ217" s="9">
        <f>DQ4+DQ90+DQ204</f>
        <v/>
      </c>
      <c r="DR217" s="9">
        <f>DR4+DR90+DR204</f>
        <v/>
      </c>
      <c r="DS217" s="9">
        <f>DS4+DS90+DS204</f>
        <v/>
      </c>
      <c r="DT217" s="9">
        <f>DT4+DT90+DT204</f>
        <v/>
      </c>
      <c r="DU217" s="9">
        <f>DU4+DU90+DU204</f>
        <v/>
      </c>
      <c r="DV217" s="9">
        <f>DV4+DV90+DV204</f>
        <v/>
      </c>
      <c r="DW217" s="9">
        <f>DW4+DW90+DW204</f>
        <v/>
      </c>
      <c r="DX217" s="9">
        <f>DX4+DX90+DX204</f>
        <v/>
      </c>
      <c r="DY217" s="9">
        <f>DY4+DY90+DY204</f>
        <v/>
      </c>
      <c r="DZ217" s="9">
        <f>DZ4+DZ90+DZ204</f>
        <v/>
      </c>
      <c r="EA217" s="9">
        <f>EA4+EA90+EA204</f>
        <v/>
      </c>
      <c r="EB217" s="9">
        <f>EB4+EB90+EB204</f>
        <v/>
      </c>
      <c r="EC217" s="9">
        <f>EC4+EC90+EC204</f>
        <v/>
      </c>
      <c r="ED217" s="9">
        <f>ED4+ED90+ED204</f>
        <v/>
      </c>
    </row>
    <row r="218">
      <c r="A218" s="8" t="n"/>
      <c r="B218" s="8" t="inlineStr">
        <is>
          <t>FINAL SUM ( Minus 10 % )</t>
        </is>
      </c>
      <c r="C218" s="8" t="n"/>
      <c r="D218" s="8" t="n"/>
      <c r="E218" s="9" t="n"/>
      <c r="F218" s="9">
        <f>H218+J218+L218+N218+P218+R218+T218+V218+X218+Z218+AB218+AD218+AF218+AH218+AJ218+AL218+AN218+AP218+AR218+AT218</f>
        <v/>
      </c>
      <c r="G218" s="9" t="n"/>
      <c r="H218" s="9">
        <f>H217*90%</f>
        <v/>
      </c>
      <c r="I218" s="9" t="n"/>
      <c r="J218" s="9">
        <f>J217*90%</f>
        <v/>
      </c>
      <c r="K218" s="9" t="n"/>
      <c r="L218" s="9">
        <f>L217*90%</f>
        <v/>
      </c>
      <c r="M218" s="9" t="n"/>
      <c r="N218" s="9">
        <f>N217*90%</f>
        <v/>
      </c>
      <c r="O218" s="9" t="n"/>
      <c r="P218" s="9">
        <f>P217*90%</f>
        <v/>
      </c>
      <c r="Q218" s="9" t="n"/>
      <c r="R218" s="9">
        <f>R217*90%</f>
        <v/>
      </c>
      <c r="S218" s="9" t="n"/>
      <c r="T218" s="9">
        <f>T217*90%</f>
        <v/>
      </c>
      <c r="U218" s="9" t="n"/>
      <c r="V218" s="9">
        <f>V217*90%</f>
        <v/>
      </c>
      <c r="W218" s="9" t="n"/>
      <c r="X218" s="9">
        <f>X217*90%</f>
        <v/>
      </c>
      <c r="Y218" s="9" t="n"/>
      <c r="Z218" s="9">
        <f>Z217*90%</f>
        <v/>
      </c>
      <c r="AA218" s="9" t="n"/>
      <c r="AB218" s="9">
        <f>AB217*90%</f>
        <v/>
      </c>
      <c r="AC218" s="9" t="n"/>
      <c r="AD218" s="9">
        <f>AD217*90%</f>
        <v/>
      </c>
      <c r="AE218" s="9" t="n"/>
      <c r="AF218" s="9">
        <f>AF217*90%</f>
        <v/>
      </c>
      <c r="AG218" s="9" t="n"/>
      <c r="AH218" s="9">
        <f>AH217*90%</f>
        <v/>
      </c>
      <c r="AI218" s="9" t="n"/>
      <c r="AJ218" s="9">
        <f>AJ217*90%</f>
        <v/>
      </c>
      <c r="AK218" s="9" t="n"/>
      <c r="AL218" s="9">
        <f>AL217*90%</f>
        <v/>
      </c>
      <c r="AM218" s="9" t="n"/>
      <c r="AN218" s="9">
        <f>AN217*90%</f>
        <v/>
      </c>
      <c r="AO218" s="9" t="n"/>
      <c r="AP218" s="9">
        <f>AP217*90%</f>
        <v/>
      </c>
      <c r="AQ218" s="9" t="n"/>
      <c r="AR218" s="9">
        <f>AR217*90%</f>
        <v/>
      </c>
      <c r="AS218" s="9" t="n"/>
      <c r="AT218" s="9">
        <f>AT217*90%</f>
        <v/>
      </c>
      <c r="AU218" s="9" t="n"/>
      <c r="AV218" s="9">
        <f>AX218+AZ218+BB218+BD218+BF218+BH218</f>
        <v/>
      </c>
      <c r="AW218" s="9" t="n"/>
      <c r="AX218" s="9">
        <f>AX217*90%</f>
        <v/>
      </c>
      <c r="AY218" s="9" t="n"/>
      <c r="AZ218" s="9">
        <f>AZ217*90%</f>
        <v/>
      </c>
      <c r="BA218" s="9" t="n"/>
      <c r="BB218" s="9">
        <f>BB217*90%</f>
        <v/>
      </c>
      <c r="BC218" s="9" t="n"/>
      <c r="BD218" s="9">
        <f>BD217*90%</f>
        <v/>
      </c>
      <c r="BE218" s="9" t="n"/>
      <c r="BF218" s="9">
        <f>BF217*90%</f>
        <v/>
      </c>
      <c r="BG218" s="9" t="n"/>
      <c r="BH218" s="9">
        <f>BH217*90%</f>
        <v/>
      </c>
      <c r="BI218" s="9" t="n"/>
      <c r="BJ218" s="9">
        <f>BL218+BN218+BP218+BR218</f>
        <v/>
      </c>
      <c r="BK218" s="9" t="n"/>
      <c r="BL218" s="9">
        <f>BL217*90%</f>
        <v/>
      </c>
      <c r="BM218" s="9" t="n"/>
      <c r="BN218" s="9">
        <f>BN217*90%</f>
        <v/>
      </c>
      <c r="BO218" s="9" t="n"/>
      <c r="BP218" s="9">
        <f>BP217*90%</f>
        <v/>
      </c>
      <c r="BQ218" s="9" t="n"/>
      <c r="BR218" s="9">
        <f>BR217*90%</f>
        <v/>
      </c>
      <c r="BS218" s="9" t="n"/>
      <c r="BT218" s="9">
        <f>BV218+BX218+BZ218+CB218+CD218+CF218+CH218+CJ218+CL218+CN218+CP218+CR218+CT218+CV218+CX218+CZ218</f>
        <v/>
      </c>
      <c r="BU218" s="9" t="n"/>
      <c r="BV218" s="9">
        <f>BV217*90%</f>
        <v/>
      </c>
      <c r="BW218" s="9" t="n"/>
      <c r="BX218" s="9">
        <f>BX217*90%</f>
        <v/>
      </c>
      <c r="BY218" s="9" t="n"/>
      <c r="BZ218" s="9">
        <f>BZ217*90%</f>
        <v/>
      </c>
      <c r="CA218" s="9" t="n"/>
      <c r="CB218" s="9">
        <f>CB217*90%</f>
        <v/>
      </c>
      <c r="CC218" s="9" t="n"/>
      <c r="CD218" s="9">
        <f>CD217*90%</f>
        <v/>
      </c>
      <c r="CE218" s="9" t="n"/>
      <c r="CF218" s="9">
        <f>CF217*90%</f>
        <v/>
      </c>
      <c r="CG218" s="9" t="n"/>
      <c r="CH218" s="9">
        <f>CH217*90%</f>
        <v/>
      </c>
      <c r="CI218" s="9" t="n"/>
      <c r="CJ218" s="9">
        <f>CJ217*90%</f>
        <v/>
      </c>
      <c r="CK218" s="9" t="n"/>
      <c r="CL218" s="9">
        <f>CL217*90%</f>
        <v/>
      </c>
      <c r="CM218" s="9" t="n"/>
      <c r="CN218" s="9">
        <f>CN217*90%</f>
        <v/>
      </c>
      <c r="CO218" s="9" t="n"/>
      <c r="CP218" s="9">
        <f>CP217*90%</f>
        <v/>
      </c>
      <c r="CQ218" s="9" t="n"/>
      <c r="CR218" s="9">
        <f>CR217*90%</f>
        <v/>
      </c>
      <c r="CS218" s="9" t="n"/>
      <c r="CT218" s="9">
        <f>CT217*90%</f>
        <v/>
      </c>
      <c r="CU218" s="9" t="n"/>
      <c r="CV218" s="9">
        <f>CV217*90%</f>
        <v/>
      </c>
      <c r="CW218" s="9" t="n"/>
      <c r="CX218" s="9">
        <f>CX217*90%</f>
        <v/>
      </c>
      <c r="CY218" s="9" t="n"/>
      <c r="CZ218" s="9">
        <f>CZ217*90%</f>
        <v/>
      </c>
      <c r="DA218" s="9" t="n"/>
      <c r="DB218" s="9">
        <f>DD218+DF218+DH218+DJ218+DL218+DN218+DP218+DR218+DT218+DV218+DX218+DZ218+EB218</f>
        <v/>
      </c>
      <c r="DC218" s="9" t="n"/>
      <c r="DD218" s="9">
        <f>DD217*90%</f>
        <v/>
      </c>
      <c r="DE218" s="9" t="n"/>
      <c r="DF218" s="9">
        <f>DF217*90%</f>
        <v/>
      </c>
      <c r="DG218" s="9" t="n"/>
      <c r="DH218" s="9">
        <f>DH217*90%</f>
        <v/>
      </c>
      <c r="DI218" s="9" t="n"/>
      <c r="DJ218" s="9">
        <f>DJ217*90%</f>
        <v/>
      </c>
      <c r="DK218" s="9" t="n"/>
      <c r="DL218" s="9">
        <f>DL217*90%</f>
        <v/>
      </c>
      <c r="DM218" s="9" t="n"/>
      <c r="DN218" s="9">
        <f>DN217*90%</f>
        <v/>
      </c>
      <c r="DO218" s="9" t="n"/>
      <c r="DP218" s="9">
        <f>DP217*90%</f>
        <v/>
      </c>
      <c r="DQ218" s="9" t="n"/>
      <c r="DR218" s="9">
        <f>DR217*90%</f>
        <v/>
      </c>
      <c r="DS218" s="9" t="n"/>
      <c r="DT218" s="9">
        <f>DT217*90%</f>
        <v/>
      </c>
      <c r="DU218" s="9" t="n"/>
      <c r="DV218" s="9">
        <f>DV217*90%</f>
        <v/>
      </c>
      <c r="DW218" s="9" t="n"/>
      <c r="DX218" s="9">
        <f>DX217*90%</f>
        <v/>
      </c>
      <c r="DY218" s="9" t="n"/>
      <c r="DZ218" s="9">
        <f>DZ217*90%</f>
        <v/>
      </c>
      <c r="EA218" s="9" t="n"/>
      <c r="EB218" s="9">
        <f>EB217*90%</f>
        <v/>
      </c>
      <c r="EC218" s="9">
        <f>E218+AU218+BI218+BS218+DA218</f>
        <v/>
      </c>
      <c r="ED218" s="9">
        <f>F218+AV218+BJ218+BT218+DB218</f>
        <v/>
      </c>
    </row>
    <row r="219">
      <c r="A219" s="8" t="n"/>
      <c r="B219" s="8" t="inlineStr">
        <is>
          <t>Final summa for Reklama</t>
        </is>
      </c>
      <c r="C219" s="8" t="n"/>
      <c r="D219" s="8" t="n"/>
      <c r="E219" s="9" t="n"/>
      <c r="F219" s="9">
        <f>H219+J219+L219+N219+P219+R219+T219+V219+X219+Z219+AB219+AD219+AF219+AH219+AJ219+AL219+AN219+AP219+AR219+AT219</f>
        <v/>
      </c>
      <c r="G219" s="9" t="n"/>
      <c r="H219" s="9">
        <f>G217*5000</f>
        <v/>
      </c>
      <c r="I219" s="9" t="n"/>
      <c r="J219" s="9">
        <f>I217*5000</f>
        <v/>
      </c>
      <c r="K219" s="9" t="n"/>
      <c r="L219" s="9">
        <f>K217*5000</f>
        <v/>
      </c>
      <c r="M219" s="9" t="n"/>
      <c r="N219" s="9">
        <f>M217*5000</f>
        <v/>
      </c>
      <c r="O219" s="9" t="n"/>
      <c r="P219" s="9">
        <f>O217*5000</f>
        <v/>
      </c>
      <c r="Q219" s="9" t="n"/>
      <c r="R219" s="9">
        <f>Q217*0</f>
        <v/>
      </c>
      <c r="S219" s="9" t="n"/>
      <c r="T219" s="9">
        <f>S217*0</f>
        <v/>
      </c>
      <c r="U219" s="9" t="n"/>
      <c r="V219" s="9">
        <f>U217*0</f>
        <v/>
      </c>
      <c r="W219" s="9" t="n"/>
      <c r="X219" s="9">
        <f>W217*0</f>
        <v/>
      </c>
      <c r="Y219" s="9" t="n"/>
      <c r="Z219" s="9">
        <f>Y217*0</f>
        <v/>
      </c>
      <c r="AA219" s="9" t="n"/>
      <c r="AB219" s="9">
        <f>AA217*7000</f>
        <v/>
      </c>
      <c r="AC219" s="9" t="n"/>
      <c r="AD219" s="9">
        <f>AC217*0</f>
        <v/>
      </c>
      <c r="AE219" s="9" t="n"/>
      <c r="AF219" s="9">
        <f>AE217*0</f>
        <v/>
      </c>
      <c r="AG219" s="9" t="n"/>
      <c r="AH219" s="9">
        <f>AG217*0</f>
        <v/>
      </c>
      <c r="AI219" s="9" t="n"/>
      <c r="AJ219" s="9">
        <f>AI217*0</f>
        <v/>
      </c>
      <c r="AK219" s="9" t="n"/>
      <c r="AL219" s="9">
        <f>AK217*0</f>
        <v/>
      </c>
      <c r="AM219" s="9" t="n"/>
      <c r="AN219" s="9">
        <f>AM217*0</f>
        <v/>
      </c>
      <c r="AO219" s="9" t="n"/>
      <c r="AP219" s="9">
        <f>AO217*0</f>
        <v/>
      </c>
      <c r="AQ219" s="9" t="n"/>
      <c r="AR219" s="9">
        <f>AQ217*0</f>
        <v/>
      </c>
      <c r="AS219" s="9" t="n"/>
      <c r="AT219" s="9">
        <f>AS217*0</f>
        <v/>
      </c>
      <c r="AU219" s="9" t="n"/>
      <c r="AV219" s="9">
        <f>AX219+AZ219+BB219+BD219+BF219+BH219</f>
        <v/>
      </c>
      <c r="AW219" s="9" t="n"/>
      <c r="AX219" s="9">
        <f>AW217*50000</f>
        <v/>
      </c>
      <c r="AY219" s="9" t="n"/>
      <c r="AZ219" s="9">
        <f>AY217*60000</f>
        <v/>
      </c>
      <c r="BA219" s="9" t="n"/>
      <c r="BB219" s="9">
        <f>BA217*7000</f>
        <v/>
      </c>
      <c r="BC219" s="9" t="n"/>
      <c r="BD219" s="9">
        <f>BC217*25000</f>
        <v/>
      </c>
      <c r="BE219" s="9" t="n"/>
      <c r="BF219" s="9">
        <f>BE217*20000</f>
        <v/>
      </c>
      <c r="BG219" s="9" t="n"/>
      <c r="BH219" s="9">
        <f>BG217*10000</f>
        <v/>
      </c>
      <c r="BI219" s="9" t="n"/>
      <c r="BJ219" s="9">
        <f>BL219+BN219+BP219+BR219</f>
        <v/>
      </c>
      <c r="BK219" s="9" t="n"/>
      <c r="BL219" s="9">
        <f>BK217*15000</f>
        <v/>
      </c>
      <c r="BM219" s="9" t="n"/>
      <c r="BN219" s="9">
        <f>BM217*5000</f>
        <v/>
      </c>
      <c r="BO219" s="9" t="n"/>
      <c r="BP219" s="9">
        <f>BO217*15000</f>
        <v/>
      </c>
      <c r="BQ219" s="9" t="n"/>
      <c r="BR219" s="9">
        <f>BQ217*5000</f>
        <v/>
      </c>
      <c r="BS219" s="9" t="n"/>
      <c r="BT219" s="9">
        <f>BV219+BX219+BZ219+CB219+CD219+CF219+CH219+CJ219+CL219+CN219+CP219+CR219+CT219+CV219+CX219+CZ219</f>
        <v/>
      </c>
      <c r="BU219" s="9" t="n"/>
      <c r="BV219" s="9">
        <f>BU217*4000</f>
        <v/>
      </c>
      <c r="BW219" s="9" t="n"/>
      <c r="BX219" s="9">
        <f>BW217*2000</f>
        <v/>
      </c>
      <c r="BY219" s="9" t="n"/>
      <c r="BZ219" s="9">
        <f>BY217*10000</f>
        <v/>
      </c>
      <c r="CA219" s="9" t="n"/>
      <c r="CB219" s="9">
        <f>CA217*18000</f>
        <v/>
      </c>
      <c r="CC219" s="9" t="n"/>
      <c r="CD219" s="9">
        <f>CC217*150000</f>
        <v/>
      </c>
      <c r="CE219" s="9" t="n"/>
      <c r="CF219" s="9">
        <f>CE217*9000</f>
        <v/>
      </c>
      <c r="CG219" s="9" t="n"/>
      <c r="CH219" s="9">
        <f>CG217*0</f>
        <v/>
      </c>
      <c r="CI219" s="9" t="n"/>
      <c r="CJ219" s="9">
        <f>CI217*0</f>
        <v/>
      </c>
      <c r="CK219" s="9" t="n"/>
      <c r="CL219" s="9">
        <f>CK217*5000</f>
        <v/>
      </c>
      <c r="CM219" s="9" t="n"/>
      <c r="CN219" s="9">
        <f>CM217*0</f>
        <v/>
      </c>
      <c r="CO219" s="9" t="n"/>
      <c r="CP219" s="9">
        <f>CO217*0</f>
        <v/>
      </c>
      <c r="CQ219" s="9" t="n"/>
      <c r="CR219" s="9">
        <f>CQ217*0</f>
        <v/>
      </c>
      <c r="CS219" s="9" t="n"/>
      <c r="CT219" s="9">
        <f>CS217*0</f>
        <v/>
      </c>
      <c r="CU219" s="9" t="n"/>
      <c r="CV219" s="9">
        <f>CU217*32000</f>
        <v/>
      </c>
      <c r="CW219" s="9" t="n"/>
      <c r="CX219" s="9">
        <f>CW217*0</f>
        <v/>
      </c>
      <c r="CY219" s="9" t="n"/>
      <c r="CZ219" s="9">
        <f>CY217*0</f>
        <v/>
      </c>
      <c r="DA219" s="9" t="n"/>
      <c r="DB219" s="9">
        <f>DD219+DF219+DH219+DJ219+DL219+DN219+DP219+DR219+DT219+DV219+DX219+DZ219+EB219</f>
        <v/>
      </c>
      <c r="DC219" s="9" t="n"/>
      <c r="DD219" s="9">
        <f>DC217*5000</f>
        <v/>
      </c>
      <c r="DE219" s="9" t="n"/>
      <c r="DF219" s="9">
        <f>DE217*7000</f>
        <v/>
      </c>
      <c r="DG219" s="9" t="n"/>
      <c r="DH219" s="9">
        <f>DG217*18000</f>
        <v/>
      </c>
      <c r="DI219" s="9" t="n"/>
      <c r="DJ219" s="9">
        <f>DI217*5000</f>
        <v/>
      </c>
      <c r="DK219" s="9" t="n"/>
      <c r="DL219" s="9">
        <f>DK217*12000</f>
        <v/>
      </c>
      <c r="DM219" s="9" t="n"/>
      <c r="DN219" s="9">
        <f>DM217*10000</f>
        <v/>
      </c>
      <c r="DO219" s="9" t="n"/>
      <c r="DP219" s="9">
        <f>DO217*8000</f>
        <v/>
      </c>
      <c r="DQ219" s="9" t="n"/>
      <c r="DR219" s="9">
        <f>DQ217*0</f>
        <v/>
      </c>
      <c r="DS219" s="9" t="n"/>
      <c r="DT219" s="9">
        <f>DS217*10000</f>
        <v/>
      </c>
      <c r="DU219" s="9" t="n"/>
      <c r="DV219" s="9">
        <f>DU217*8000</f>
        <v/>
      </c>
      <c r="DW219" s="9" t="n"/>
      <c r="DX219" s="9">
        <f>DW217*8000</f>
        <v/>
      </c>
      <c r="DY219" s="9" t="n"/>
      <c r="DZ219" s="9">
        <f>DY217*15000</f>
        <v/>
      </c>
      <c r="EA219" s="9" t="n"/>
      <c r="EB219" s="9">
        <f>EA217*7000</f>
        <v/>
      </c>
      <c r="EC219" s="9">
        <f>E219+AU219+BI219+BS219+DA219</f>
        <v/>
      </c>
      <c r="ED219" s="9">
        <f>F219+AV219+BJ219+BT219+DB219</f>
        <v/>
      </c>
    </row>
    <row r="220">
      <c r="A220" s="8" t="n"/>
      <c r="B220" s="8" t="inlineStr">
        <is>
          <t>Final summa for Leksiya</t>
        </is>
      </c>
      <c r="C220" s="8" t="n"/>
      <c r="D220" s="8" t="n"/>
      <c r="E220" s="9" t="n"/>
      <c r="F220" s="9">
        <f>H220+J220+L220+N220+P220+R220+T220+V220+X220+Z220+AB220+AD220+AF220+AH220+AJ220+AL220+AN220+AP220+AR220+AT220</f>
        <v/>
      </c>
      <c r="G220" s="9" t="n"/>
      <c r="H220" s="9">
        <f>H218*2%</f>
        <v/>
      </c>
      <c r="I220" s="9" t="n"/>
      <c r="J220" s="9">
        <f>J218*2%</f>
        <v/>
      </c>
      <c r="K220" s="9" t="n"/>
      <c r="L220" s="9">
        <f>L218*2%</f>
        <v/>
      </c>
      <c r="M220" s="9" t="n"/>
      <c r="N220" s="9">
        <f>N218*2%</f>
        <v/>
      </c>
      <c r="O220" s="9" t="n"/>
      <c r="P220" s="9">
        <f>P218*2%</f>
        <v/>
      </c>
      <c r="Q220" s="9" t="n"/>
      <c r="R220" s="9">
        <f>R218*2%</f>
        <v/>
      </c>
      <c r="S220" s="9" t="n"/>
      <c r="T220" s="9">
        <f>T218*2%</f>
        <v/>
      </c>
      <c r="U220" s="9" t="n"/>
      <c r="V220" s="9">
        <f>V218*2%</f>
        <v/>
      </c>
      <c r="W220" s="9" t="n"/>
      <c r="X220" s="9">
        <f>X218*2%</f>
        <v/>
      </c>
      <c r="Y220" s="9" t="n"/>
      <c r="Z220" s="9">
        <f>Z218*2%</f>
        <v/>
      </c>
      <c r="AA220" s="9" t="n"/>
      <c r="AB220" s="9">
        <f>AB218*2%</f>
        <v/>
      </c>
      <c r="AC220" s="9" t="n"/>
      <c r="AD220" s="9">
        <f>AD218*2%</f>
        <v/>
      </c>
      <c r="AE220" s="9" t="n"/>
      <c r="AF220" s="9">
        <f>AF218*2%</f>
        <v/>
      </c>
      <c r="AG220" s="9" t="n"/>
      <c r="AH220" s="9">
        <f>AH218*2%</f>
        <v/>
      </c>
      <c r="AI220" s="9" t="n"/>
      <c r="AJ220" s="9">
        <f>AJ218*2%</f>
        <v/>
      </c>
      <c r="AK220" s="9" t="n"/>
      <c r="AL220" s="9">
        <f>AL218*2%</f>
        <v/>
      </c>
      <c r="AM220" s="9" t="n"/>
      <c r="AN220" s="9">
        <f>AN218*2%</f>
        <v/>
      </c>
      <c r="AO220" s="9" t="n"/>
      <c r="AP220" s="9">
        <f>AP218*2%</f>
        <v/>
      </c>
      <c r="AQ220" s="9" t="n"/>
      <c r="AR220" s="9">
        <f>AR218*2%</f>
        <v/>
      </c>
      <c r="AS220" s="9" t="n"/>
      <c r="AT220" s="9">
        <f>AT218*2%</f>
        <v/>
      </c>
      <c r="AU220" s="9" t="n"/>
      <c r="AV220" s="9">
        <f>AX220+AZ220+BB220+BD220+BF220+BH220</f>
        <v/>
      </c>
      <c r="AW220" s="9" t="n"/>
      <c r="AX220" s="9">
        <f>AX218*2%</f>
        <v/>
      </c>
      <c r="AY220" s="9" t="n"/>
      <c r="AZ220" s="9">
        <f>AZ218*2%</f>
        <v/>
      </c>
      <c r="BA220" s="9" t="n"/>
      <c r="BB220" s="9">
        <f>BB218*2%</f>
        <v/>
      </c>
      <c r="BC220" s="9" t="n"/>
      <c r="BD220" s="9">
        <f>BD218*2%</f>
        <v/>
      </c>
      <c r="BE220" s="9" t="n"/>
      <c r="BF220" s="9">
        <f>BF218*2%</f>
        <v/>
      </c>
      <c r="BG220" s="9" t="n"/>
      <c r="BH220" s="9">
        <f>BH218*2%</f>
        <v/>
      </c>
      <c r="BI220" s="9" t="n"/>
      <c r="BJ220" s="9">
        <f>BL220+BN220+BP220+BR220</f>
        <v/>
      </c>
      <c r="BK220" s="9" t="n"/>
      <c r="BL220" s="9">
        <f>BL218*2%</f>
        <v/>
      </c>
      <c r="BM220" s="9" t="n"/>
      <c r="BN220" s="9">
        <f>BN218*2%</f>
        <v/>
      </c>
      <c r="BO220" s="9" t="n"/>
      <c r="BP220" s="9">
        <f>BP218*2%</f>
        <v/>
      </c>
      <c r="BQ220" s="9" t="n"/>
      <c r="BR220" s="9">
        <f>BR218*2%</f>
        <v/>
      </c>
      <c r="BS220" s="9" t="n"/>
      <c r="BT220" s="9">
        <f>BV220+BX220+BZ220+CB220+CD220+CF220+CH220+CJ220+CL220+CN220+CP220+CR220+CT220+CV220+CX220+CZ220</f>
        <v/>
      </c>
      <c r="BU220" s="9" t="n"/>
      <c r="BV220" s="9">
        <f>BV218*2%</f>
        <v/>
      </c>
      <c r="BW220" s="9" t="n"/>
      <c r="BX220" s="9">
        <f>BX218*2%</f>
        <v/>
      </c>
      <c r="BY220" s="9" t="n"/>
      <c r="BZ220" s="9">
        <f>BZ218*2%</f>
        <v/>
      </c>
      <c r="CA220" s="9" t="n"/>
      <c r="CB220" s="9">
        <f>CB218*2%</f>
        <v/>
      </c>
      <c r="CC220" s="9" t="n"/>
      <c r="CD220" s="9">
        <f>CD218*2%</f>
        <v/>
      </c>
      <c r="CE220" s="9" t="n"/>
      <c r="CF220" s="9">
        <f>CF218*2%</f>
        <v/>
      </c>
      <c r="CG220" s="9" t="n"/>
      <c r="CH220" s="9">
        <f>CH218*2%</f>
        <v/>
      </c>
      <c r="CI220" s="9" t="n"/>
      <c r="CJ220" s="9">
        <f>CJ218*2%</f>
        <v/>
      </c>
      <c r="CK220" s="9" t="n"/>
      <c r="CL220" s="9">
        <f>CL218*2%</f>
        <v/>
      </c>
      <c r="CM220" s="9" t="n"/>
      <c r="CN220" s="9">
        <f>CN218*2%</f>
        <v/>
      </c>
      <c r="CO220" s="9" t="n"/>
      <c r="CP220" s="9">
        <f>CP218*2%</f>
        <v/>
      </c>
      <c r="CQ220" s="9" t="n"/>
      <c r="CR220" s="9">
        <f>CR218*2%</f>
        <v/>
      </c>
      <c r="CS220" s="9" t="n"/>
      <c r="CT220" s="9">
        <f>CT218*2%</f>
        <v/>
      </c>
      <c r="CU220" s="9" t="n"/>
      <c r="CV220" s="9">
        <f>CV218*2%</f>
        <v/>
      </c>
      <c r="CW220" s="9" t="n"/>
      <c r="CX220" s="9">
        <f>CX218*2%</f>
        <v/>
      </c>
      <c r="CY220" s="9" t="n"/>
      <c r="CZ220" s="9">
        <f>CZ218*2%</f>
        <v/>
      </c>
      <c r="DA220" s="9" t="n"/>
      <c r="DB220" s="9">
        <f>DD220+DF220+DH220+DJ220+DL220+DN220+DP220+DR220+DT220+DV220+DX220+DZ220+EB220</f>
        <v/>
      </c>
      <c r="DC220" s="9" t="n"/>
      <c r="DD220" s="9">
        <f>DD218*2%</f>
        <v/>
      </c>
      <c r="DE220" s="9" t="n"/>
      <c r="DF220" s="9">
        <f>DF218*2%</f>
        <v/>
      </c>
      <c r="DG220" s="9" t="n"/>
      <c r="DH220" s="9">
        <f>DH218*2%</f>
        <v/>
      </c>
      <c r="DI220" s="9" t="n"/>
      <c r="DJ220" s="9">
        <f>DJ218*2%</f>
        <v/>
      </c>
      <c r="DK220" s="9" t="n"/>
      <c r="DL220" s="9">
        <f>DL218*2%</f>
        <v/>
      </c>
      <c r="DM220" s="9" t="n"/>
      <c r="DN220" s="9">
        <f>DN218*2%</f>
        <v/>
      </c>
      <c r="DO220" s="9" t="n"/>
      <c r="DP220" s="9">
        <f>DP218*2%</f>
        <v/>
      </c>
      <c r="DQ220" s="9" t="n"/>
      <c r="DR220" s="9">
        <f>DR218*2%</f>
        <v/>
      </c>
      <c r="DS220" s="9" t="n"/>
      <c r="DT220" s="9">
        <f>DT218*2%</f>
        <v/>
      </c>
      <c r="DU220" s="9" t="n"/>
      <c r="DV220" s="9">
        <f>DV218*2%</f>
        <v/>
      </c>
      <c r="DW220" s="9" t="n"/>
      <c r="DX220" s="9">
        <f>DX218*2%</f>
        <v/>
      </c>
      <c r="DY220" s="9" t="n"/>
      <c r="DZ220" s="9">
        <f>DZ218*2%</f>
        <v/>
      </c>
      <c r="EA220" s="9" t="n"/>
      <c r="EB220" s="9">
        <f>EB218*2%</f>
        <v/>
      </c>
      <c r="EC220" s="9">
        <f>E220+AU220+BI220+BS220+DA220</f>
        <v/>
      </c>
      <c r="ED220" s="9">
        <f>F220+AV220+BJ220+BT220+DB220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62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SUM(E5:E28)</f>
        <v/>
      </c>
      <c r="F4" s="4">
        <f>SUM(F5:F28)</f>
        <v/>
      </c>
      <c r="G4" s="4">
        <f>SUM(G5:G28)</f>
        <v/>
      </c>
      <c r="H4" s="4">
        <f>SUM(H5:H28)</f>
        <v/>
      </c>
      <c r="I4" s="4">
        <f>SUM(I5:I28)</f>
        <v/>
      </c>
      <c r="J4" s="4">
        <f>SUM(J5:J28)</f>
        <v/>
      </c>
      <c r="K4" s="4">
        <f>SUM(K5:K28)</f>
        <v/>
      </c>
      <c r="L4" s="4">
        <f>SUM(L5:L28)</f>
        <v/>
      </c>
      <c r="M4" s="4">
        <f>SUM(M5:M28)</f>
        <v/>
      </c>
      <c r="N4" s="4">
        <f>SUM(N5:N28)</f>
        <v/>
      </c>
      <c r="O4" s="4">
        <f>SUM(O5:O28)</f>
        <v/>
      </c>
      <c r="P4" s="4">
        <f>SUM(P5:P28)</f>
        <v/>
      </c>
      <c r="Q4" s="4">
        <f>SUM(Q5:Q28)</f>
        <v/>
      </c>
      <c r="R4" s="4">
        <f>SUM(R5:R28)</f>
        <v/>
      </c>
      <c r="S4" s="4">
        <f>SUM(S5:S28)</f>
        <v/>
      </c>
      <c r="T4" s="4">
        <f>SUM(T5:T28)</f>
        <v/>
      </c>
      <c r="U4" s="4">
        <f>SUM(U5:U28)</f>
        <v/>
      </c>
      <c r="V4" s="4">
        <f>SUM(V5:V28)</f>
        <v/>
      </c>
      <c r="W4" s="4">
        <f>SUM(W5:W28)</f>
        <v/>
      </c>
      <c r="X4" s="4">
        <f>SUM(X5:X28)</f>
        <v/>
      </c>
      <c r="Y4" s="4">
        <f>SUM(Y5:Y28)</f>
        <v/>
      </c>
      <c r="Z4" s="4">
        <f>SUM(Z5:Z28)</f>
        <v/>
      </c>
      <c r="AA4" s="4">
        <f>SUM(AA5:AA28)</f>
        <v/>
      </c>
      <c r="AB4" s="4">
        <f>SUM(AB5:AB28)</f>
        <v/>
      </c>
      <c r="AC4" s="4">
        <f>SUM(AC5:AC28)</f>
        <v/>
      </c>
      <c r="AD4" s="4">
        <f>SUM(AD5:AD28)</f>
        <v/>
      </c>
      <c r="AE4" s="4">
        <f>SUM(AE5:AE28)</f>
        <v/>
      </c>
      <c r="AF4" s="4">
        <f>SUM(AF5:AF28)</f>
        <v/>
      </c>
      <c r="AG4" s="4">
        <f>SUM(AG5:AG28)</f>
        <v/>
      </c>
      <c r="AH4" s="4">
        <f>SUM(AH5:AH28)</f>
        <v/>
      </c>
      <c r="AI4" s="4">
        <f>SUM(AI5:AI28)</f>
        <v/>
      </c>
      <c r="AJ4" s="4">
        <f>SUM(AJ5:AJ28)</f>
        <v/>
      </c>
      <c r="AK4" s="4">
        <f>SUM(AK5:AK28)</f>
        <v/>
      </c>
      <c r="AL4" s="4">
        <f>SUM(AL5:AL28)</f>
        <v/>
      </c>
      <c r="AM4" s="4">
        <f>SUM(AM5:AM28)</f>
        <v/>
      </c>
      <c r="AN4" s="4">
        <f>SUM(AN5:AN28)</f>
        <v/>
      </c>
      <c r="AO4" s="4">
        <f>SUM(AO5:AO28)</f>
        <v/>
      </c>
      <c r="AP4" s="4">
        <f>SUM(AP5:AP28)</f>
        <v/>
      </c>
      <c r="AQ4" s="4">
        <f>SUM(AQ5:AQ28)</f>
        <v/>
      </c>
      <c r="AR4" s="4">
        <f>SUM(AR5:AR28)</f>
        <v/>
      </c>
      <c r="AS4" s="4">
        <f>SUM(AS5:AS28)</f>
        <v/>
      </c>
      <c r="AT4" s="4">
        <f>SUM(AT5:AT28)</f>
        <v/>
      </c>
      <c r="AU4" s="4">
        <f>SUM(AU5:AU28)</f>
        <v/>
      </c>
      <c r="AV4" s="4">
        <f>SUM(AV5:AV28)</f>
        <v/>
      </c>
      <c r="AW4" s="4">
        <f>SUM(AW5:AW28)</f>
        <v/>
      </c>
      <c r="AX4" s="4">
        <f>SUM(AX5:AX28)</f>
        <v/>
      </c>
      <c r="AY4" s="4">
        <f>SUM(AY5:AY28)</f>
        <v/>
      </c>
      <c r="AZ4" s="4">
        <f>SUM(AZ5:AZ28)</f>
        <v/>
      </c>
      <c r="BA4" s="4">
        <f>SUM(BA5:BA28)</f>
        <v/>
      </c>
      <c r="BB4" s="4">
        <f>SUM(BB5:BB28)</f>
        <v/>
      </c>
      <c r="BC4" s="4">
        <f>SUM(BC5:BC28)</f>
        <v/>
      </c>
      <c r="BD4" s="4">
        <f>SUM(BD5:BD28)</f>
        <v/>
      </c>
      <c r="BE4" s="4">
        <f>SUM(BE5:BE28)</f>
        <v/>
      </c>
      <c r="BF4" s="4">
        <f>SUM(BF5:BF28)</f>
        <v/>
      </c>
      <c r="BG4" s="4">
        <f>SUM(BG5:BG28)</f>
        <v/>
      </c>
      <c r="BH4" s="4">
        <f>SUM(BH5:BH28)</f>
        <v/>
      </c>
      <c r="BI4" s="4">
        <f>SUM(BI5:BI28)</f>
        <v/>
      </c>
      <c r="BJ4" s="4">
        <f>SUM(BJ5:BJ28)</f>
        <v/>
      </c>
      <c r="BK4" s="4">
        <f>SUM(BK5:BK28)</f>
        <v/>
      </c>
      <c r="BL4" s="4">
        <f>SUM(BL5:BL28)</f>
        <v/>
      </c>
      <c r="BM4" s="4">
        <f>SUM(BM5:BM28)</f>
        <v/>
      </c>
      <c r="BN4" s="4">
        <f>SUM(BN5:BN28)</f>
        <v/>
      </c>
      <c r="BO4" s="4">
        <f>SUM(BO5:BO28)</f>
        <v/>
      </c>
      <c r="BP4" s="4">
        <f>SUM(BP5:BP28)</f>
        <v/>
      </c>
      <c r="BQ4" s="4">
        <f>SUM(BQ5:BQ28)</f>
        <v/>
      </c>
      <c r="BR4" s="4">
        <f>SUM(BR5:BR28)</f>
        <v/>
      </c>
      <c r="BS4" s="4">
        <f>SUM(BS5:BS28)</f>
        <v/>
      </c>
      <c r="BT4" s="4">
        <f>SUM(BT5:BT28)</f>
        <v/>
      </c>
      <c r="BU4" s="4">
        <f>SUM(BU5:BU28)</f>
        <v/>
      </c>
      <c r="BV4" s="4">
        <f>SUM(BV5:BV28)</f>
        <v/>
      </c>
      <c r="BW4" s="4">
        <f>SUM(BW5:BW28)</f>
        <v/>
      </c>
      <c r="BX4" s="4">
        <f>SUM(BX5:BX28)</f>
        <v/>
      </c>
      <c r="BY4" s="4">
        <f>SUM(BY5:BY28)</f>
        <v/>
      </c>
      <c r="BZ4" s="4">
        <f>SUM(BZ5:BZ28)</f>
        <v/>
      </c>
      <c r="CA4" s="4">
        <f>SUM(CA5:CA28)</f>
        <v/>
      </c>
      <c r="CB4" s="4">
        <f>SUM(CB5:CB28)</f>
        <v/>
      </c>
      <c r="CC4" s="4">
        <f>SUM(CC5:CC28)</f>
        <v/>
      </c>
      <c r="CD4" s="4">
        <f>SUM(CD5:CD28)</f>
        <v/>
      </c>
      <c r="CE4" s="4">
        <f>SUM(CE5:CE28)</f>
        <v/>
      </c>
      <c r="CF4" s="4">
        <f>SUM(CF5:CF28)</f>
        <v/>
      </c>
      <c r="CG4" s="4">
        <f>SUM(CG5:CG28)</f>
        <v/>
      </c>
      <c r="CH4" s="4">
        <f>SUM(CH5:CH28)</f>
        <v/>
      </c>
      <c r="CI4" s="4">
        <f>SUM(CI5:CI28)</f>
        <v/>
      </c>
      <c r="CJ4" s="4">
        <f>SUM(CJ5:CJ28)</f>
        <v/>
      </c>
      <c r="CK4" s="4">
        <f>SUM(CK5:CK28)</f>
        <v/>
      </c>
      <c r="CL4" s="4">
        <f>SUM(CL5:CL28)</f>
        <v/>
      </c>
      <c r="CM4" s="4">
        <f>SUM(CM5:CM28)</f>
        <v/>
      </c>
      <c r="CN4" s="4">
        <f>SUM(CN5:CN28)</f>
        <v/>
      </c>
      <c r="CO4" s="4">
        <f>SUM(CO5:CO28)</f>
        <v/>
      </c>
      <c r="CP4" s="4">
        <f>SUM(CP5:CP28)</f>
        <v/>
      </c>
      <c r="CQ4" s="4">
        <f>SUM(CQ5:CQ28)</f>
        <v/>
      </c>
      <c r="CR4" s="4">
        <f>SUM(CR5:CR28)</f>
        <v/>
      </c>
      <c r="CS4" s="4">
        <f>SUM(CS5:CS28)</f>
        <v/>
      </c>
      <c r="CT4" s="4">
        <f>SUM(CT5:CT28)</f>
        <v/>
      </c>
      <c r="CU4" s="4">
        <f>SUM(CU5:CU28)</f>
        <v/>
      </c>
      <c r="CV4" s="4">
        <f>SUM(CV5:CV28)</f>
        <v/>
      </c>
      <c r="CW4" s="4">
        <f>SUM(CW5:CW28)</f>
        <v/>
      </c>
      <c r="CX4" s="4">
        <f>SUM(CX5:CX28)</f>
        <v/>
      </c>
      <c r="CY4" s="4">
        <f>SUM(CY5:CY28)</f>
        <v/>
      </c>
      <c r="CZ4" s="4">
        <f>SUM(CZ5:CZ28)</f>
        <v/>
      </c>
      <c r="DA4" s="4">
        <f>SUM(DA5:DA28)</f>
        <v/>
      </c>
      <c r="DB4" s="4">
        <f>SUM(DB5:DB28)</f>
        <v/>
      </c>
      <c r="DC4" s="4">
        <f>SUM(DC5:DC28)</f>
        <v/>
      </c>
      <c r="DD4" s="4">
        <f>SUM(DD5:DD28)</f>
        <v/>
      </c>
      <c r="DE4" s="4">
        <f>SUM(DE5:DE28)</f>
        <v/>
      </c>
      <c r="DF4" s="4">
        <f>SUM(DF5:DF28)</f>
        <v/>
      </c>
      <c r="DG4" s="4">
        <f>SUM(DG5:DG28)</f>
        <v/>
      </c>
      <c r="DH4" s="4">
        <f>SUM(DH5:DH28)</f>
        <v/>
      </c>
      <c r="DI4" s="4">
        <f>SUM(DI5:DI28)</f>
        <v/>
      </c>
      <c r="DJ4" s="4">
        <f>SUM(DJ5:DJ28)</f>
        <v/>
      </c>
      <c r="DK4" s="4">
        <f>SUM(DK5:DK28)</f>
        <v/>
      </c>
      <c r="DL4" s="4">
        <f>SUM(DL5:DL28)</f>
        <v/>
      </c>
      <c r="DM4" s="4">
        <f>SUM(DM5:DM28)</f>
        <v/>
      </c>
      <c r="DN4" s="4">
        <f>SUM(DN5:DN28)</f>
        <v/>
      </c>
      <c r="DO4" s="4">
        <f>SUM(DO5:DO28)</f>
        <v/>
      </c>
      <c r="DP4" s="4">
        <f>SUM(DP5:DP28)</f>
        <v/>
      </c>
    </row>
    <row r="5" hidden="1" outlineLevel="1">
      <c r="A5" s="5" t="n">
        <v>1</v>
      </c>
      <c r="B5" s="6" t="inlineStr">
        <is>
          <t>"AMIRBEK-FERUZABONU SAVDO" MChJ</t>
        </is>
      </c>
      <c r="C5" s="6" t="inlineStr">
        <is>
          <t>Бухара</t>
        </is>
      </c>
      <c r="D5" s="6" t="inlineStr">
        <is>
          <t>Бухара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3</v>
      </c>
      <c r="H5" s="7" t="n">
        <v>564093</v>
      </c>
      <c r="I5" s="7" t="inlineStr"/>
      <c r="J5" s="7" t="inlineStr"/>
      <c r="K5" s="7" t="inlineStr"/>
      <c r="L5" s="7" t="inlineStr"/>
      <c r="M5" s="7" t="inlineStr"/>
      <c r="N5" s="7" t="inlineStr"/>
      <c r="O5" s="7" t="n">
        <v>2</v>
      </c>
      <c r="P5" s="7" t="n">
        <v>153492</v>
      </c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"APTEKA GRAND ELIT" MCHJ</t>
        </is>
      </c>
      <c r="C6" s="6" t="inlineStr">
        <is>
          <t>Бухара</t>
        </is>
      </c>
      <c r="D6" s="6" t="inlineStr">
        <is>
          <t>Бухара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10</v>
      </c>
      <c r="H6" s="7" t="n">
        <v>6462900</v>
      </c>
      <c r="I6" s="7" t="inlineStr"/>
      <c r="J6" s="7" t="inlineStr"/>
      <c r="K6" s="7" t="inlineStr"/>
      <c r="L6" s="7" t="inlineStr"/>
      <c r="M6" s="7" t="n">
        <v>30</v>
      </c>
      <c r="N6" s="7" t="n">
        <v>29727000</v>
      </c>
      <c r="O6" s="7" t="inlineStr"/>
      <c r="P6" s="7" t="inlineStr"/>
      <c r="Q6" s="7" t="n">
        <v>100</v>
      </c>
      <c r="R6" s="7" t="n">
        <v>674950000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"BOBUR" XK</t>
        </is>
      </c>
      <c r="C7" s="6" t="inlineStr">
        <is>
          <t>Бухара</t>
        </is>
      </c>
      <c r="D7" s="6" t="inlineStr">
        <is>
          <t>Бухара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n">
        <v>3</v>
      </c>
      <c r="CF7" s="7" t="n">
        <v>475434</v>
      </c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"BUXMED" МЧЖ фил.</t>
        </is>
      </c>
      <c r="C8" s="6" t="inlineStr">
        <is>
          <t>Бухара</t>
        </is>
      </c>
      <c r="D8" s="6" t="inlineStr">
        <is>
          <t>Бухара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10</v>
      </c>
      <c r="H8" s="7" t="n">
        <v>6462900</v>
      </c>
      <c r="I8" s="7" t="inlineStr"/>
      <c r="J8" s="7" t="inlineStr"/>
      <c r="K8" s="7" t="inlineStr"/>
      <c r="L8" s="7" t="inlineStr"/>
      <c r="M8" s="7" t="n">
        <v>30</v>
      </c>
      <c r="N8" s="7" t="n">
        <v>29727000</v>
      </c>
      <c r="O8" s="7" t="inlineStr"/>
      <c r="P8" s="7" t="inlineStr"/>
      <c r="Q8" s="7" t="n">
        <v>100</v>
      </c>
      <c r="R8" s="7" t="n">
        <v>674950000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n">
        <v>5</v>
      </c>
      <c r="AX8" s="7" t="n">
        <v>13295500</v>
      </c>
      <c r="AY8" s="7" t="n">
        <v>5</v>
      </c>
      <c r="AZ8" s="7" t="n">
        <v>16518875</v>
      </c>
      <c r="BA8" s="7" t="inlineStr"/>
      <c r="BB8" s="7" t="inlineStr"/>
      <c r="BC8" s="7" t="inlineStr"/>
      <c r="BD8" s="7" t="inlineStr"/>
      <c r="BE8" s="7" t="inlineStr"/>
      <c r="BF8" s="7" t="inlineStr"/>
      <c r="BG8" s="7" t="n">
        <v>5</v>
      </c>
      <c r="BH8" s="7" t="n">
        <v>1119625</v>
      </c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"DILNOZA"  МЧЖ</t>
        </is>
      </c>
      <c r="C9" s="6" t="inlineStr">
        <is>
          <t>Бухара</t>
        </is>
      </c>
      <c r="D9" s="6" t="inlineStr">
        <is>
          <t>Бухара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1</v>
      </c>
      <c r="H9" s="7" t="n">
        <v>64629</v>
      </c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inlineStr"/>
      <c r="R9" s="7" t="inlineStr"/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"DOK PHARM PLYUS" MCHJ</t>
        </is>
      </c>
      <c r="C10" s="6" t="inlineStr">
        <is>
          <t>Бухара</t>
        </is>
      </c>
      <c r="D10" s="6" t="inlineStr">
        <is>
          <t>Бухара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inlineStr"/>
      <c r="R10" s="7" t="inlineStr"/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n">
        <v>5</v>
      </c>
      <c r="AZ10" s="7" t="n">
        <v>16518875</v>
      </c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n">
        <v>200</v>
      </c>
      <c r="BP10" s="7" t="n">
        <v>2456600000</v>
      </c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n">
        <v>20</v>
      </c>
      <c r="DB10" s="7" t="n">
        <v>9558000</v>
      </c>
      <c r="DC10" s="7" t="n">
        <v>100</v>
      </c>
      <c r="DD10" s="7" t="n">
        <v>260700000</v>
      </c>
      <c r="DE10" s="7" t="inlineStr"/>
      <c r="DF10" s="7" t="inlineStr"/>
      <c r="DG10" s="7" t="n">
        <v>5</v>
      </c>
      <c r="DH10" s="7" t="n">
        <v>1272750</v>
      </c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"FAXRIDDIN FARM MED PLYUS" МЧЖ</t>
        </is>
      </c>
      <c r="C11" s="6" t="inlineStr">
        <is>
          <t>Бухара</t>
        </is>
      </c>
      <c r="D11" s="6" t="inlineStr">
        <is>
          <t>Бухара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n">
        <v>2</v>
      </c>
      <c r="H11" s="7" t="n">
        <v>250708</v>
      </c>
      <c r="I11" s="7" t="inlineStr"/>
      <c r="J11" s="7" t="inlineStr"/>
      <c r="K11" s="7" t="n">
        <v>9</v>
      </c>
      <c r="L11" s="7" t="n">
        <v>1463536</v>
      </c>
      <c r="M11" s="7" t="n">
        <v>3</v>
      </c>
      <c r="N11" s="7" t="n">
        <v>297270</v>
      </c>
      <c r="O11" s="7" t="n">
        <v>2</v>
      </c>
      <c r="P11" s="7" t="n">
        <v>153492</v>
      </c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n">
        <v>3</v>
      </c>
      <c r="AD11" s="7" t="n">
        <v>281151</v>
      </c>
      <c r="AE11" s="7" t="n">
        <v>3</v>
      </c>
      <c r="AF11" s="7" t="n">
        <v>213057</v>
      </c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n">
        <v>3</v>
      </c>
      <c r="BH11" s="7" t="n">
        <v>390969</v>
      </c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n">
        <v>6</v>
      </c>
      <c r="BX11" s="7" t="n">
        <v>716004</v>
      </c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n">
        <v>2</v>
      </c>
      <c r="CL11" s="7" t="n">
        <v>232100</v>
      </c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n">
        <v>4</v>
      </c>
      <c r="CV11" s="7" t="n">
        <v>604192</v>
      </c>
      <c r="CW11" s="7" t="inlineStr"/>
      <c r="CX11" s="7" t="inlineStr"/>
      <c r="CY11" s="7" t="inlineStr"/>
      <c r="CZ11" s="7" t="inlineStr"/>
      <c r="DA11" s="7" t="n">
        <v>5</v>
      </c>
      <c r="DB11" s="7" t="n">
        <v>1164725</v>
      </c>
      <c r="DC11" s="7" t="n">
        <v>10</v>
      </c>
      <c r="DD11" s="7" t="n">
        <v>1264400</v>
      </c>
      <c r="DE11" s="7" t="inlineStr"/>
      <c r="DF11" s="7" t="inlineStr"/>
      <c r="DG11" s="7" t="n">
        <v>2</v>
      </c>
      <c r="DH11" s="7" t="n">
        <v>197532</v>
      </c>
      <c r="DI11" s="7" t="inlineStr"/>
      <c r="DJ11" s="7" t="inlineStr"/>
      <c r="DK11" s="7" t="inlineStr"/>
      <c r="DL11" s="7" t="inlineStr"/>
      <c r="DM11" s="7" t="n">
        <v>2</v>
      </c>
      <c r="DN11" s="7" t="n">
        <v>203132</v>
      </c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"G'IJDUVON BEKFARM" MChJ</t>
        </is>
      </c>
      <c r="C12" s="6" t="inlineStr">
        <is>
          <t>Бухара</t>
        </is>
      </c>
      <c r="D12" s="6" t="inlineStr">
        <is>
          <t>Бухара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10</v>
      </c>
      <c r="H12" s="7" t="n">
        <v>6462900</v>
      </c>
      <c r="I12" s="7" t="n">
        <v>5</v>
      </c>
      <c r="J12" s="7" t="n">
        <v>884375</v>
      </c>
      <c r="K12" s="7" t="inlineStr"/>
      <c r="L12" s="7" t="inlineStr"/>
      <c r="M12" s="7" t="n">
        <v>30</v>
      </c>
      <c r="N12" s="7" t="n">
        <v>29200500</v>
      </c>
      <c r="O12" s="7" t="inlineStr"/>
      <c r="P12" s="7" t="inlineStr"/>
      <c r="Q12" s="7" t="n">
        <v>100</v>
      </c>
      <c r="R12" s="7" t="n">
        <v>674950000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n">
        <v>30</v>
      </c>
      <c r="BB12" s="7" t="n">
        <v>47196000</v>
      </c>
      <c r="BC12" s="7" t="inlineStr"/>
      <c r="BD12" s="7" t="inlineStr"/>
      <c r="BE12" s="7" t="inlineStr"/>
      <c r="BF12" s="7" t="inlineStr"/>
      <c r="BG12" s="7" t="n">
        <v>60</v>
      </c>
      <c r="BH12" s="7" t="n">
        <v>89570000</v>
      </c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n">
        <v>10</v>
      </c>
      <c r="DD12" s="7" t="n">
        <v>2607000</v>
      </c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"G'IJDUVON ELIT FARM" XK</t>
        </is>
      </c>
      <c r="C13" s="6" t="inlineStr">
        <is>
          <t>Бухара</t>
        </is>
      </c>
      <c r="D13" s="6" t="inlineStr">
        <is>
          <t>Бухара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30</v>
      </c>
      <c r="H13" s="7" t="n">
        <v>58166100</v>
      </c>
      <c r="I13" s="7" t="inlineStr"/>
      <c r="J13" s="7" t="inlineStr"/>
      <c r="K13" s="7" t="n">
        <v>5</v>
      </c>
      <c r="L13" s="7" t="n">
        <v>920000</v>
      </c>
      <c r="M13" s="7" t="n">
        <v>90</v>
      </c>
      <c r="N13" s="7" t="n">
        <v>262804500</v>
      </c>
      <c r="O13" s="7" t="inlineStr"/>
      <c r="P13" s="7" t="inlineStr"/>
      <c r="Q13" s="7" t="n">
        <v>300</v>
      </c>
      <c r="R13" s="7" t="n">
        <v>6074550000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"GIJDUVON ABDULLA FARM" MChJ</t>
        </is>
      </c>
      <c r="C14" s="6" t="inlineStr">
        <is>
          <t>Бухара</t>
        </is>
      </c>
      <c r="D14" s="6" t="inlineStr">
        <is>
          <t>Бухара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n">
        <v>10</v>
      </c>
      <c r="H14" s="7" t="n">
        <v>6462900</v>
      </c>
      <c r="I14" s="7" t="n">
        <v>2</v>
      </c>
      <c r="J14" s="7" t="n">
        <v>141500</v>
      </c>
      <c r="K14" s="7" t="n">
        <v>2</v>
      </c>
      <c r="L14" s="7" t="n">
        <v>142784</v>
      </c>
      <c r="M14" s="7" t="n">
        <v>30</v>
      </c>
      <c r="N14" s="7" t="n">
        <v>29727000</v>
      </c>
      <c r="O14" s="7" t="inlineStr"/>
      <c r="P14" s="7" t="inlineStr"/>
      <c r="Q14" s="7" t="n">
        <v>100</v>
      </c>
      <c r="R14" s="7" t="n">
        <v>674950000</v>
      </c>
      <c r="S14" s="7" t="inlineStr"/>
      <c r="T14" s="7" t="inlineStr"/>
      <c r="U14" s="7" t="inlineStr"/>
      <c r="V14" s="7" t="inlineStr"/>
      <c r="W14" s="7" t="n">
        <v>2</v>
      </c>
      <c r="X14" s="7" t="n">
        <v>0</v>
      </c>
      <c r="Y14" s="7" t="inlineStr"/>
      <c r="Z14" s="7" t="inlineStr"/>
      <c r="AA14" s="7" t="inlineStr"/>
      <c r="AB14" s="7" t="inlineStr"/>
      <c r="AC14" s="7" t="n">
        <v>15</v>
      </c>
      <c r="AD14" s="7" t="n">
        <v>3630471</v>
      </c>
      <c r="AE14" s="7" t="inlineStr"/>
      <c r="AF14" s="7" t="inlineStr"/>
      <c r="AG14" s="7" t="n">
        <v>3</v>
      </c>
      <c r="AH14" s="7" t="n">
        <v>278622</v>
      </c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n">
        <v>3</v>
      </c>
      <c r="DH14" s="7" t="n">
        <v>458190</v>
      </c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"GIJDUVON FARM INVEST" XK</t>
        </is>
      </c>
      <c r="C15" s="6" t="inlineStr">
        <is>
          <t>Бухара</t>
        </is>
      </c>
      <c r="D15" s="6" t="inlineStr">
        <is>
          <t>Бухара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n">
        <v>10</v>
      </c>
      <c r="H15" s="7" t="n">
        <v>6462900</v>
      </c>
      <c r="I15" s="7" t="inlineStr"/>
      <c r="J15" s="7" t="inlineStr"/>
      <c r="K15" s="7" t="inlineStr"/>
      <c r="L15" s="7" t="inlineStr"/>
      <c r="M15" s="7" t="n">
        <v>30</v>
      </c>
      <c r="N15" s="7" t="n">
        <v>29727000</v>
      </c>
      <c r="O15" s="7" t="n">
        <v>5</v>
      </c>
      <c r="P15" s="7" t="n">
        <v>959325</v>
      </c>
      <c r="Q15" s="7" t="n">
        <v>100</v>
      </c>
      <c r="R15" s="7" t="n">
        <v>674950000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n">
        <v>2</v>
      </c>
      <c r="CL15" s="7" t="n">
        <v>239280</v>
      </c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"HOSHIM TOSH FAYZ SERVIS" OK</t>
        </is>
      </c>
      <c r="C16" s="6" t="inlineStr">
        <is>
          <t>Бухара</t>
        </is>
      </c>
      <c r="D16" s="6" t="inlineStr">
        <is>
          <t>Бухара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20</v>
      </c>
      <c r="H16" s="7" t="n">
        <v>25851600</v>
      </c>
      <c r="I16" s="7" t="inlineStr"/>
      <c r="J16" s="7" t="inlineStr"/>
      <c r="K16" s="7" t="inlineStr"/>
      <c r="L16" s="7" t="inlineStr"/>
      <c r="M16" s="7" t="n">
        <v>60</v>
      </c>
      <c r="N16" s="7" t="n">
        <v>118908000</v>
      </c>
      <c r="O16" s="7" t="inlineStr"/>
      <c r="P16" s="7" t="inlineStr"/>
      <c r="Q16" s="7" t="n">
        <v>200</v>
      </c>
      <c r="R16" s="7" t="n">
        <v>2699800000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n">
        <v>4</v>
      </c>
      <c r="DD16" s="7" t="n">
        <v>417120</v>
      </c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"IBN SINO" XK.</t>
        </is>
      </c>
      <c r="C17" s="6" t="inlineStr">
        <is>
          <t>Бухара</t>
        </is>
      </c>
      <c r="D17" s="6" t="inlineStr">
        <is>
          <t>Бухара 2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n">
        <v>5</v>
      </c>
      <c r="AD17" s="7" t="n">
        <v>780975</v>
      </c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n">
        <v>3</v>
      </c>
      <c r="AZ17" s="7" t="n">
        <v>3204660</v>
      </c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n">
        <v>20</v>
      </c>
      <c r="BN17" s="7" t="n">
        <v>9046400</v>
      </c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n">
        <v>6</v>
      </c>
      <c r="BZ17" s="7" t="n">
        <v>1275860</v>
      </c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n">
        <v>10</v>
      </c>
      <c r="CL17" s="7" t="n">
        <v>5802500</v>
      </c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n">
        <v>10</v>
      </c>
      <c r="DD17" s="7" t="n">
        <v>2528800</v>
      </c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"IMRON FAMILY BUSINESS FARM " MCHJ</t>
        </is>
      </c>
      <c r="C18" s="6" t="inlineStr">
        <is>
          <t>Бухара</t>
        </is>
      </c>
      <c r="D18" s="6" t="inlineStr">
        <is>
          <t>Бухара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n">
        <v>20</v>
      </c>
      <c r="N18" s="7" t="n">
        <v>12738000</v>
      </c>
      <c r="O18" s="7" t="inlineStr"/>
      <c r="P18" s="7" t="inlineStr"/>
      <c r="Q18" s="7" t="inlineStr"/>
      <c r="R18" s="7" t="inlineStr"/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n">
        <v>2</v>
      </c>
      <c r="AZ18" s="7" t="n">
        <v>2563728</v>
      </c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"ISHONCH MADAD INVEST" MCHJ карашли 4 сон шахобча</t>
        </is>
      </c>
      <c r="C19" s="6" t="inlineStr">
        <is>
          <t>Бухара</t>
        </is>
      </c>
      <c r="D19" s="6" t="inlineStr">
        <is>
          <t>Бухара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n">
        <v>3</v>
      </c>
      <c r="BH19" s="7" t="n">
        <v>403065</v>
      </c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"JO'RA-MUQIM" MChJ</t>
        </is>
      </c>
      <c r="C20" s="6" t="inlineStr">
        <is>
          <t>Бухара</t>
        </is>
      </c>
      <c r="D20" s="6" t="inlineStr">
        <is>
          <t>Бухара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30</v>
      </c>
      <c r="H20" s="7" t="n">
        <v>58166100</v>
      </c>
      <c r="I20" s="7" t="inlineStr"/>
      <c r="J20" s="7" t="inlineStr"/>
      <c r="K20" s="7" t="inlineStr"/>
      <c r="L20" s="7" t="inlineStr"/>
      <c r="M20" s="7" t="n">
        <v>90</v>
      </c>
      <c r="N20" s="7" t="n">
        <v>267543000</v>
      </c>
      <c r="O20" s="7" t="inlineStr"/>
      <c r="P20" s="7" t="inlineStr"/>
      <c r="Q20" s="7" t="n">
        <v>300</v>
      </c>
      <c r="R20" s="7" t="n">
        <v>6074550000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n">
        <v>50</v>
      </c>
      <c r="DD20" s="7" t="n">
        <v>65175000</v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"MADADKOR FARM" MChJ</t>
        </is>
      </c>
      <c r="C21" s="6" t="inlineStr">
        <is>
          <t>Бухара</t>
        </is>
      </c>
      <c r="D21" s="6" t="inlineStr">
        <is>
          <t>Бухара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n">
        <v>200</v>
      </c>
      <c r="BH21" s="7" t="n">
        <v>1791400000</v>
      </c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"MUHAMMADALI MUSHTARIYBONU FARM" MCHJ</t>
        </is>
      </c>
      <c r="C22" s="6" t="inlineStr">
        <is>
          <t>Бухара</t>
        </is>
      </c>
      <c r="D22" s="6" t="inlineStr">
        <is>
          <t>Бухара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n">
        <v>3</v>
      </c>
      <c r="N22" s="7" t="n">
        <v>163765</v>
      </c>
      <c r="O22" s="7" t="n">
        <v>1</v>
      </c>
      <c r="P22" s="7" t="n">
        <v>39560</v>
      </c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"MUXARRAM FARM" MChJ</t>
        </is>
      </c>
      <c r="C23" s="6" t="inlineStr">
        <is>
          <t>Бухара</t>
        </is>
      </c>
      <c r="D23" s="6" t="inlineStr">
        <is>
          <t>Бухара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n">
        <v>2</v>
      </c>
      <c r="DH23" s="7" t="n">
        <v>203640</v>
      </c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"NAZAR JAMOL FARM" МЧЖ</t>
        </is>
      </c>
      <c r="C24" s="6" t="inlineStr">
        <is>
          <t>Бухара</t>
        </is>
      </c>
      <c r="D24" s="6" t="inlineStr">
        <is>
          <t>Бухара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n">
        <v>5</v>
      </c>
      <c r="J24" s="7" t="n">
        <v>857850</v>
      </c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"NIGINA-DILNOZA-JOMARD" ХК</t>
        </is>
      </c>
      <c r="C25" s="6" t="inlineStr">
        <is>
          <t>Бухара</t>
        </is>
      </c>
      <c r="D25" s="6" t="inlineStr">
        <is>
          <t>Бухара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10</v>
      </c>
      <c r="H25" s="7" t="n">
        <v>6462900</v>
      </c>
      <c r="I25" s="7" t="inlineStr"/>
      <c r="J25" s="7" t="inlineStr"/>
      <c r="K25" s="7" t="inlineStr"/>
      <c r="L25" s="7" t="inlineStr"/>
      <c r="M25" s="7" t="n">
        <v>30</v>
      </c>
      <c r="N25" s="7" t="n">
        <v>29200500</v>
      </c>
      <c r="O25" s="7" t="inlineStr"/>
      <c r="P25" s="7" t="inlineStr"/>
      <c r="Q25" s="7" t="n">
        <v>100</v>
      </c>
      <c r="R25" s="7" t="n">
        <v>674950000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"OYBEK DIYOR MALIK FARM" MChJ</t>
        </is>
      </c>
      <c r="C26" s="6" t="inlineStr">
        <is>
          <t>Бухара</t>
        </is>
      </c>
      <c r="D26" s="6" t="inlineStr">
        <is>
          <t>Бухара 2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n">
        <v>2</v>
      </c>
      <c r="N26" s="7" t="n">
        <v>128156</v>
      </c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"ДИЕРА-АНВАР ФАРМ"</t>
        </is>
      </c>
      <c r="C27" s="6" t="inlineStr">
        <is>
          <t>Бухара</t>
        </is>
      </c>
      <c r="D27" s="6" t="inlineStr">
        <is>
          <t>Бухара 2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n">
        <v>15</v>
      </c>
      <c r="J27" s="7" t="n">
        <v>7959375</v>
      </c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OOO "SHIRINA MIR FAYZ FARM"</t>
        </is>
      </c>
      <c r="C28" s="6" t="inlineStr">
        <is>
          <t>Бухара</t>
        </is>
      </c>
      <c r="D28" s="6" t="inlineStr">
        <is>
          <t>Бухара 2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5</v>
      </c>
      <c r="N28" s="7" t="n">
        <v>811125</v>
      </c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n">
        <v>5</v>
      </c>
      <c r="DD28" s="7" t="n">
        <v>651750</v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>
      <c r="A29" s="2" t="n">
        <v>0</v>
      </c>
      <c r="B29" s="3" t="inlineStr">
        <is>
          <t>Grand</t>
        </is>
      </c>
      <c r="C29" s="3" t="inlineStr"/>
      <c r="D29" s="3" t="inlineStr"/>
      <c r="E29" s="4">
        <f>SUM(E30:E58)</f>
        <v/>
      </c>
      <c r="F29" s="4">
        <f>SUM(F30:F58)</f>
        <v/>
      </c>
      <c r="G29" s="4">
        <f>SUM(G30:G58)</f>
        <v/>
      </c>
      <c r="H29" s="4">
        <f>SUM(H30:H58)</f>
        <v/>
      </c>
      <c r="I29" s="4">
        <f>SUM(I30:I58)</f>
        <v/>
      </c>
      <c r="J29" s="4">
        <f>SUM(J30:J58)</f>
        <v/>
      </c>
      <c r="K29" s="4">
        <f>SUM(K30:K58)</f>
        <v/>
      </c>
      <c r="L29" s="4">
        <f>SUM(L30:L58)</f>
        <v/>
      </c>
      <c r="M29" s="4">
        <f>SUM(M30:M58)</f>
        <v/>
      </c>
      <c r="N29" s="4">
        <f>SUM(N30:N58)</f>
        <v/>
      </c>
      <c r="O29" s="4">
        <f>SUM(O30:O58)</f>
        <v/>
      </c>
      <c r="P29" s="4">
        <f>SUM(P30:P58)</f>
        <v/>
      </c>
      <c r="Q29" s="4">
        <f>SUM(Q30:Q58)</f>
        <v/>
      </c>
      <c r="R29" s="4">
        <f>SUM(R30:R58)</f>
        <v/>
      </c>
      <c r="S29" s="4">
        <f>SUM(S30:S58)</f>
        <v/>
      </c>
      <c r="T29" s="4">
        <f>SUM(T30:T58)</f>
        <v/>
      </c>
      <c r="U29" s="4">
        <f>SUM(U30:U58)</f>
        <v/>
      </c>
      <c r="V29" s="4">
        <f>SUM(V30:V58)</f>
        <v/>
      </c>
      <c r="W29" s="4">
        <f>SUM(W30:W58)</f>
        <v/>
      </c>
      <c r="X29" s="4">
        <f>SUM(X30:X58)</f>
        <v/>
      </c>
      <c r="Y29" s="4">
        <f>SUM(Y30:Y58)</f>
        <v/>
      </c>
      <c r="Z29" s="4">
        <f>SUM(Z30:Z58)</f>
        <v/>
      </c>
      <c r="AA29" s="4">
        <f>SUM(AA30:AA58)</f>
        <v/>
      </c>
      <c r="AB29" s="4">
        <f>SUM(AB30:AB58)</f>
        <v/>
      </c>
      <c r="AC29" s="4">
        <f>SUM(AC30:AC58)</f>
        <v/>
      </c>
      <c r="AD29" s="4">
        <f>SUM(AD30:AD58)</f>
        <v/>
      </c>
      <c r="AE29" s="4">
        <f>SUM(AE30:AE58)</f>
        <v/>
      </c>
      <c r="AF29" s="4">
        <f>SUM(AF30:AF58)</f>
        <v/>
      </c>
      <c r="AG29" s="4">
        <f>SUM(AG30:AG58)</f>
        <v/>
      </c>
      <c r="AH29" s="4">
        <f>SUM(AH30:AH58)</f>
        <v/>
      </c>
      <c r="AI29" s="4">
        <f>SUM(AI30:AI58)</f>
        <v/>
      </c>
      <c r="AJ29" s="4">
        <f>SUM(AJ30:AJ58)</f>
        <v/>
      </c>
      <c r="AK29" s="4">
        <f>SUM(AK30:AK58)</f>
        <v/>
      </c>
      <c r="AL29" s="4">
        <f>SUM(AL30:AL58)</f>
        <v/>
      </c>
      <c r="AM29" s="4">
        <f>SUM(AM30:AM58)</f>
        <v/>
      </c>
      <c r="AN29" s="4">
        <f>SUM(AN30:AN58)</f>
        <v/>
      </c>
      <c r="AO29" s="4">
        <f>SUM(AO30:AO58)</f>
        <v/>
      </c>
      <c r="AP29" s="4">
        <f>SUM(AP30:AP58)</f>
        <v/>
      </c>
      <c r="AQ29" s="4">
        <f>SUM(AQ30:AQ58)</f>
        <v/>
      </c>
      <c r="AR29" s="4">
        <f>SUM(AR30:AR58)</f>
        <v/>
      </c>
      <c r="AS29" s="4">
        <f>SUM(AS30:AS58)</f>
        <v/>
      </c>
      <c r="AT29" s="4">
        <f>SUM(AT30:AT58)</f>
        <v/>
      </c>
      <c r="AU29" s="4">
        <f>SUM(AU30:AU58)</f>
        <v/>
      </c>
      <c r="AV29" s="4">
        <f>SUM(AV30:AV58)</f>
        <v/>
      </c>
      <c r="AW29" s="4">
        <f>SUM(AW30:AW58)</f>
        <v/>
      </c>
      <c r="AX29" s="4">
        <f>SUM(AX30:AX58)</f>
        <v/>
      </c>
      <c r="AY29" s="4">
        <f>SUM(AY30:AY58)</f>
        <v/>
      </c>
      <c r="AZ29" s="4">
        <f>SUM(AZ30:AZ58)</f>
        <v/>
      </c>
      <c r="BA29" s="4">
        <f>SUM(BA30:BA58)</f>
        <v/>
      </c>
      <c r="BB29" s="4">
        <f>SUM(BB30:BB58)</f>
        <v/>
      </c>
      <c r="BC29" s="4">
        <f>SUM(BC30:BC58)</f>
        <v/>
      </c>
      <c r="BD29" s="4">
        <f>SUM(BD30:BD58)</f>
        <v/>
      </c>
      <c r="BE29" s="4">
        <f>SUM(BE30:BE58)</f>
        <v/>
      </c>
      <c r="BF29" s="4">
        <f>SUM(BF30:BF58)</f>
        <v/>
      </c>
      <c r="BG29" s="4">
        <f>SUM(BG30:BG58)</f>
        <v/>
      </c>
      <c r="BH29" s="4">
        <f>SUM(BH30:BH58)</f>
        <v/>
      </c>
      <c r="BI29" s="4">
        <f>SUM(BI30:BI58)</f>
        <v/>
      </c>
      <c r="BJ29" s="4">
        <f>SUM(BJ30:BJ58)</f>
        <v/>
      </c>
      <c r="BK29" s="4">
        <f>SUM(BK30:BK58)</f>
        <v/>
      </c>
      <c r="BL29" s="4">
        <f>SUM(BL30:BL58)</f>
        <v/>
      </c>
      <c r="BM29" s="4">
        <f>SUM(BM30:BM58)</f>
        <v/>
      </c>
      <c r="BN29" s="4">
        <f>SUM(BN30:BN58)</f>
        <v/>
      </c>
      <c r="BO29" s="4">
        <f>SUM(BO30:BO58)</f>
        <v/>
      </c>
      <c r="BP29" s="4">
        <f>SUM(BP30:BP58)</f>
        <v/>
      </c>
      <c r="BQ29" s="4">
        <f>SUM(BQ30:BQ58)</f>
        <v/>
      </c>
      <c r="BR29" s="4">
        <f>SUM(BR30:BR58)</f>
        <v/>
      </c>
      <c r="BS29" s="4">
        <f>SUM(BS30:BS58)</f>
        <v/>
      </c>
      <c r="BT29" s="4">
        <f>SUM(BT30:BT58)</f>
        <v/>
      </c>
      <c r="BU29" s="4">
        <f>SUM(BU30:BU58)</f>
        <v/>
      </c>
      <c r="BV29" s="4">
        <f>SUM(BV30:BV58)</f>
        <v/>
      </c>
      <c r="BW29" s="4">
        <f>SUM(BW30:BW58)</f>
        <v/>
      </c>
      <c r="BX29" s="4">
        <f>SUM(BX30:BX58)</f>
        <v/>
      </c>
      <c r="BY29" s="4">
        <f>SUM(BY30:BY58)</f>
        <v/>
      </c>
      <c r="BZ29" s="4">
        <f>SUM(BZ30:BZ58)</f>
        <v/>
      </c>
      <c r="CA29" s="4">
        <f>SUM(CA30:CA58)</f>
        <v/>
      </c>
      <c r="CB29" s="4">
        <f>SUM(CB30:CB58)</f>
        <v/>
      </c>
      <c r="CC29" s="4">
        <f>SUM(CC30:CC58)</f>
        <v/>
      </c>
      <c r="CD29" s="4">
        <f>SUM(CD30:CD58)</f>
        <v/>
      </c>
      <c r="CE29" s="4">
        <f>SUM(CE30:CE58)</f>
        <v/>
      </c>
      <c r="CF29" s="4">
        <f>SUM(CF30:CF58)</f>
        <v/>
      </c>
      <c r="CG29" s="4">
        <f>SUM(CG30:CG58)</f>
        <v/>
      </c>
      <c r="CH29" s="4">
        <f>SUM(CH30:CH58)</f>
        <v/>
      </c>
      <c r="CI29" s="4">
        <f>SUM(CI30:CI58)</f>
        <v/>
      </c>
      <c r="CJ29" s="4">
        <f>SUM(CJ30:CJ58)</f>
        <v/>
      </c>
      <c r="CK29" s="4">
        <f>SUM(CK30:CK58)</f>
        <v/>
      </c>
      <c r="CL29" s="4">
        <f>SUM(CL30:CL58)</f>
        <v/>
      </c>
      <c r="CM29" s="4">
        <f>SUM(CM30:CM58)</f>
        <v/>
      </c>
      <c r="CN29" s="4">
        <f>SUM(CN30:CN58)</f>
        <v/>
      </c>
      <c r="CO29" s="4">
        <f>SUM(CO30:CO58)</f>
        <v/>
      </c>
      <c r="CP29" s="4">
        <f>SUM(CP30:CP58)</f>
        <v/>
      </c>
      <c r="CQ29" s="4">
        <f>SUM(CQ30:CQ58)</f>
        <v/>
      </c>
      <c r="CR29" s="4">
        <f>SUM(CR30:CR58)</f>
        <v/>
      </c>
      <c r="CS29" s="4">
        <f>SUM(CS30:CS58)</f>
        <v/>
      </c>
      <c r="CT29" s="4">
        <f>SUM(CT30:CT58)</f>
        <v/>
      </c>
      <c r="CU29" s="4">
        <f>SUM(CU30:CU58)</f>
        <v/>
      </c>
      <c r="CV29" s="4">
        <f>SUM(CV30:CV58)</f>
        <v/>
      </c>
      <c r="CW29" s="4">
        <f>SUM(CW30:CW58)</f>
        <v/>
      </c>
      <c r="CX29" s="4">
        <f>SUM(CX30:CX58)</f>
        <v/>
      </c>
      <c r="CY29" s="4">
        <f>SUM(CY30:CY58)</f>
        <v/>
      </c>
      <c r="CZ29" s="4">
        <f>SUM(CZ30:CZ58)</f>
        <v/>
      </c>
      <c r="DA29" s="4">
        <f>SUM(DA30:DA58)</f>
        <v/>
      </c>
      <c r="DB29" s="4">
        <f>SUM(DB30:DB58)</f>
        <v/>
      </c>
      <c r="DC29" s="4">
        <f>SUM(DC30:DC58)</f>
        <v/>
      </c>
      <c r="DD29" s="4">
        <f>SUM(DD30:DD58)</f>
        <v/>
      </c>
      <c r="DE29" s="4">
        <f>SUM(DE30:DE58)</f>
        <v/>
      </c>
      <c r="DF29" s="4">
        <f>SUM(DF30:DF58)</f>
        <v/>
      </c>
      <c r="DG29" s="4">
        <f>SUM(DG30:DG58)</f>
        <v/>
      </c>
      <c r="DH29" s="4">
        <f>SUM(DH30:DH58)</f>
        <v/>
      </c>
      <c r="DI29" s="4">
        <f>SUM(DI30:DI58)</f>
        <v/>
      </c>
      <c r="DJ29" s="4">
        <f>SUM(DJ30:DJ58)</f>
        <v/>
      </c>
      <c r="DK29" s="4">
        <f>SUM(DK30:DK58)</f>
        <v/>
      </c>
      <c r="DL29" s="4">
        <f>SUM(DL30:DL58)</f>
        <v/>
      </c>
      <c r="DM29" s="4">
        <f>SUM(DM30:DM58)</f>
        <v/>
      </c>
      <c r="DN29" s="4">
        <f>SUM(DN30:DN58)</f>
        <v/>
      </c>
      <c r="DO29" s="4">
        <f>SUM(DO30:DO58)</f>
        <v/>
      </c>
      <c r="DP29" s="4">
        <f>SUM(DP30:DP58)</f>
        <v/>
      </c>
    </row>
    <row r="30" hidden="1" outlineLevel="1">
      <c r="A30" s="5" t="n">
        <v>1</v>
      </c>
      <c r="B30" s="6" t="inlineStr">
        <is>
          <t>AD-FARM MChJ</t>
        </is>
      </c>
      <c r="C30" s="6" t="inlineStr">
        <is>
          <t>Бухара</t>
        </is>
      </c>
      <c r="D30" s="6" t="inlineStr">
        <is>
          <t>Бухара 2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4</v>
      </c>
      <c r="R30" s="7" t="n">
        <v>424448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n">
        <v>1</v>
      </c>
      <c r="CD30" s="7" t="n">
        <v>278534</v>
      </c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</v>
      </c>
      <c r="B31" s="6" t="inlineStr">
        <is>
          <t>ASILBEK AZIZA FARM MCHJ</t>
        </is>
      </c>
      <c r="C31" s="6" t="inlineStr">
        <is>
          <t>Бухара</t>
        </is>
      </c>
      <c r="D31" s="6" t="inlineStr">
        <is>
          <t>Бухара 2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n">
        <v>3</v>
      </c>
      <c r="N31" s="7" t="n">
        <v>29316</v>
      </c>
      <c r="O31" s="7" t="inlineStr"/>
      <c r="P31" s="7" t="inlineStr"/>
      <c r="Q31" s="7" t="n">
        <v>5</v>
      </c>
      <c r="R31" s="7" t="n">
        <v>248990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n">
        <v>1</v>
      </c>
      <c r="CD31" s="7" t="n">
        <v>352868</v>
      </c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3</v>
      </c>
      <c r="B32" s="6" t="inlineStr">
        <is>
          <t>Aka Uka Yusupovlar MCHJ</t>
        </is>
      </c>
      <c r="C32" s="6" t="inlineStr">
        <is>
          <t>Бухара</t>
        </is>
      </c>
      <c r="D32" s="6" t="inlineStr">
        <is>
          <t>Бухара 2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n">
        <v>2</v>
      </c>
      <c r="N32" s="7" t="n">
        <v>153992</v>
      </c>
      <c r="O32" s="7" t="inlineStr"/>
      <c r="P32" s="7" t="inlineStr"/>
      <c r="Q32" s="7" t="n">
        <v>5</v>
      </c>
      <c r="R32" s="7" t="n">
        <v>1932520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n">
        <v>2</v>
      </c>
      <c r="DD32" s="7" t="n">
        <v>478996</v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4</v>
      </c>
      <c r="B33" s="6" t="inlineStr">
        <is>
          <t>Alisher Axadov Farm MCHJ</t>
        </is>
      </c>
      <c r="C33" s="6" t="inlineStr">
        <is>
          <t>Бухара</t>
        </is>
      </c>
      <c r="D33" s="6" t="inlineStr">
        <is>
          <t>Бухара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n">
        <v>1</v>
      </c>
      <c r="J33" s="7" t="n">
        <v>219745</v>
      </c>
      <c r="K33" s="7" t="inlineStr"/>
      <c r="L33" s="7" t="inlineStr"/>
      <c r="M33" s="7" t="inlineStr"/>
      <c r="N33" s="7" t="inlineStr"/>
      <c r="O33" s="7" t="inlineStr"/>
      <c r="P33" s="7" t="inlineStr"/>
      <c r="Q33" s="7" t="n">
        <v>3</v>
      </c>
      <c r="R33" s="7" t="n">
        <v>1071303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5</v>
      </c>
      <c r="B34" s="6" t="inlineStr">
        <is>
          <t>Amirbek Feruzabonu Savdo MCHJ</t>
        </is>
      </c>
      <c r="C34" s="6" t="inlineStr">
        <is>
          <t>Бухара</t>
        </is>
      </c>
      <c r="D34" s="6" t="inlineStr">
        <is>
          <t>Бухара 2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n">
        <v>4</v>
      </c>
      <c r="DD34" s="7" t="n">
        <v>1432736</v>
      </c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6</v>
      </c>
      <c r="B35" s="6" t="inlineStr">
        <is>
          <t>Azizbek Feruz Farm MCHJ</t>
        </is>
      </c>
      <c r="C35" s="6" t="inlineStr">
        <is>
          <t>Бухара</t>
        </is>
      </c>
      <c r="D35" s="6" t="inlineStr">
        <is>
          <t>Бухара 2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n">
        <v>10</v>
      </c>
      <c r="J35" s="7" t="n">
        <v>595970</v>
      </c>
      <c r="K35" s="7" t="inlineStr"/>
      <c r="L35" s="7" t="inlineStr"/>
      <c r="M35" s="7" t="n">
        <v>10</v>
      </c>
      <c r="N35" s="7" t="n">
        <v>438030</v>
      </c>
      <c r="O35" s="7" t="inlineStr"/>
      <c r="P35" s="7" t="inlineStr"/>
      <c r="Q35" s="7" t="n">
        <v>10</v>
      </c>
      <c r="R35" s="7" t="n">
        <v>4488220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n">
        <v>10</v>
      </c>
      <c r="DD35" s="7" t="n">
        <v>3941150</v>
      </c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7</v>
      </c>
      <c r="B36" s="6" t="inlineStr">
        <is>
          <t>BUXMED MCHJ</t>
        </is>
      </c>
      <c r="C36" s="6" t="inlineStr">
        <is>
          <t>Бухара</t>
        </is>
      </c>
      <c r="D36" s="6" t="inlineStr">
        <is>
          <t>Бухара 2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n">
        <v>1</v>
      </c>
      <c r="DJ36" s="7" t="n">
        <v>66363</v>
      </c>
      <c r="DK36" s="7" t="n">
        <v>1</v>
      </c>
      <c r="DL36" s="7" t="n">
        <v>434024</v>
      </c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8</v>
      </c>
      <c r="B37" s="6" t="inlineStr">
        <is>
          <t>Bobur XK</t>
        </is>
      </c>
      <c r="C37" s="6" t="inlineStr">
        <is>
          <t>Бухара</t>
        </is>
      </c>
      <c r="D37" s="6" t="inlineStr">
        <is>
          <t>Бухара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2</v>
      </c>
      <c r="H37" s="7" t="n">
        <v>419856</v>
      </c>
      <c r="I37" s="7" t="inlineStr"/>
      <c r="J37" s="7" t="inlineStr"/>
      <c r="K37" s="7" t="n">
        <v>5</v>
      </c>
      <c r="L37" s="7" t="n">
        <v>2050105</v>
      </c>
      <c r="M37" s="7" t="n">
        <v>3</v>
      </c>
      <c r="N37" s="7" t="n">
        <v>1265148</v>
      </c>
      <c r="O37" s="7" t="n">
        <v>8</v>
      </c>
      <c r="P37" s="7" t="n">
        <v>1141579</v>
      </c>
      <c r="Q37" s="7" t="n">
        <v>2</v>
      </c>
      <c r="R37" s="7" t="n">
        <v>607704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n">
        <v>1</v>
      </c>
      <c r="AZ37" s="7" t="n">
        <v>298421</v>
      </c>
      <c r="BA37" s="7" t="inlineStr"/>
      <c r="BB37" s="7" t="inlineStr"/>
      <c r="BC37" s="7" t="inlineStr"/>
      <c r="BD37" s="7" t="inlineStr"/>
      <c r="BE37" s="7" t="inlineStr"/>
      <c r="BF37" s="7" t="inlineStr"/>
      <c r="BG37" s="7" t="n">
        <v>5</v>
      </c>
      <c r="BH37" s="7" t="n">
        <v>976200</v>
      </c>
      <c r="BI37" s="7">
        <f>BK37+BM37+BO37+BQ37</f>
        <v/>
      </c>
      <c r="BJ37" s="7">
        <f>BL37+BN37+BP37+BR37</f>
        <v/>
      </c>
      <c r="BK37" s="7" t="inlineStr"/>
      <c r="BL37" s="7" t="inlineStr"/>
      <c r="BM37" s="7" t="n">
        <v>15</v>
      </c>
      <c r="BN37" s="7" t="n">
        <v>3527265</v>
      </c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n">
        <v>5</v>
      </c>
      <c r="CB37" s="7" t="n">
        <v>740360</v>
      </c>
      <c r="CC37" s="7" t="n">
        <v>1</v>
      </c>
      <c r="CD37" s="7" t="n">
        <v>407805</v>
      </c>
      <c r="CE37" s="7" t="inlineStr"/>
      <c r="CF37" s="7" t="inlineStr"/>
      <c r="CG37" s="7" t="inlineStr"/>
      <c r="CH37" s="7" t="inlineStr"/>
      <c r="CI37" s="7" t="inlineStr"/>
      <c r="CJ37" s="7" t="inlineStr"/>
      <c r="CK37" s="7" t="n">
        <v>3</v>
      </c>
      <c r="CL37" s="7" t="n">
        <v>1226664</v>
      </c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n">
        <v>2</v>
      </c>
      <c r="DH37" s="7" t="n">
        <v>67966</v>
      </c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9</v>
      </c>
      <c r="B38" s="6" t="inlineStr">
        <is>
          <t>Buxara Premium Farm MCHJ</t>
        </is>
      </c>
      <c r="C38" s="6" t="inlineStr">
        <is>
          <t>Бухара</t>
        </is>
      </c>
      <c r="D38" s="6" t="inlineStr">
        <is>
          <t>Бухара 2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2</v>
      </c>
      <c r="H38" s="7" t="n">
        <v>735008</v>
      </c>
      <c r="I38" s="7" t="inlineStr"/>
      <c r="J38" s="7" t="inlineStr"/>
      <c r="K38" s="7" t="inlineStr"/>
      <c r="L38" s="7" t="inlineStr"/>
      <c r="M38" s="7" t="n">
        <v>5</v>
      </c>
      <c r="N38" s="7" t="n">
        <v>970270</v>
      </c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n">
        <v>3</v>
      </c>
      <c r="BP38" s="7" t="n">
        <v>864918</v>
      </c>
      <c r="BQ38" s="7" t="n">
        <v>1</v>
      </c>
      <c r="BR38" s="7" t="n">
        <v>94331</v>
      </c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n">
        <v>2</v>
      </c>
      <c r="DD38" s="7" t="n">
        <v>602400</v>
      </c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10</v>
      </c>
      <c r="B39" s="6" t="inlineStr">
        <is>
          <t>DAVLATSHOH FARM MCHJ</t>
        </is>
      </c>
      <c r="C39" s="6" t="inlineStr">
        <is>
          <t>Бухара</t>
        </is>
      </c>
      <c r="D39" s="6" t="inlineStr">
        <is>
          <t>Бухара 2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20</v>
      </c>
      <c r="H39" s="7" t="n">
        <v>5548550</v>
      </c>
      <c r="I39" s="7" t="inlineStr"/>
      <c r="J39" s="7" t="inlineStr"/>
      <c r="K39" s="7" t="inlineStr"/>
      <c r="L39" s="7" t="inlineStr"/>
      <c r="M39" s="7" t="n">
        <v>60</v>
      </c>
      <c r="N39" s="7" t="n">
        <v>8722980</v>
      </c>
      <c r="O39" s="7" t="inlineStr"/>
      <c r="P39" s="7" t="inlineStr"/>
      <c r="Q39" s="7" t="n">
        <v>200</v>
      </c>
      <c r="R39" s="7" t="n">
        <v>7118400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11</v>
      </c>
      <c r="B40" s="6" t="inlineStr">
        <is>
          <t>DILDORA DILOBAR MCHJ</t>
        </is>
      </c>
      <c r="C40" s="6" t="inlineStr">
        <is>
          <t>Бухара</t>
        </is>
      </c>
      <c r="D40" s="6" t="inlineStr">
        <is>
          <t>Бухара 2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1</v>
      </c>
      <c r="R40" s="7" t="n">
        <v>354067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n">
        <v>15</v>
      </c>
      <c r="AR40" s="7" t="n">
        <v>3401460</v>
      </c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12</v>
      </c>
      <c r="B41" s="6" t="inlineStr">
        <is>
          <t>Diyora Anvar Farm XK</t>
        </is>
      </c>
      <c r="C41" s="6" t="inlineStr">
        <is>
          <t>Бухара</t>
        </is>
      </c>
      <c r="D41" s="6" t="inlineStr">
        <is>
          <t>Бухара 2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n">
        <v>5</v>
      </c>
      <c r="N41" s="7" t="n">
        <v>451845</v>
      </c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n">
        <v>1</v>
      </c>
      <c r="CL41" s="7" t="n">
        <v>167422</v>
      </c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13</v>
      </c>
      <c r="B42" s="6" t="inlineStr">
        <is>
          <t>Ekstra Farm MCHJ</t>
        </is>
      </c>
      <c r="C42" s="6" t="inlineStr">
        <is>
          <t>Бухара</t>
        </is>
      </c>
      <c r="D42" s="6" t="inlineStr">
        <is>
          <t>Бухара 2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10</v>
      </c>
      <c r="H42" s="7" t="n">
        <v>2196390</v>
      </c>
      <c r="I42" s="7" t="inlineStr"/>
      <c r="J42" s="7" t="inlineStr"/>
      <c r="K42" s="7" t="inlineStr"/>
      <c r="L42" s="7" t="inlineStr"/>
      <c r="M42" s="7" t="inlineStr"/>
      <c r="N42" s="7" t="inlineStr"/>
      <c r="O42" s="7" t="n">
        <v>30</v>
      </c>
      <c r="P42" s="7" t="n">
        <v>12894060</v>
      </c>
      <c r="Q42" s="7" t="n">
        <v>100</v>
      </c>
      <c r="R42" s="7" t="n">
        <v>35652300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14</v>
      </c>
      <c r="B43" s="6" t="inlineStr">
        <is>
          <t>GOLD INVEST DORI DARMON MCHJ</t>
        </is>
      </c>
      <c r="C43" s="6" t="inlineStr">
        <is>
          <t>Бухара</t>
        </is>
      </c>
      <c r="D43" s="6" t="inlineStr">
        <is>
          <t>Бухара 2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n">
        <v>2</v>
      </c>
      <c r="N43" s="7" t="n">
        <v>805626</v>
      </c>
      <c r="O43" s="7" t="inlineStr"/>
      <c r="P43" s="7" t="inlineStr"/>
      <c r="Q43" s="7" t="n">
        <v>3</v>
      </c>
      <c r="R43" s="7" t="n">
        <v>958368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15</v>
      </c>
      <c r="B44" s="6" t="inlineStr">
        <is>
          <t>GULZODA DARMON PHARM MCHJ</t>
        </is>
      </c>
      <c r="C44" s="6" t="inlineStr">
        <is>
          <t>Бухара</t>
        </is>
      </c>
      <c r="D44" s="6" t="inlineStr">
        <is>
          <t>Бухара 2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n">
        <v>1</v>
      </c>
      <c r="CL44" s="7" t="n">
        <v>323682</v>
      </c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16</v>
      </c>
      <c r="B45" s="6" t="inlineStr">
        <is>
          <t>Gafurjon Obod Azizbek Omad XK</t>
        </is>
      </c>
      <c r="C45" s="6" t="inlineStr">
        <is>
          <t>Бухара</t>
        </is>
      </c>
      <c r="D45" s="6" t="inlineStr">
        <is>
          <t>Бухара 2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n">
        <v>2</v>
      </c>
      <c r="DD45" s="7" t="n">
        <v>976134</v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17</v>
      </c>
      <c r="B46" s="6" t="inlineStr">
        <is>
          <t>Gijduvon Abdullo Farm MCHJ</t>
        </is>
      </c>
      <c r="C46" s="6" t="inlineStr">
        <is>
          <t>Бухара</t>
        </is>
      </c>
      <c r="D46" s="6" t="inlineStr">
        <is>
          <t>Бухара 2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n">
        <v>8</v>
      </c>
      <c r="DD46" s="7" t="n">
        <v>520944</v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18</v>
      </c>
      <c r="B47" s="6" t="inlineStr">
        <is>
          <t>Gijduvon Elit Farm XK</t>
        </is>
      </c>
      <c r="C47" s="6" t="inlineStr">
        <is>
          <t>Бухара</t>
        </is>
      </c>
      <c r="D47" s="6" t="inlineStr">
        <is>
          <t>Бухара 2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2</v>
      </c>
      <c r="R47" s="7" t="n">
        <v>274692</v>
      </c>
      <c r="S47" s="7" t="inlineStr"/>
      <c r="T47" s="7" t="inlineStr"/>
      <c r="U47" s="7" t="inlineStr"/>
      <c r="V47" s="7" t="inlineStr"/>
      <c r="W47" s="7" t="n">
        <v>4</v>
      </c>
      <c r="X47" s="7" t="n">
        <v>701764</v>
      </c>
      <c r="Y47" s="7" t="inlineStr"/>
      <c r="Z47" s="7" t="inlineStr"/>
      <c r="AA47" s="7" t="inlineStr"/>
      <c r="AB47" s="7" t="inlineStr"/>
      <c r="AC47" s="7" t="n">
        <v>2</v>
      </c>
      <c r="AD47" s="7" t="n">
        <v>557056</v>
      </c>
      <c r="AE47" s="7" t="n">
        <v>2</v>
      </c>
      <c r="AF47" s="7" t="n">
        <v>133340</v>
      </c>
      <c r="AG47" s="7" t="n">
        <v>2</v>
      </c>
      <c r="AH47" s="7" t="n">
        <v>24898</v>
      </c>
      <c r="AI47" s="7" t="n">
        <v>2</v>
      </c>
      <c r="AJ47" s="7" t="n">
        <v>707050</v>
      </c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19</v>
      </c>
      <c r="B48" s="6" t="inlineStr">
        <is>
          <t>Gijduvon Farm Invest XK</t>
        </is>
      </c>
      <c r="C48" s="6" t="inlineStr">
        <is>
          <t>Бухара</t>
        </is>
      </c>
      <c r="D48" s="6" t="inlineStr">
        <is>
          <t>Бухара 2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n">
        <v>10</v>
      </c>
      <c r="DD48" s="7" t="n">
        <v>87910</v>
      </c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20</v>
      </c>
      <c r="B49" s="6" t="inlineStr">
        <is>
          <t>KAVSAR MED CENTRE MCHJ</t>
        </is>
      </c>
      <c r="C49" s="6" t="inlineStr">
        <is>
          <t>Бухара</t>
        </is>
      </c>
      <c r="D49" s="6" t="inlineStr">
        <is>
          <t>Бухара 2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10</v>
      </c>
      <c r="H49" s="7" t="n">
        <v>2820340</v>
      </c>
      <c r="I49" s="7" t="inlineStr"/>
      <c r="J49" s="7" t="inlineStr"/>
      <c r="K49" s="7" t="inlineStr"/>
      <c r="L49" s="7" t="inlineStr"/>
      <c r="M49" s="7" t="n">
        <v>30</v>
      </c>
      <c r="N49" s="7" t="n">
        <v>13434030</v>
      </c>
      <c r="O49" s="7" t="inlineStr"/>
      <c r="P49" s="7" t="inlineStr"/>
      <c r="Q49" s="7" t="n">
        <v>100</v>
      </c>
      <c r="R49" s="7" t="n">
        <v>33824000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21</v>
      </c>
      <c r="B50" s="6" t="inlineStr">
        <is>
          <t>LATOFAT DILNOZA MCHJ</t>
        </is>
      </c>
      <c r="C50" s="6" t="inlineStr">
        <is>
          <t>Бухара</t>
        </is>
      </c>
      <c r="D50" s="6" t="inlineStr">
        <is>
          <t>Бухара 2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n">
        <v>2</v>
      </c>
      <c r="L50" s="7" t="n">
        <v>219588</v>
      </c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n">
        <v>1</v>
      </c>
      <c r="CX50" s="7" t="n">
        <v>499773</v>
      </c>
      <c r="CY50" s="7" t="inlineStr"/>
      <c r="CZ50" s="7" t="inlineStr"/>
      <c r="DA50" s="7" t="inlineStr"/>
      <c r="DB50" s="7" t="inlineStr"/>
      <c r="DC50" s="7" t="n">
        <v>5</v>
      </c>
      <c r="DD50" s="7" t="n">
        <v>1542255</v>
      </c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22</v>
      </c>
      <c r="B51" s="6" t="inlineStr">
        <is>
          <t>LOCHINBEK MChJ</t>
        </is>
      </c>
      <c r="C51" s="6" t="inlineStr">
        <is>
          <t>Бухара</t>
        </is>
      </c>
      <c r="D51" s="6" t="inlineStr">
        <is>
          <t>Бухара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11</v>
      </c>
      <c r="R51" s="7" t="n">
        <v>1131551</v>
      </c>
      <c r="S51" s="7" t="inlineStr"/>
      <c r="T51" s="7" t="inlineStr"/>
      <c r="U51" s="7" t="inlineStr"/>
      <c r="V51" s="7" t="inlineStr"/>
      <c r="W51" s="7" t="n">
        <v>4</v>
      </c>
      <c r="X51" s="7" t="n">
        <v>515164</v>
      </c>
      <c r="Y51" s="7" t="inlineStr"/>
      <c r="Z51" s="7" t="inlineStr"/>
      <c r="AA51" s="7" t="inlineStr"/>
      <c r="AB51" s="7" t="inlineStr"/>
      <c r="AC51" s="7" t="n">
        <v>10</v>
      </c>
      <c r="AD51" s="7" t="n">
        <v>2903820</v>
      </c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n">
        <v>2</v>
      </c>
      <c r="DB51" s="7" t="n">
        <v>235940</v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23</v>
      </c>
      <c r="B52" s="6" t="inlineStr">
        <is>
          <t>Madadkor-Farm MCHJ</t>
        </is>
      </c>
      <c r="C52" s="6" t="inlineStr">
        <is>
          <t>Бухара</t>
        </is>
      </c>
      <c r="D52" s="6" t="inlineStr">
        <is>
          <t>Бухара 2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3</v>
      </c>
      <c r="H52" s="7" t="n">
        <v>433701</v>
      </c>
      <c r="I52" s="7" t="inlineStr"/>
      <c r="J52" s="7" t="inlineStr"/>
      <c r="K52" s="7" t="n">
        <v>5</v>
      </c>
      <c r="L52" s="7" t="n">
        <v>92640</v>
      </c>
      <c r="M52" s="7" t="n">
        <v>13</v>
      </c>
      <c r="N52" s="7" t="n">
        <v>1863743</v>
      </c>
      <c r="O52" s="7" t="inlineStr"/>
      <c r="P52" s="7" t="inlineStr"/>
      <c r="Q52" s="7" t="n">
        <v>6</v>
      </c>
      <c r="R52" s="7" t="n">
        <v>2006377</v>
      </c>
      <c r="S52" s="7" t="inlineStr"/>
      <c r="T52" s="7" t="inlineStr"/>
      <c r="U52" s="7" t="inlineStr"/>
      <c r="V52" s="7" t="inlineStr"/>
      <c r="W52" s="7" t="n">
        <v>4</v>
      </c>
      <c r="X52" s="7" t="n">
        <v>982858</v>
      </c>
      <c r="Y52" s="7" t="inlineStr"/>
      <c r="Z52" s="7" t="inlineStr"/>
      <c r="AA52" s="7" t="inlineStr"/>
      <c r="AB52" s="7" t="inlineStr"/>
      <c r="AC52" s="7" t="n">
        <v>13</v>
      </c>
      <c r="AD52" s="7" t="n">
        <v>3892928</v>
      </c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n">
        <v>1</v>
      </c>
      <c r="CD52" s="7" t="n">
        <v>496592</v>
      </c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n">
        <v>12</v>
      </c>
      <c r="DD52" s="7" t="n">
        <v>1472781</v>
      </c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24</v>
      </c>
      <c r="B53" s="6" t="inlineStr">
        <is>
          <t>NAMOZ NURIYA MUHABBAT MChJ</t>
        </is>
      </c>
      <c r="C53" s="6" t="inlineStr">
        <is>
          <t>Бухара</t>
        </is>
      </c>
      <c r="D53" s="6" t="inlineStr">
        <is>
          <t>Бухара 2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3</v>
      </c>
      <c r="R53" s="7" t="n">
        <v>1360533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25</v>
      </c>
      <c r="B54" s="6" t="inlineStr">
        <is>
          <t>QORYOG'DIBOBO DORI DARMON SERVIS MCHJ</t>
        </is>
      </c>
      <c r="C54" s="6" t="inlineStr">
        <is>
          <t>Бухара</t>
        </is>
      </c>
      <c r="D54" s="6" t="inlineStr">
        <is>
          <t>Бухара 2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n">
        <v>10</v>
      </c>
      <c r="J54" s="7" t="n">
        <v>3606640</v>
      </c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n">
        <v>10</v>
      </c>
      <c r="BN54" s="7" t="n">
        <v>2793930</v>
      </c>
      <c r="BO54" s="7" t="n">
        <v>3</v>
      </c>
      <c r="BP54" s="7" t="n">
        <v>108147</v>
      </c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26</v>
      </c>
      <c r="B55" s="6" t="inlineStr">
        <is>
          <t>Ramiz Sapfir XK</t>
        </is>
      </c>
      <c r="C55" s="6" t="inlineStr">
        <is>
          <t>Бухара</t>
        </is>
      </c>
      <c r="D55" s="6" t="inlineStr">
        <is>
          <t>Бухара 2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10</v>
      </c>
      <c r="H55" s="7" t="n">
        <v>856520</v>
      </c>
      <c r="I55" s="7" t="inlineStr"/>
      <c r="J55" s="7" t="inlineStr"/>
      <c r="K55" s="7" t="inlineStr"/>
      <c r="L55" s="7" t="inlineStr"/>
      <c r="M55" s="7" t="n">
        <v>30</v>
      </c>
      <c r="N55" s="7" t="n">
        <v>1912980</v>
      </c>
      <c r="O55" s="7" t="inlineStr"/>
      <c r="P55" s="7" t="inlineStr"/>
      <c r="Q55" s="7" t="n">
        <v>100</v>
      </c>
      <c r="R55" s="7" t="n">
        <v>3041100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27</v>
      </c>
      <c r="B56" s="6" t="inlineStr">
        <is>
          <t>Sano Kamol Med Farm MCHJ</t>
        </is>
      </c>
      <c r="C56" s="6" t="inlineStr">
        <is>
          <t>Бухара</t>
        </is>
      </c>
      <c r="D56" s="6" t="inlineStr">
        <is>
          <t>Бухара 2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n">
        <v>2</v>
      </c>
      <c r="N56" s="7" t="n">
        <v>810816</v>
      </c>
      <c r="O56" s="7" t="inlineStr"/>
      <c r="P56" s="7" t="inlineStr"/>
      <c r="Q56" s="7" t="n">
        <v>1</v>
      </c>
      <c r="R56" s="7" t="n">
        <v>91960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n">
        <v>3</v>
      </c>
      <c r="BB56" s="7" t="n">
        <v>600996</v>
      </c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28</v>
      </c>
      <c r="B57" s="6" t="inlineStr">
        <is>
          <t>Sohib Hoshim Farruxbek XK</t>
        </is>
      </c>
      <c r="C57" s="6" t="inlineStr">
        <is>
          <t>Бухара</t>
        </is>
      </c>
      <c r="D57" s="6" t="inlineStr">
        <is>
          <t>Бухара 2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n">
        <v>10</v>
      </c>
      <c r="H57" s="7" t="n">
        <v>818150</v>
      </c>
      <c r="I57" s="7" t="inlineStr"/>
      <c r="J57" s="7" t="inlineStr"/>
      <c r="K57" s="7" t="inlineStr"/>
      <c r="L57" s="7" t="inlineStr"/>
      <c r="M57" s="7" t="n">
        <v>30</v>
      </c>
      <c r="N57" s="7" t="n">
        <v>11478300</v>
      </c>
      <c r="O57" s="7" t="inlineStr"/>
      <c r="P57" s="7" t="inlineStr"/>
      <c r="Q57" s="7" t="n">
        <v>100</v>
      </c>
      <c r="R57" s="7" t="n">
        <v>23934400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n">
        <v>10</v>
      </c>
      <c r="DJ57" s="7" t="n">
        <v>2220780</v>
      </c>
      <c r="DK57" s="7" t="n">
        <v>2</v>
      </c>
      <c r="DL57" s="7" t="n">
        <v>513390</v>
      </c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29</v>
      </c>
      <c r="B58" s="6" t="inlineStr">
        <is>
          <t>XXI-ASR KOMFORT MCHJ</t>
        </is>
      </c>
      <c r="C58" s="6" t="inlineStr">
        <is>
          <t>Бухара</t>
        </is>
      </c>
      <c r="D58" s="6" t="inlineStr">
        <is>
          <t>Бухара 2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10</v>
      </c>
      <c r="H58" s="7" t="n">
        <v>2611970</v>
      </c>
      <c r="I58" s="7" t="inlineStr"/>
      <c r="J58" s="7" t="inlineStr"/>
      <c r="K58" s="7" t="inlineStr"/>
      <c r="L58" s="7" t="inlineStr"/>
      <c r="M58" s="7" t="n">
        <v>30</v>
      </c>
      <c r="N58" s="7" t="n">
        <v>12667350</v>
      </c>
      <c r="O58" s="7" t="inlineStr"/>
      <c r="P58" s="7" t="inlineStr"/>
      <c r="Q58" s="7" t="n">
        <v>105</v>
      </c>
      <c r="R58" s="7" t="n">
        <v>19360981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n">
        <v>13</v>
      </c>
      <c r="BP58" s="7" t="n">
        <v>6451744</v>
      </c>
      <c r="BQ58" s="7" t="n">
        <v>62</v>
      </c>
      <c r="BR58" s="7" t="n">
        <v>1098454</v>
      </c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n">
        <v>4</v>
      </c>
      <c r="DD58" s="7" t="n">
        <v>1071984</v>
      </c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>
      <c r="A59" s="8" t="n"/>
      <c r="B59" s="8" t="inlineStr">
        <is>
          <t>FINAL SUM</t>
        </is>
      </c>
      <c r="C59" s="8" t="n"/>
      <c r="D59" s="8" t="n"/>
      <c r="E59" s="9">
        <f>E4+E29</f>
        <v/>
      </c>
      <c r="F59" s="9">
        <f>F4+F29</f>
        <v/>
      </c>
      <c r="G59" s="9">
        <f>G4+G29</f>
        <v/>
      </c>
      <c r="H59" s="9">
        <f>H4+H29</f>
        <v/>
      </c>
      <c r="I59" s="9">
        <f>I4+I29</f>
        <v/>
      </c>
      <c r="J59" s="9">
        <f>J4+J29</f>
        <v/>
      </c>
      <c r="K59" s="9">
        <f>K4+K29</f>
        <v/>
      </c>
      <c r="L59" s="9">
        <f>L4+L29</f>
        <v/>
      </c>
      <c r="M59" s="9">
        <f>M4+M29</f>
        <v/>
      </c>
      <c r="N59" s="9">
        <f>N4+N29</f>
        <v/>
      </c>
      <c r="O59" s="9">
        <f>O4+O29</f>
        <v/>
      </c>
      <c r="P59" s="9">
        <f>P4+P29</f>
        <v/>
      </c>
      <c r="Q59" s="9">
        <f>Q4+Q29</f>
        <v/>
      </c>
      <c r="R59" s="9">
        <f>R4+R29</f>
        <v/>
      </c>
      <c r="S59" s="9">
        <f>S4+S29</f>
        <v/>
      </c>
      <c r="T59" s="9">
        <f>T4+T29</f>
        <v/>
      </c>
      <c r="U59" s="9">
        <f>U4+U29</f>
        <v/>
      </c>
      <c r="V59" s="9">
        <f>V4+V29</f>
        <v/>
      </c>
      <c r="W59" s="9">
        <f>W4+W29</f>
        <v/>
      </c>
      <c r="X59" s="9">
        <f>X4+X29</f>
        <v/>
      </c>
      <c r="Y59" s="9">
        <f>Y4+Y29</f>
        <v/>
      </c>
      <c r="Z59" s="9">
        <f>Z4+Z29</f>
        <v/>
      </c>
      <c r="AA59" s="9">
        <f>AA4+AA29</f>
        <v/>
      </c>
      <c r="AB59" s="9">
        <f>AB4+AB29</f>
        <v/>
      </c>
      <c r="AC59" s="9">
        <f>AC4+AC29</f>
        <v/>
      </c>
      <c r="AD59" s="9">
        <f>AD4+AD29</f>
        <v/>
      </c>
      <c r="AE59" s="9">
        <f>AE4+AE29</f>
        <v/>
      </c>
      <c r="AF59" s="9">
        <f>AF4+AF29</f>
        <v/>
      </c>
      <c r="AG59" s="9">
        <f>AG4+AG29</f>
        <v/>
      </c>
      <c r="AH59" s="9">
        <f>AH4+AH29</f>
        <v/>
      </c>
      <c r="AI59" s="9">
        <f>AI4+AI29</f>
        <v/>
      </c>
      <c r="AJ59" s="9">
        <f>AJ4+AJ29</f>
        <v/>
      </c>
      <c r="AK59" s="9">
        <f>AK4+AK29</f>
        <v/>
      </c>
      <c r="AL59" s="9">
        <f>AL4+AL29</f>
        <v/>
      </c>
      <c r="AM59" s="9">
        <f>AM4+AM29</f>
        <v/>
      </c>
      <c r="AN59" s="9">
        <f>AN4+AN29</f>
        <v/>
      </c>
      <c r="AO59" s="9">
        <f>AO4+AO29</f>
        <v/>
      </c>
      <c r="AP59" s="9">
        <f>AP4+AP29</f>
        <v/>
      </c>
      <c r="AQ59" s="9">
        <f>AQ4+AQ29</f>
        <v/>
      </c>
      <c r="AR59" s="9">
        <f>AR4+AR29</f>
        <v/>
      </c>
      <c r="AS59" s="9">
        <f>AS4+AS29</f>
        <v/>
      </c>
      <c r="AT59" s="9">
        <f>AT4+AT29</f>
        <v/>
      </c>
      <c r="AU59" s="9">
        <f>AU4+AU29</f>
        <v/>
      </c>
      <c r="AV59" s="9">
        <f>AV4+AV29</f>
        <v/>
      </c>
      <c r="AW59" s="9">
        <f>AW4+AW29</f>
        <v/>
      </c>
      <c r="AX59" s="9">
        <f>AX4+AX29</f>
        <v/>
      </c>
      <c r="AY59" s="9">
        <f>AY4+AY29</f>
        <v/>
      </c>
      <c r="AZ59" s="9">
        <f>AZ4+AZ29</f>
        <v/>
      </c>
      <c r="BA59" s="9">
        <f>BA4+BA29</f>
        <v/>
      </c>
      <c r="BB59" s="9">
        <f>BB4+BB29</f>
        <v/>
      </c>
      <c r="BC59" s="9">
        <f>BC4+BC29</f>
        <v/>
      </c>
      <c r="BD59" s="9">
        <f>BD4+BD29</f>
        <v/>
      </c>
      <c r="BE59" s="9">
        <f>BE4+BE29</f>
        <v/>
      </c>
      <c r="BF59" s="9">
        <f>BF4+BF29</f>
        <v/>
      </c>
      <c r="BG59" s="9">
        <f>BG4+BG29</f>
        <v/>
      </c>
      <c r="BH59" s="9">
        <f>BH4+BH29</f>
        <v/>
      </c>
      <c r="BI59" s="9">
        <f>BI4+BI29</f>
        <v/>
      </c>
      <c r="BJ59" s="9">
        <f>BJ4+BJ29</f>
        <v/>
      </c>
      <c r="BK59" s="9">
        <f>BK4+BK29</f>
        <v/>
      </c>
      <c r="BL59" s="9">
        <f>BL4+BL29</f>
        <v/>
      </c>
      <c r="BM59" s="9">
        <f>BM4+BM29</f>
        <v/>
      </c>
      <c r="BN59" s="9">
        <f>BN4+BN29</f>
        <v/>
      </c>
      <c r="BO59" s="9">
        <f>BO4+BO29</f>
        <v/>
      </c>
      <c r="BP59" s="9">
        <f>BP4+BP29</f>
        <v/>
      </c>
      <c r="BQ59" s="9">
        <f>BQ4+BQ29</f>
        <v/>
      </c>
      <c r="BR59" s="9">
        <f>BR4+BR29</f>
        <v/>
      </c>
      <c r="BS59" s="9">
        <f>BS4+BS29</f>
        <v/>
      </c>
      <c r="BT59" s="9">
        <f>BT4+BT29</f>
        <v/>
      </c>
      <c r="BU59" s="9">
        <f>BU4+BU29</f>
        <v/>
      </c>
      <c r="BV59" s="9">
        <f>BV4+BV29</f>
        <v/>
      </c>
      <c r="BW59" s="9">
        <f>BW4+BW29</f>
        <v/>
      </c>
      <c r="BX59" s="9">
        <f>BX4+BX29</f>
        <v/>
      </c>
      <c r="BY59" s="9">
        <f>BY4+BY29</f>
        <v/>
      </c>
      <c r="BZ59" s="9">
        <f>BZ4+BZ29</f>
        <v/>
      </c>
      <c r="CA59" s="9">
        <f>CA4+CA29</f>
        <v/>
      </c>
      <c r="CB59" s="9">
        <f>CB4+CB29</f>
        <v/>
      </c>
      <c r="CC59" s="9">
        <f>CC4+CC29</f>
        <v/>
      </c>
      <c r="CD59" s="9">
        <f>CD4+CD29</f>
        <v/>
      </c>
      <c r="CE59" s="9">
        <f>CE4+CE29</f>
        <v/>
      </c>
      <c r="CF59" s="9">
        <f>CF4+CF29</f>
        <v/>
      </c>
      <c r="CG59" s="9">
        <f>CG4+CG29</f>
        <v/>
      </c>
      <c r="CH59" s="9">
        <f>CH4+CH29</f>
        <v/>
      </c>
      <c r="CI59" s="9">
        <f>CI4+CI29</f>
        <v/>
      </c>
      <c r="CJ59" s="9">
        <f>CJ4+CJ29</f>
        <v/>
      </c>
      <c r="CK59" s="9">
        <f>CK4+CK29</f>
        <v/>
      </c>
      <c r="CL59" s="9">
        <f>CL4+CL29</f>
        <v/>
      </c>
      <c r="CM59" s="9">
        <f>CM4+CM29</f>
        <v/>
      </c>
      <c r="CN59" s="9">
        <f>CN4+CN29</f>
        <v/>
      </c>
      <c r="CO59" s="9">
        <f>CO4+CO29</f>
        <v/>
      </c>
      <c r="CP59" s="9">
        <f>CP4+CP29</f>
        <v/>
      </c>
      <c r="CQ59" s="9">
        <f>CQ4+CQ29</f>
        <v/>
      </c>
      <c r="CR59" s="9">
        <f>CR4+CR29</f>
        <v/>
      </c>
      <c r="CS59" s="9">
        <f>CS4+CS29</f>
        <v/>
      </c>
      <c r="CT59" s="9">
        <f>CT4+CT29</f>
        <v/>
      </c>
      <c r="CU59" s="9">
        <f>CU4+CU29</f>
        <v/>
      </c>
      <c r="CV59" s="9">
        <f>CV4+CV29</f>
        <v/>
      </c>
      <c r="CW59" s="9">
        <f>CW4+CW29</f>
        <v/>
      </c>
      <c r="CX59" s="9">
        <f>CX4+CX29</f>
        <v/>
      </c>
      <c r="CY59" s="9">
        <f>CY4+CY29</f>
        <v/>
      </c>
      <c r="CZ59" s="9">
        <f>CZ4+CZ29</f>
        <v/>
      </c>
      <c r="DA59" s="9">
        <f>DA4+DA29</f>
        <v/>
      </c>
      <c r="DB59" s="9">
        <f>DB4+DB29</f>
        <v/>
      </c>
      <c r="DC59" s="9">
        <f>DC4+DC29</f>
        <v/>
      </c>
      <c r="DD59" s="9">
        <f>DD4+DD29</f>
        <v/>
      </c>
      <c r="DE59" s="9">
        <f>DE4+DE29</f>
        <v/>
      </c>
      <c r="DF59" s="9">
        <f>DF4+DF29</f>
        <v/>
      </c>
      <c r="DG59" s="9">
        <f>DG4+DG29</f>
        <v/>
      </c>
      <c r="DH59" s="9">
        <f>DH4+DH29</f>
        <v/>
      </c>
      <c r="DI59" s="9">
        <f>DI4+DI29</f>
        <v/>
      </c>
      <c r="DJ59" s="9">
        <f>DJ4+DJ29</f>
        <v/>
      </c>
      <c r="DK59" s="9">
        <f>DK4+DK29</f>
        <v/>
      </c>
      <c r="DL59" s="9">
        <f>DL4+DL29</f>
        <v/>
      </c>
      <c r="DM59" s="9">
        <f>DM4+DM29</f>
        <v/>
      </c>
      <c r="DN59" s="9">
        <f>DN4+DN29</f>
        <v/>
      </c>
      <c r="DO59" s="9">
        <f>DO4+DO29</f>
        <v/>
      </c>
      <c r="DP59" s="9">
        <f>DP4+DP29</f>
        <v/>
      </c>
    </row>
    <row r="60">
      <c r="A60" s="8" t="n"/>
      <c r="B60" s="8" t="inlineStr">
        <is>
          <t>FINAL SUM ( Minus 10 % )</t>
        </is>
      </c>
      <c r="C60" s="8" t="n"/>
      <c r="D60" s="8" t="n"/>
      <c r="E60" s="9" t="n"/>
      <c r="F60" s="9">
        <f>H60+J60+L60+N60+P60+R60+T60+V60+X60+Z60+AB60+AD60+AF60+AH60+AJ60+AL60+AN60+AP60+AR60+AT60</f>
        <v/>
      </c>
      <c r="G60" s="9" t="n"/>
      <c r="H60" s="9">
        <f>H59*90%</f>
        <v/>
      </c>
      <c r="I60" s="9" t="n"/>
      <c r="J60" s="9">
        <f>J59*90%</f>
        <v/>
      </c>
      <c r="K60" s="9" t="n"/>
      <c r="L60" s="9">
        <f>L59*90%</f>
        <v/>
      </c>
      <c r="M60" s="9" t="n"/>
      <c r="N60" s="9">
        <f>N59*90%</f>
        <v/>
      </c>
      <c r="O60" s="9" t="n"/>
      <c r="P60" s="9">
        <f>P59*90%</f>
        <v/>
      </c>
      <c r="Q60" s="9" t="n"/>
      <c r="R60" s="9">
        <f>R59*90%</f>
        <v/>
      </c>
      <c r="S60" s="9" t="n"/>
      <c r="T60" s="9">
        <f>T59*90%</f>
        <v/>
      </c>
      <c r="U60" s="9" t="n"/>
      <c r="V60" s="9">
        <f>V59*90%</f>
        <v/>
      </c>
      <c r="W60" s="9" t="n"/>
      <c r="X60" s="9">
        <f>X59*90%</f>
        <v/>
      </c>
      <c r="Y60" s="9" t="n"/>
      <c r="Z60" s="9">
        <f>Z59*90%</f>
        <v/>
      </c>
      <c r="AA60" s="9" t="n"/>
      <c r="AB60" s="9">
        <f>AB59*90%</f>
        <v/>
      </c>
      <c r="AC60" s="9" t="n"/>
      <c r="AD60" s="9">
        <f>AD59*90%</f>
        <v/>
      </c>
      <c r="AE60" s="9" t="n"/>
      <c r="AF60" s="9">
        <f>AF59*90%</f>
        <v/>
      </c>
      <c r="AG60" s="9" t="n"/>
      <c r="AH60" s="9">
        <f>AH59*90%</f>
        <v/>
      </c>
      <c r="AI60" s="9" t="n"/>
      <c r="AJ60" s="9">
        <f>AJ59*90%</f>
        <v/>
      </c>
      <c r="AK60" s="9" t="n"/>
      <c r="AL60" s="9">
        <f>AL59*90%</f>
        <v/>
      </c>
      <c r="AM60" s="9" t="n"/>
      <c r="AN60" s="9">
        <f>AN59*90%</f>
        <v/>
      </c>
      <c r="AO60" s="9" t="n"/>
      <c r="AP60" s="9">
        <f>AP59*90%</f>
        <v/>
      </c>
      <c r="AQ60" s="9" t="n"/>
      <c r="AR60" s="9">
        <f>AR59*90%</f>
        <v/>
      </c>
      <c r="AS60" s="9" t="n"/>
      <c r="AT60" s="9">
        <f>AT59*90%</f>
        <v/>
      </c>
      <c r="AU60" s="9" t="n"/>
      <c r="AV60" s="9">
        <f>AX60+AZ60+BB60+BD60+BF60+BH60</f>
        <v/>
      </c>
      <c r="AW60" s="9" t="n"/>
      <c r="AX60" s="9">
        <f>AX59*90%</f>
        <v/>
      </c>
      <c r="AY60" s="9" t="n"/>
      <c r="AZ60" s="9">
        <f>AZ59*90%</f>
        <v/>
      </c>
      <c r="BA60" s="9" t="n"/>
      <c r="BB60" s="9">
        <f>BB59*90%</f>
        <v/>
      </c>
      <c r="BC60" s="9" t="n"/>
      <c r="BD60" s="9">
        <f>BD59*90%</f>
        <v/>
      </c>
      <c r="BE60" s="9" t="n"/>
      <c r="BF60" s="9">
        <f>BF59*90%</f>
        <v/>
      </c>
      <c r="BG60" s="9" t="n"/>
      <c r="BH60" s="9">
        <f>BH59*90%</f>
        <v/>
      </c>
      <c r="BI60" s="9" t="n"/>
      <c r="BJ60" s="9">
        <f>BL60+BN60+BP60+BR60</f>
        <v/>
      </c>
      <c r="BK60" s="9" t="n"/>
      <c r="BL60" s="9">
        <f>BL59*90%</f>
        <v/>
      </c>
      <c r="BM60" s="9" t="n"/>
      <c r="BN60" s="9">
        <f>BN59*90%</f>
        <v/>
      </c>
      <c r="BO60" s="9" t="n"/>
      <c r="BP60" s="9">
        <f>BP59*90%</f>
        <v/>
      </c>
      <c r="BQ60" s="9" t="n"/>
      <c r="BR60" s="9">
        <f>BR59*90%</f>
        <v/>
      </c>
      <c r="BS60" s="9" t="n"/>
      <c r="BT60" s="9">
        <f>BV60+BX60+BZ60+CB60+CD60+CF60+CH60+CJ60+CL60</f>
        <v/>
      </c>
      <c r="BU60" s="9" t="n"/>
      <c r="BV60" s="9">
        <f>BV59*90%</f>
        <v/>
      </c>
      <c r="BW60" s="9" t="n"/>
      <c r="BX60" s="9">
        <f>BX59*90%</f>
        <v/>
      </c>
      <c r="BY60" s="9" t="n"/>
      <c r="BZ60" s="9">
        <f>BZ59*90%</f>
        <v/>
      </c>
      <c r="CA60" s="9" t="n"/>
      <c r="CB60" s="9">
        <f>CB59*90%</f>
        <v/>
      </c>
      <c r="CC60" s="9" t="n"/>
      <c r="CD60" s="9">
        <f>CD59*90%</f>
        <v/>
      </c>
      <c r="CE60" s="9" t="n"/>
      <c r="CF60" s="9">
        <f>CF59*90%</f>
        <v/>
      </c>
      <c r="CG60" s="9" t="n"/>
      <c r="CH60" s="9">
        <f>CH59*90%</f>
        <v/>
      </c>
      <c r="CI60" s="9" t="n"/>
      <c r="CJ60" s="9">
        <f>CJ59*90%</f>
        <v/>
      </c>
      <c r="CK60" s="9" t="n"/>
      <c r="CL60" s="9">
        <f>CL59*90%</f>
        <v/>
      </c>
      <c r="CM60" s="9" t="n"/>
      <c r="CN60" s="9">
        <f>CP60+CR60+CT60+CV60+CX60+CZ60+DB60+DD60+DF60+DH60+DJ60+DL60+DN60</f>
        <v/>
      </c>
      <c r="CO60" s="9" t="n"/>
      <c r="CP60" s="9">
        <f>CP59*90%</f>
        <v/>
      </c>
      <c r="CQ60" s="9" t="n"/>
      <c r="CR60" s="9">
        <f>CR59*90%</f>
        <v/>
      </c>
      <c r="CS60" s="9" t="n"/>
      <c r="CT60" s="9">
        <f>CT59*90%</f>
        <v/>
      </c>
      <c r="CU60" s="9" t="n"/>
      <c r="CV60" s="9">
        <f>CV59*90%</f>
        <v/>
      </c>
      <c r="CW60" s="9" t="n"/>
      <c r="CX60" s="9">
        <f>CX59*90%</f>
        <v/>
      </c>
      <c r="CY60" s="9" t="n"/>
      <c r="CZ60" s="9">
        <f>CZ59*90%</f>
        <v/>
      </c>
      <c r="DA60" s="9" t="n"/>
      <c r="DB60" s="9">
        <f>DB59*90%</f>
        <v/>
      </c>
      <c r="DC60" s="9" t="n"/>
      <c r="DD60" s="9">
        <f>DD59*90%</f>
        <v/>
      </c>
      <c r="DE60" s="9" t="n"/>
      <c r="DF60" s="9">
        <f>DF59*90%</f>
        <v/>
      </c>
      <c r="DG60" s="9" t="n"/>
      <c r="DH60" s="9">
        <f>DH59*90%</f>
        <v/>
      </c>
      <c r="DI60" s="9" t="n"/>
      <c r="DJ60" s="9">
        <f>DJ59*90%</f>
        <v/>
      </c>
      <c r="DK60" s="9" t="n"/>
      <c r="DL60" s="9">
        <f>DL59*90%</f>
        <v/>
      </c>
      <c r="DM60" s="9" t="n"/>
      <c r="DN60" s="9">
        <f>DN59*90%</f>
        <v/>
      </c>
      <c r="DO60" s="9">
        <f>E60+AU60+BI60+BS60+CM60</f>
        <v/>
      </c>
      <c r="DP60" s="9">
        <f>F60+AV60+BJ60+BT60+CN60</f>
        <v/>
      </c>
    </row>
    <row r="61">
      <c r="A61" s="8" t="n"/>
      <c r="B61" s="8" t="inlineStr">
        <is>
          <t>Final summa for Reklama</t>
        </is>
      </c>
      <c r="C61" s="8" t="n"/>
      <c r="D61" s="8" t="n"/>
      <c r="E61" s="9" t="n"/>
      <c r="F61" s="9">
        <f>H61+J61+L61+N61+P61+R61+T61+V61+X61+Z61+AB61+AD61+AF61+AH61+AJ61+AL61+AN61+AP61+AR61+AT61</f>
        <v/>
      </c>
      <c r="G61" s="9" t="n"/>
      <c r="H61" s="9">
        <f>G59*5000</f>
        <v/>
      </c>
      <c r="I61" s="9" t="n"/>
      <c r="J61" s="9">
        <f>I59*5000</f>
        <v/>
      </c>
      <c r="K61" s="9" t="n"/>
      <c r="L61" s="9">
        <f>K59*5000</f>
        <v/>
      </c>
      <c r="M61" s="9" t="n"/>
      <c r="N61" s="9">
        <f>M59*5000</f>
        <v/>
      </c>
      <c r="O61" s="9" t="n"/>
      <c r="P61" s="9">
        <f>O59*5000</f>
        <v/>
      </c>
      <c r="Q61" s="9" t="n"/>
      <c r="R61" s="9">
        <f>Q59*0</f>
        <v/>
      </c>
      <c r="S61" s="9" t="n"/>
      <c r="T61" s="9">
        <f>S59*0</f>
        <v/>
      </c>
      <c r="U61" s="9" t="n"/>
      <c r="V61" s="9">
        <f>U59*0</f>
        <v/>
      </c>
      <c r="W61" s="9" t="n"/>
      <c r="X61" s="9">
        <f>W59*0</f>
        <v/>
      </c>
      <c r="Y61" s="9" t="n"/>
      <c r="Z61" s="9">
        <f>Y59*0</f>
        <v/>
      </c>
      <c r="AA61" s="9" t="n"/>
      <c r="AB61" s="9">
        <f>AA59*7000</f>
        <v/>
      </c>
      <c r="AC61" s="9" t="n"/>
      <c r="AD61" s="9">
        <f>AC59*0</f>
        <v/>
      </c>
      <c r="AE61" s="9" t="n"/>
      <c r="AF61" s="9">
        <f>AE59*0</f>
        <v/>
      </c>
      <c r="AG61" s="9" t="n"/>
      <c r="AH61" s="9">
        <f>AG59*0</f>
        <v/>
      </c>
      <c r="AI61" s="9" t="n"/>
      <c r="AJ61" s="9">
        <f>AI59*0</f>
        <v/>
      </c>
      <c r="AK61" s="9" t="n"/>
      <c r="AL61" s="9">
        <f>AK59*0</f>
        <v/>
      </c>
      <c r="AM61" s="9" t="n"/>
      <c r="AN61" s="9">
        <f>AM59*0</f>
        <v/>
      </c>
      <c r="AO61" s="9" t="n"/>
      <c r="AP61" s="9">
        <f>AO59*0</f>
        <v/>
      </c>
      <c r="AQ61" s="9" t="n"/>
      <c r="AR61" s="9">
        <f>AQ59*0</f>
        <v/>
      </c>
      <c r="AS61" s="9" t="n"/>
      <c r="AT61" s="9">
        <f>AS59*0</f>
        <v/>
      </c>
      <c r="AU61" s="9" t="n"/>
      <c r="AV61" s="9">
        <f>AX61+AZ61+BB61+BD61+BF61+BH61</f>
        <v/>
      </c>
      <c r="AW61" s="9" t="n"/>
      <c r="AX61" s="9">
        <f>AW59*50000</f>
        <v/>
      </c>
      <c r="AY61" s="9" t="n"/>
      <c r="AZ61" s="9">
        <f>AY59*60000</f>
        <v/>
      </c>
      <c r="BA61" s="9" t="n"/>
      <c r="BB61" s="9">
        <f>BA59*7000</f>
        <v/>
      </c>
      <c r="BC61" s="9" t="n"/>
      <c r="BD61" s="9">
        <f>BC59*25000</f>
        <v/>
      </c>
      <c r="BE61" s="9" t="n"/>
      <c r="BF61" s="9">
        <f>BE59*20000</f>
        <v/>
      </c>
      <c r="BG61" s="9" t="n"/>
      <c r="BH61" s="9">
        <f>BG59*10000</f>
        <v/>
      </c>
      <c r="BI61" s="9" t="n"/>
      <c r="BJ61" s="9">
        <f>BL61+BN61+BP61+BR61</f>
        <v/>
      </c>
      <c r="BK61" s="9" t="n"/>
      <c r="BL61" s="9">
        <f>BK59*15000</f>
        <v/>
      </c>
      <c r="BM61" s="9" t="n"/>
      <c r="BN61" s="9">
        <f>BM59*5000</f>
        <v/>
      </c>
      <c r="BO61" s="9" t="n"/>
      <c r="BP61" s="9">
        <f>BO59*15000</f>
        <v/>
      </c>
      <c r="BQ61" s="9" t="n"/>
      <c r="BR61" s="9">
        <f>BQ59*5000</f>
        <v/>
      </c>
      <c r="BS61" s="9" t="n"/>
      <c r="BT61" s="9">
        <f>BV61+BX61+BZ61+CB61+CD61+CF61+CH61+CJ61+CL61</f>
        <v/>
      </c>
      <c r="BU61" s="9" t="n"/>
      <c r="BV61" s="9">
        <f>BU59*4000</f>
        <v/>
      </c>
      <c r="BW61" s="9" t="n"/>
      <c r="BX61" s="9">
        <f>BW59*2000</f>
        <v/>
      </c>
      <c r="BY61" s="9" t="n"/>
      <c r="BZ61" s="9">
        <f>BY59*10000</f>
        <v/>
      </c>
      <c r="CA61" s="9" t="n"/>
      <c r="CB61" s="9">
        <f>CA59*18000</f>
        <v/>
      </c>
      <c r="CC61" s="9" t="n"/>
      <c r="CD61" s="9">
        <f>CC59*150000</f>
        <v/>
      </c>
      <c r="CE61" s="9" t="n"/>
      <c r="CF61" s="9">
        <f>CE59*9000</f>
        <v/>
      </c>
      <c r="CG61" s="9" t="n"/>
      <c r="CH61" s="9">
        <f>CG59*0</f>
        <v/>
      </c>
      <c r="CI61" s="9" t="n"/>
      <c r="CJ61" s="9">
        <f>CI59*0</f>
        <v/>
      </c>
      <c r="CK61" s="9" t="n"/>
      <c r="CL61" s="9">
        <f>CK59*5000</f>
        <v/>
      </c>
      <c r="CM61" s="9" t="n"/>
      <c r="CN61" s="9">
        <f>CP61+CR61+CT61+CV61+CX61+CZ61+DB61+DD61+DF61+DH61+DJ61+DL61+DN61</f>
        <v/>
      </c>
      <c r="CO61" s="9" t="n"/>
      <c r="CP61" s="9">
        <f>CO59*5000</f>
        <v/>
      </c>
      <c r="CQ61" s="9" t="n"/>
      <c r="CR61" s="9">
        <f>CQ59*7000</f>
        <v/>
      </c>
      <c r="CS61" s="9" t="n"/>
      <c r="CT61" s="9">
        <f>CS59*18000</f>
        <v/>
      </c>
      <c r="CU61" s="9" t="n"/>
      <c r="CV61" s="9">
        <f>CU59*5000</f>
        <v/>
      </c>
      <c r="CW61" s="9" t="n"/>
      <c r="CX61" s="9">
        <f>CW59*12000</f>
        <v/>
      </c>
      <c r="CY61" s="9" t="n"/>
      <c r="CZ61" s="9">
        <f>CY59*10000</f>
        <v/>
      </c>
      <c r="DA61" s="9" t="n"/>
      <c r="DB61" s="9">
        <f>DA59*8000</f>
        <v/>
      </c>
      <c r="DC61" s="9" t="n"/>
      <c r="DD61" s="9">
        <f>DC59*0</f>
        <v/>
      </c>
      <c r="DE61" s="9" t="n"/>
      <c r="DF61" s="9">
        <f>DE59*10000</f>
        <v/>
      </c>
      <c r="DG61" s="9" t="n"/>
      <c r="DH61" s="9">
        <f>DG59*8000</f>
        <v/>
      </c>
      <c r="DI61" s="9" t="n"/>
      <c r="DJ61" s="9">
        <f>DI59*8000</f>
        <v/>
      </c>
      <c r="DK61" s="9" t="n"/>
      <c r="DL61" s="9">
        <f>DK59*15000</f>
        <v/>
      </c>
      <c r="DM61" s="9" t="n"/>
      <c r="DN61" s="9">
        <f>DM59*7000</f>
        <v/>
      </c>
      <c r="DO61" s="9">
        <f>E61+AU61+BI61+BS61+CM61</f>
        <v/>
      </c>
      <c r="DP61" s="9">
        <f>F61+AV61+BJ61+BT61+CN61</f>
        <v/>
      </c>
    </row>
    <row r="62">
      <c r="A62" s="8" t="n"/>
      <c r="B62" s="8" t="inlineStr">
        <is>
          <t>Final summa for Leksiya</t>
        </is>
      </c>
      <c r="C62" s="8" t="n"/>
      <c r="D62" s="8" t="n"/>
      <c r="E62" s="9" t="n"/>
      <c r="F62" s="9">
        <f>H62+J62+L62+N62+P62+R62+T62+V62+X62+Z62+AB62+AD62+AF62+AH62+AJ62+AL62+AN62+AP62+AR62+AT62</f>
        <v/>
      </c>
      <c r="G62" s="9" t="n"/>
      <c r="H62" s="9">
        <f>H60*2%</f>
        <v/>
      </c>
      <c r="I62" s="9" t="n"/>
      <c r="J62" s="9">
        <f>J60*2%</f>
        <v/>
      </c>
      <c r="K62" s="9" t="n"/>
      <c r="L62" s="9">
        <f>L60*2%</f>
        <v/>
      </c>
      <c r="M62" s="9" t="n"/>
      <c r="N62" s="9">
        <f>N60*2%</f>
        <v/>
      </c>
      <c r="O62" s="9" t="n"/>
      <c r="P62" s="9">
        <f>P60*2%</f>
        <v/>
      </c>
      <c r="Q62" s="9" t="n"/>
      <c r="R62" s="9">
        <f>R60*2%</f>
        <v/>
      </c>
      <c r="S62" s="9" t="n"/>
      <c r="T62" s="9">
        <f>T60*2%</f>
        <v/>
      </c>
      <c r="U62" s="9" t="n"/>
      <c r="V62" s="9">
        <f>V60*2%</f>
        <v/>
      </c>
      <c r="W62" s="9" t="n"/>
      <c r="X62" s="9">
        <f>X60*2%</f>
        <v/>
      </c>
      <c r="Y62" s="9" t="n"/>
      <c r="Z62" s="9">
        <f>Z60*2%</f>
        <v/>
      </c>
      <c r="AA62" s="9" t="n"/>
      <c r="AB62" s="9">
        <f>AB60*2%</f>
        <v/>
      </c>
      <c r="AC62" s="9" t="n"/>
      <c r="AD62" s="9">
        <f>AD60*2%</f>
        <v/>
      </c>
      <c r="AE62" s="9" t="n"/>
      <c r="AF62" s="9">
        <f>AF60*2%</f>
        <v/>
      </c>
      <c r="AG62" s="9" t="n"/>
      <c r="AH62" s="9">
        <f>AH60*2%</f>
        <v/>
      </c>
      <c r="AI62" s="9" t="n"/>
      <c r="AJ62" s="9">
        <f>AJ60*2%</f>
        <v/>
      </c>
      <c r="AK62" s="9" t="n"/>
      <c r="AL62" s="9">
        <f>AL60*2%</f>
        <v/>
      </c>
      <c r="AM62" s="9" t="n"/>
      <c r="AN62" s="9">
        <f>AN60*2%</f>
        <v/>
      </c>
      <c r="AO62" s="9" t="n"/>
      <c r="AP62" s="9">
        <f>AP60*2%</f>
        <v/>
      </c>
      <c r="AQ62" s="9" t="n"/>
      <c r="AR62" s="9">
        <f>AR60*2%</f>
        <v/>
      </c>
      <c r="AS62" s="9" t="n"/>
      <c r="AT62" s="9">
        <f>AT60*2%</f>
        <v/>
      </c>
      <c r="AU62" s="9" t="n"/>
      <c r="AV62" s="9">
        <f>AX62+AZ62+BB62+BD62+BF62+BH62</f>
        <v/>
      </c>
      <c r="AW62" s="9" t="n"/>
      <c r="AX62" s="9">
        <f>AX60*2%</f>
        <v/>
      </c>
      <c r="AY62" s="9" t="n"/>
      <c r="AZ62" s="9">
        <f>AZ60*2%</f>
        <v/>
      </c>
      <c r="BA62" s="9" t="n"/>
      <c r="BB62" s="9">
        <f>BB60*2%</f>
        <v/>
      </c>
      <c r="BC62" s="9" t="n"/>
      <c r="BD62" s="9">
        <f>BD60*2%</f>
        <v/>
      </c>
      <c r="BE62" s="9" t="n"/>
      <c r="BF62" s="9">
        <f>BF60*2%</f>
        <v/>
      </c>
      <c r="BG62" s="9" t="n"/>
      <c r="BH62" s="9">
        <f>BH60*2%</f>
        <v/>
      </c>
      <c r="BI62" s="9" t="n"/>
      <c r="BJ62" s="9">
        <f>BL62+BN62+BP62+BR62</f>
        <v/>
      </c>
      <c r="BK62" s="9" t="n"/>
      <c r="BL62" s="9">
        <f>BL60*2%</f>
        <v/>
      </c>
      <c r="BM62" s="9" t="n"/>
      <c r="BN62" s="9">
        <f>BN60*2%</f>
        <v/>
      </c>
      <c r="BO62" s="9" t="n"/>
      <c r="BP62" s="9">
        <f>BP60*2%</f>
        <v/>
      </c>
      <c r="BQ62" s="9" t="n"/>
      <c r="BR62" s="9">
        <f>BR60*2%</f>
        <v/>
      </c>
      <c r="BS62" s="9" t="n"/>
      <c r="BT62" s="9">
        <f>BV62+BX62+BZ62+CB62+CD62+CF62+CH62+CJ62+CL62</f>
        <v/>
      </c>
      <c r="BU62" s="9" t="n"/>
      <c r="BV62" s="9">
        <f>BV60*2%</f>
        <v/>
      </c>
      <c r="BW62" s="9" t="n"/>
      <c r="BX62" s="9">
        <f>BX60*2%</f>
        <v/>
      </c>
      <c r="BY62" s="9" t="n"/>
      <c r="BZ62" s="9">
        <f>BZ60*2%</f>
        <v/>
      </c>
      <c r="CA62" s="9" t="n"/>
      <c r="CB62" s="9">
        <f>CB60*2%</f>
        <v/>
      </c>
      <c r="CC62" s="9" t="n"/>
      <c r="CD62" s="9">
        <f>CD60*2%</f>
        <v/>
      </c>
      <c r="CE62" s="9" t="n"/>
      <c r="CF62" s="9">
        <f>CF60*2%</f>
        <v/>
      </c>
      <c r="CG62" s="9" t="n"/>
      <c r="CH62" s="9">
        <f>CH60*2%</f>
        <v/>
      </c>
      <c r="CI62" s="9" t="n"/>
      <c r="CJ62" s="9">
        <f>CJ60*2%</f>
        <v/>
      </c>
      <c r="CK62" s="9" t="n"/>
      <c r="CL62" s="9">
        <f>CL60*2%</f>
        <v/>
      </c>
      <c r="CM62" s="9" t="n"/>
      <c r="CN62" s="9">
        <f>CP62+CR62+CT62+CV62+CX62+CZ62+DB62+DD62+DF62+DH62+DJ62+DL62+DN62</f>
        <v/>
      </c>
      <c r="CO62" s="9" t="n"/>
      <c r="CP62" s="9">
        <f>CP60*2%</f>
        <v/>
      </c>
      <c r="CQ62" s="9" t="n"/>
      <c r="CR62" s="9">
        <f>CR60*2%</f>
        <v/>
      </c>
      <c r="CS62" s="9" t="n"/>
      <c r="CT62" s="9">
        <f>CT60*2%</f>
        <v/>
      </c>
      <c r="CU62" s="9" t="n"/>
      <c r="CV62" s="9">
        <f>CV60*2%</f>
        <v/>
      </c>
      <c r="CW62" s="9" t="n"/>
      <c r="CX62" s="9">
        <f>CX60*2%</f>
        <v/>
      </c>
      <c r="CY62" s="9" t="n"/>
      <c r="CZ62" s="9">
        <f>CZ60*2%</f>
        <v/>
      </c>
      <c r="DA62" s="9" t="n"/>
      <c r="DB62" s="9">
        <f>DB60*2%</f>
        <v/>
      </c>
      <c r="DC62" s="9" t="n"/>
      <c r="DD62" s="9">
        <f>DD60*2%</f>
        <v/>
      </c>
      <c r="DE62" s="9" t="n"/>
      <c r="DF62" s="9">
        <f>DF60*2%</f>
        <v/>
      </c>
      <c r="DG62" s="9" t="n"/>
      <c r="DH62" s="9">
        <f>DH60*2%</f>
        <v/>
      </c>
      <c r="DI62" s="9" t="n"/>
      <c r="DJ62" s="9">
        <f>DJ60*2%</f>
        <v/>
      </c>
      <c r="DK62" s="9" t="n"/>
      <c r="DL62" s="9">
        <f>DL60*2%</f>
        <v/>
      </c>
      <c r="DM62" s="9" t="n"/>
      <c r="DN62" s="9">
        <f>DN60*2%</f>
        <v/>
      </c>
      <c r="DO62" s="9">
        <f>E62+AU62+BI62+BS62+CM62</f>
        <v/>
      </c>
      <c r="DP62" s="9">
        <f>F62+AV62+BJ62+BT62+CN62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P13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SUM(E5:E6)</f>
        <v/>
      </c>
      <c r="F4" s="4">
        <f>SUM(F5:F6)</f>
        <v/>
      </c>
      <c r="G4" s="4">
        <f>SUM(G5:G6)</f>
        <v/>
      </c>
      <c r="H4" s="4">
        <f>SUM(H5:H6)</f>
        <v/>
      </c>
      <c r="I4" s="4">
        <f>SUM(I5:I6)</f>
        <v/>
      </c>
      <c r="J4" s="4">
        <f>SUM(J5:J6)</f>
        <v/>
      </c>
      <c r="K4" s="4">
        <f>SUM(K5:K6)</f>
        <v/>
      </c>
      <c r="L4" s="4">
        <f>SUM(L5:L6)</f>
        <v/>
      </c>
      <c r="M4" s="4">
        <f>SUM(M5:M6)</f>
        <v/>
      </c>
      <c r="N4" s="4">
        <f>SUM(N5:N6)</f>
        <v/>
      </c>
      <c r="O4" s="4">
        <f>SUM(O5:O6)</f>
        <v/>
      </c>
      <c r="P4" s="4">
        <f>SUM(P5:P6)</f>
        <v/>
      </c>
      <c r="Q4" s="4">
        <f>SUM(Q5:Q6)</f>
        <v/>
      </c>
      <c r="R4" s="4">
        <f>SUM(R5:R6)</f>
        <v/>
      </c>
      <c r="S4" s="4">
        <f>SUM(S5:S6)</f>
        <v/>
      </c>
      <c r="T4" s="4">
        <f>SUM(T5:T6)</f>
        <v/>
      </c>
      <c r="U4" s="4">
        <f>SUM(U5:U6)</f>
        <v/>
      </c>
      <c r="V4" s="4">
        <f>SUM(V5:V6)</f>
        <v/>
      </c>
      <c r="W4" s="4">
        <f>SUM(W5:W6)</f>
        <v/>
      </c>
      <c r="X4" s="4">
        <f>SUM(X5:X6)</f>
        <v/>
      </c>
      <c r="Y4" s="4">
        <f>SUM(Y5:Y6)</f>
        <v/>
      </c>
      <c r="Z4" s="4">
        <f>SUM(Z5:Z6)</f>
        <v/>
      </c>
      <c r="AA4" s="4">
        <f>SUM(AA5:AA6)</f>
        <v/>
      </c>
      <c r="AB4" s="4">
        <f>SUM(AB5:AB6)</f>
        <v/>
      </c>
      <c r="AC4" s="4">
        <f>SUM(AC5:AC6)</f>
        <v/>
      </c>
      <c r="AD4" s="4">
        <f>SUM(AD5:AD6)</f>
        <v/>
      </c>
      <c r="AE4" s="4">
        <f>SUM(AE5:AE6)</f>
        <v/>
      </c>
      <c r="AF4" s="4">
        <f>SUM(AF5:AF6)</f>
        <v/>
      </c>
      <c r="AG4" s="4">
        <f>SUM(AG5:AG6)</f>
        <v/>
      </c>
      <c r="AH4" s="4">
        <f>SUM(AH5:AH6)</f>
        <v/>
      </c>
      <c r="AI4" s="4">
        <f>SUM(AI5:AI6)</f>
        <v/>
      </c>
      <c r="AJ4" s="4">
        <f>SUM(AJ5:AJ6)</f>
        <v/>
      </c>
      <c r="AK4" s="4">
        <f>SUM(AK5:AK6)</f>
        <v/>
      </c>
      <c r="AL4" s="4">
        <f>SUM(AL5:AL6)</f>
        <v/>
      </c>
      <c r="AM4" s="4">
        <f>SUM(AM5:AM6)</f>
        <v/>
      </c>
      <c r="AN4" s="4">
        <f>SUM(AN5:AN6)</f>
        <v/>
      </c>
      <c r="AO4" s="4">
        <f>SUM(AO5:AO6)</f>
        <v/>
      </c>
      <c r="AP4" s="4">
        <f>SUM(AP5:AP6)</f>
        <v/>
      </c>
      <c r="AQ4" s="4">
        <f>SUM(AQ5:AQ6)</f>
        <v/>
      </c>
      <c r="AR4" s="4">
        <f>SUM(AR5:AR6)</f>
        <v/>
      </c>
      <c r="AS4" s="4">
        <f>SUM(AS5:AS6)</f>
        <v/>
      </c>
      <c r="AT4" s="4">
        <f>SUM(AT5:AT6)</f>
        <v/>
      </c>
      <c r="AU4" s="4">
        <f>SUM(AU5:AU6)</f>
        <v/>
      </c>
      <c r="AV4" s="4">
        <f>SUM(AV5:AV6)</f>
        <v/>
      </c>
      <c r="AW4" s="4">
        <f>SUM(AW5:AW6)</f>
        <v/>
      </c>
      <c r="AX4" s="4">
        <f>SUM(AX5:AX6)</f>
        <v/>
      </c>
      <c r="AY4" s="4">
        <f>SUM(AY5:AY6)</f>
        <v/>
      </c>
      <c r="AZ4" s="4">
        <f>SUM(AZ5:AZ6)</f>
        <v/>
      </c>
      <c r="BA4" s="4">
        <f>SUM(BA5:BA6)</f>
        <v/>
      </c>
      <c r="BB4" s="4">
        <f>SUM(BB5:BB6)</f>
        <v/>
      </c>
      <c r="BC4" s="4">
        <f>SUM(BC5:BC6)</f>
        <v/>
      </c>
      <c r="BD4" s="4">
        <f>SUM(BD5:BD6)</f>
        <v/>
      </c>
      <c r="BE4" s="4">
        <f>SUM(BE5:BE6)</f>
        <v/>
      </c>
      <c r="BF4" s="4">
        <f>SUM(BF5:BF6)</f>
        <v/>
      </c>
      <c r="BG4" s="4">
        <f>SUM(BG5:BG6)</f>
        <v/>
      </c>
      <c r="BH4" s="4">
        <f>SUM(BH5:BH6)</f>
        <v/>
      </c>
      <c r="BI4" s="4">
        <f>SUM(BI5:BI6)</f>
        <v/>
      </c>
      <c r="BJ4" s="4">
        <f>SUM(BJ5:BJ6)</f>
        <v/>
      </c>
      <c r="BK4" s="4">
        <f>SUM(BK5:BK6)</f>
        <v/>
      </c>
      <c r="BL4" s="4">
        <f>SUM(BL5:BL6)</f>
        <v/>
      </c>
      <c r="BM4" s="4">
        <f>SUM(BM5:BM6)</f>
        <v/>
      </c>
      <c r="BN4" s="4">
        <f>SUM(BN5:BN6)</f>
        <v/>
      </c>
      <c r="BO4" s="4">
        <f>SUM(BO5:BO6)</f>
        <v/>
      </c>
      <c r="BP4" s="4">
        <f>SUM(BP5:BP6)</f>
        <v/>
      </c>
      <c r="BQ4" s="4">
        <f>SUM(BQ5:BQ6)</f>
        <v/>
      </c>
      <c r="BR4" s="4">
        <f>SUM(BR5:BR6)</f>
        <v/>
      </c>
      <c r="BS4" s="4">
        <f>SUM(BS5:BS6)</f>
        <v/>
      </c>
      <c r="BT4" s="4">
        <f>SUM(BT5:BT6)</f>
        <v/>
      </c>
      <c r="BU4" s="4">
        <f>SUM(BU5:BU6)</f>
        <v/>
      </c>
      <c r="BV4" s="4">
        <f>SUM(BV5:BV6)</f>
        <v/>
      </c>
      <c r="BW4" s="4">
        <f>SUM(BW5:BW6)</f>
        <v/>
      </c>
      <c r="BX4" s="4">
        <f>SUM(BX5:BX6)</f>
        <v/>
      </c>
      <c r="BY4" s="4">
        <f>SUM(BY5:BY6)</f>
        <v/>
      </c>
      <c r="BZ4" s="4">
        <f>SUM(BZ5:BZ6)</f>
        <v/>
      </c>
      <c r="CA4" s="4">
        <f>SUM(CA5:CA6)</f>
        <v/>
      </c>
      <c r="CB4" s="4">
        <f>SUM(CB5:CB6)</f>
        <v/>
      </c>
      <c r="CC4" s="4">
        <f>SUM(CC5:CC6)</f>
        <v/>
      </c>
      <c r="CD4" s="4">
        <f>SUM(CD5:CD6)</f>
        <v/>
      </c>
      <c r="CE4" s="4">
        <f>SUM(CE5:CE6)</f>
        <v/>
      </c>
      <c r="CF4" s="4">
        <f>SUM(CF5:CF6)</f>
        <v/>
      </c>
      <c r="CG4" s="4">
        <f>SUM(CG5:CG6)</f>
        <v/>
      </c>
      <c r="CH4" s="4">
        <f>SUM(CH5:CH6)</f>
        <v/>
      </c>
      <c r="CI4" s="4">
        <f>SUM(CI5:CI6)</f>
        <v/>
      </c>
      <c r="CJ4" s="4">
        <f>SUM(CJ5:CJ6)</f>
        <v/>
      </c>
      <c r="CK4" s="4">
        <f>SUM(CK5:CK6)</f>
        <v/>
      </c>
      <c r="CL4" s="4">
        <f>SUM(CL5:CL6)</f>
        <v/>
      </c>
      <c r="CM4" s="4">
        <f>SUM(CM5:CM6)</f>
        <v/>
      </c>
      <c r="CN4" s="4">
        <f>SUM(CN5:CN6)</f>
        <v/>
      </c>
      <c r="CO4" s="4">
        <f>SUM(CO5:CO6)</f>
        <v/>
      </c>
      <c r="CP4" s="4">
        <f>SUM(CP5:CP6)</f>
        <v/>
      </c>
      <c r="CQ4" s="4">
        <f>SUM(CQ5:CQ6)</f>
        <v/>
      </c>
      <c r="CR4" s="4">
        <f>SUM(CR5:CR6)</f>
        <v/>
      </c>
      <c r="CS4" s="4">
        <f>SUM(CS5:CS6)</f>
        <v/>
      </c>
      <c r="CT4" s="4">
        <f>SUM(CT5:CT6)</f>
        <v/>
      </c>
      <c r="CU4" s="4">
        <f>SUM(CU5:CU6)</f>
        <v/>
      </c>
      <c r="CV4" s="4">
        <f>SUM(CV5:CV6)</f>
        <v/>
      </c>
      <c r="CW4" s="4">
        <f>SUM(CW5:CW6)</f>
        <v/>
      </c>
      <c r="CX4" s="4">
        <f>SUM(CX5:CX6)</f>
        <v/>
      </c>
      <c r="CY4" s="4">
        <f>SUM(CY5:CY6)</f>
        <v/>
      </c>
      <c r="CZ4" s="4">
        <f>SUM(CZ5:CZ6)</f>
        <v/>
      </c>
      <c r="DA4" s="4">
        <f>SUM(DA5:DA6)</f>
        <v/>
      </c>
      <c r="DB4" s="4">
        <f>SUM(DB5:DB6)</f>
        <v/>
      </c>
      <c r="DC4" s="4">
        <f>SUM(DC5:DC6)</f>
        <v/>
      </c>
      <c r="DD4" s="4">
        <f>SUM(DD5:DD6)</f>
        <v/>
      </c>
      <c r="DE4" s="4">
        <f>SUM(DE5:DE6)</f>
        <v/>
      </c>
      <c r="DF4" s="4">
        <f>SUM(DF5:DF6)</f>
        <v/>
      </c>
      <c r="DG4" s="4">
        <f>SUM(DG5:DG6)</f>
        <v/>
      </c>
      <c r="DH4" s="4">
        <f>SUM(DH5:DH6)</f>
        <v/>
      </c>
      <c r="DI4" s="4">
        <f>SUM(DI5:DI6)</f>
        <v/>
      </c>
      <c r="DJ4" s="4">
        <f>SUM(DJ5:DJ6)</f>
        <v/>
      </c>
      <c r="DK4" s="4">
        <f>SUM(DK5:DK6)</f>
        <v/>
      </c>
      <c r="DL4" s="4">
        <f>SUM(DL5:DL6)</f>
        <v/>
      </c>
      <c r="DM4" s="4">
        <f>SUM(DM5:DM6)</f>
        <v/>
      </c>
      <c r="DN4" s="4">
        <f>SUM(DN5:DN6)</f>
        <v/>
      </c>
      <c r="DO4" s="4">
        <f>SUM(DO5:DO6)</f>
        <v/>
      </c>
      <c r="DP4" s="4">
        <f>SUM(DP5:DP6)</f>
        <v/>
      </c>
    </row>
    <row r="5" hidden="1" outlineLevel="1">
      <c r="A5" s="5" t="n">
        <v>1</v>
      </c>
      <c r="B5" s="6" t="inlineStr">
        <is>
          <t>"Olot Abdunazar Fayz Med" XK</t>
        </is>
      </c>
      <c r="C5" s="6" t="inlineStr">
        <is>
          <t>Бухара</t>
        </is>
      </c>
      <c r="D5" s="6" t="inlineStr">
        <is>
          <t>Бухара 3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n">
        <v>2</v>
      </c>
      <c r="DH5" s="7" t="n">
        <v>203640</v>
      </c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OOO "ELEMENT PHARM"</t>
        </is>
      </c>
      <c r="C6" s="6" t="inlineStr">
        <is>
          <t>Бухара</t>
        </is>
      </c>
      <c r="D6" s="6" t="inlineStr">
        <is>
          <t>Бухара 3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n">
        <v>10</v>
      </c>
      <c r="P6" s="7" t="n">
        <v>1918650</v>
      </c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>
      <c r="A7" s="2" t="n">
        <v>0</v>
      </c>
      <c r="B7" s="3" t="inlineStr">
        <is>
          <t>Grand</t>
        </is>
      </c>
      <c r="C7" s="3" t="inlineStr"/>
      <c r="D7" s="3" t="inlineStr"/>
      <c r="E7" s="4">
        <f>SUM(E8:E9)</f>
        <v/>
      </c>
      <c r="F7" s="4">
        <f>SUM(F8:F9)</f>
        <v/>
      </c>
      <c r="G7" s="4">
        <f>SUM(G8:G9)</f>
        <v/>
      </c>
      <c r="H7" s="4">
        <f>SUM(H8:H9)</f>
        <v/>
      </c>
      <c r="I7" s="4">
        <f>SUM(I8:I9)</f>
        <v/>
      </c>
      <c r="J7" s="4">
        <f>SUM(J8:J9)</f>
        <v/>
      </c>
      <c r="K7" s="4">
        <f>SUM(K8:K9)</f>
        <v/>
      </c>
      <c r="L7" s="4">
        <f>SUM(L8:L9)</f>
        <v/>
      </c>
      <c r="M7" s="4">
        <f>SUM(M8:M9)</f>
        <v/>
      </c>
      <c r="N7" s="4">
        <f>SUM(N8:N9)</f>
        <v/>
      </c>
      <c r="O7" s="4">
        <f>SUM(O8:O9)</f>
        <v/>
      </c>
      <c r="P7" s="4">
        <f>SUM(P8:P9)</f>
        <v/>
      </c>
      <c r="Q7" s="4">
        <f>SUM(Q8:Q9)</f>
        <v/>
      </c>
      <c r="R7" s="4">
        <f>SUM(R8:R9)</f>
        <v/>
      </c>
      <c r="S7" s="4">
        <f>SUM(S8:S9)</f>
        <v/>
      </c>
      <c r="T7" s="4">
        <f>SUM(T8:T9)</f>
        <v/>
      </c>
      <c r="U7" s="4">
        <f>SUM(U8:U9)</f>
        <v/>
      </c>
      <c r="V7" s="4">
        <f>SUM(V8:V9)</f>
        <v/>
      </c>
      <c r="W7" s="4">
        <f>SUM(W8:W9)</f>
        <v/>
      </c>
      <c r="X7" s="4">
        <f>SUM(X8:X9)</f>
        <v/>
      </c>
      <c r="Y7" s="4">
        <f>SUM(Y8:Y9)</f>
        <v/>
      </c>
      <c r="Z7" s="4">
        <f>SUM(Z8:Z9)</f>
        <v/>
      </c>
      <c r="AA7" s="4">
        <f>SUM(AA8:AA9)</f>
        <v/>
      </c>
      <c r="AB7" s="4">
        <f>SUM(AB8:AB9)</f>
        <v/>
      </c>
      <c r="AC7" s="4">
        <f>SUM(AC8:AC9)</f>
        <v/>
      </c>
      <c r="AD7" s="4">
        <f>SUM(AD8:AD9)</f>
        <v/>
      </c>
      <c r="AE7" s="4">
        <f>SUM(AE8:AE9)</f>
        <v/>
      </c>
      <c r="AF7" s="4">
        <f>SUM(AF8:AF9)</f>
        <v/>
      </c>
      <c r="AG7" s="4">
        <f>SUM(AG8:AG9)</f>
        <v/>
      </c>
      <c r="AH7" s="4">
        <f>SUM(AH8:AH9)</f>
        <v/>
      </c>
      <c r="AI7" s="4">
        <f>SUM(AI8:AI9)</f>
        <v/>
      </c>
      <c r="AJ7" s="4">
        <f>SUM(AJ8:AJ9)</f>
        <v/>
      </c>
      <c r="AK7" s="4">
        <f>SUM(AK8:AK9)</f>
        <v/>
      </c>
      <c r="AL7" s="4">
        <f>SUM(AL8:AL9)</f>
        <v/>
      </c>
      <c r="AM7" s="4">
        <f>SUM(AM8:AM9)</f>
        <v/>
      </c>
      <c r="AN7" s="4">
        <f>SUM(AN8:AN9)</f>
        <v/>
      </c>
      <c r="AO7" s="4">
        <f>SUM(AO8:AO9)</f>
        <v/>
      </c>
      <c r="AP7" s="4">
        <f>SUM(AP8:AP9)</f>
        <v/>
      </c>
      <c r="AQ7" s="4">
        <f>SUM(AQ8:AQ9)</f>
        <v/>
      </c>
      <c r="AR7" s="4">
        <f>SUM(AR8:AR9)</f>
        <v/>
      </c>
      <c r="AS7" s="4">
        <f>SUM(AS8:AS9)</f>
        <v/>
      </c>
      <c r="AT7" s="4">
        <f>SUM(AT8:AT9)</f>
        <v/>
      </c>
      <c r="AU7" s="4">
        <f>SUM(AU8:AU9)</f>
        <v/>
      </c>
      <c r="AV7" s="4">
        <f>SUM(AV8:AV9)</f>
        <v/>
      </c>
      <c r="AW7" s="4">
        <f>SUM(AW8:AW9)</f>
        <v/>
      </c>
      <c r="AX7" s="4">
        <f>SUM(AX8:AX9)</f>
        <v/>
      </c>
      <c r="AY7" s="4">
        <f>SUM(AY8:AY9)</f>
        <v/>
      </c>
      <c r="AZ7" s="4">
        <f>SUM(AZ8:AZ9)</f>
        <v/>
      </c>
      <c r="BA7" s="4">
        <f>SUM(BA8:BA9)</f>
        <v/>
      </c>
      <c r="BB7" s="4">
        <f>SUM(BB8:BB9)</f>
        <v/>
      </c>
      <c r="BC7" s="4">
        <f>SUM(BC8:BC9)</f>
        <v/>
      </c>
      <c r="BD7" s="4">
        <f>SUM(BD8:BD9)</f>
        <v/>
      </c>
      <c r="BE7" s="4">
        <f>SUM(BE8:BE9)</f>
        <v/>
      </c>
      <c r="BF7" s="4">
        <f>SUM(BF8:BF9)</f>
        <v/>
      </c>
      <c r="BG7" s="4">
        <f>SUM(BG8:BG9)</f>
        <v/>
      </c>
      <c r="BH7" s="4">
        <f>SUM(BH8:BH9)</f>
        <v/>
      </c>
      <c r="BI7" s="4">
        <f>SUM(BI8:BI9)</f>
        <v/>
      </c>
      <c r="BJ7" s="4">
        <f>SUM(BJ8:BJ9)</f>
        <v/>
      </c>
      <c r="BK7" s="4">
        <f>SUM(BK8:BK9)</f>
        <v/>
      </c>
      <c r="BL7" s="4">
        <f>SUM(BL8:BL9)</f>
        <v/>
      </c>
      <c r="BM7" s="4">
        <f>SUM(BM8:BM9)</f>
        <v/>
      </c>
      <c r="BN7" s="4">
        <f>SUM(BN8:BN9)</f>
        <v/>
      </c>
      <c r="BO7" s="4">
        <f>SUM(BO8:BO9)</f>
        <v/>
      </c>
      <c r="BP7" s="4">
        <f>SUM(BP8:BP9)</f>
        <v/>
      </c>
      <c r="BQ7" s="4">
        <f>SUM(BQ8:BQ9)</f>
        <v/>
      </c>
      <c r="BR7" s="4">
        <f>SUM(BR8:BR9)</f>
        <v/>
      </c>
      <c r="BS7" s="4">
        <f>SUM(BS8:BS9)</f>
        <v/>
      </c>
      <c r="BT7" s="4">
        <f>SUM(BT8:BT9)</f>
        <v/>
      </c>
      <c r="BU7" s="4">
        <f>SUM(BU8:BU9)</f>
        <v/>
      </c>
      <c r="BV7" s="4">
        <f>SUM(BV8:BV9)</f>
        <v/>
      </c>
      <c r="BW7" s="4">
        <f>SUM(BW8:BW9)</f>
        <v/>
      </c>
      <c r="BX7" s="4">
        <f>SUM(BX8:BX9)</f>
        <v/>
      </c>
      <c r="BY7" s="4">
        <f>SUM(BY8:BY9)</f>
        <v/>
      </c>
      <c r="BZ7" s="4">
        <f>SUM(BZ8:BZ9)</f>
        <v/>
      </c>
      <c r="CA7" s="4">
        <f>SUM(CA8:CA9)</f>
        <v/>
      </c>
      <c r="CB7" s="4">
        <f>SUM(CB8:CB9)</f>
        <v/>
      </c>
      <c r="CC7" s="4">
        <f>SUM(CC8:CC9)</f>
        <v/>
      </c>
      <c r="CD7" s="4">
        <f>SUM(CD8:CD9)</f>
        <v/>
      </c>
      <c r="CE7" s="4">
        <f>SUM(CE8:CE9)</f>
        <v/>
      </c>
      <c r="CF7" s="4">
        <f>SUM(CF8:CF9)</f>
        <v/>
      </c>
      <c r="CG7" s="4">
        <f>SUM(CG8:CG9)</f>
        <v/>
      </c>
      <c r="CH7" s="4">
        <f>SUM(CH8:CH9)</f>
        <v/>
      </c>
      <c r="CI7" s="4">
        <f>SUM(CI8:CI9)</f>
        <v/>
      </c>
      <c r="CJ7" s="4">
        <f>SUM(CJ8:CJ9)</f>
        <v/>
      </c>
      <c r="CK7" s="4">
        <f>SUM(CK8:CK9)</f>
        <v/>
      </c>
      <c r="CL7" s="4">
        <f>SUM(CL8:CL9)</f>
        <v/>
      </c>
      <c r="CM7" s="4">
        <f>SUM(CM8:CM9)</f>
        <v/>
      </c>
      <c r="CN7" s="4">
        <f>SUM(CN8:CN9)</f>
        <v/>
      </c>
      <c r="CO7" s="4">
        <f>SUM(CO8:CO9)</f>
        <v/>
      </c>
      <c r="CP7" s="4">
        <f>SUM(CP8:CP9)</f>
        <v/>
      </c>
      <c r="CQ7" s="4">
        <f>SUM(CQ8:CQ9)</f>
        <v/>
      </c>
      <c r="CR7" s="4">
        <f>SUM(CR8:CR9)</f>
        <v/>
      </c>
      <c r="CS7" s="4">
        <f>SUM(CS8:CS9)</f>
        <v/>
      </c>
      <c r="CT7" s="4">
        <f>SUM(CT8:CT9)</f>
        <v/>
      </c>
      <c r="CU7" s="4">
        <f>SUM(CU8:CU9)</f>
        <v/>
      </c>
      <c r="CV7" s="4">
        <f>SUM(CV8:CV9)</f>
        <v/>
      </c>
      <c r="CW7" s="4">
        <f>SUM(CW8:CW9)</f>
        <v/>
      </c>
      <c r="CX7" s="4">
        <f>SUM(CX8:CX9)</f>
        <v/>
      </c>
      <c r="CY7" s="4">
        <f>SUM(CY8:CY9)</f>
        <v/>
      </c>
      <c r="CZ7" s="4">
        <f>SUM(CZ8:CZ9)</f>
        <v/>
      </c>
      <c r="DA7" s="4">
        <f>SUM(DA8:DA9)</f>
        <v/>
      </c>
      <c r="DB7" s="4">
        <f>SUM(DB8:DB9)</f>
        <v/>
      </c>
      <c r="DC7" s="4">
        <f>SUM(DC8:DC9)</f>
        <v/>
      </c>
      <c r="DD7" s="4">
        <f>SUM(DD8:DD9)</f>
        <v/>
      </c>
      <c r="DE7" s="4">
        <f>SUM(DE8:DE9)</f>
        <v/>
      </c>
      <c r="DF7" s="4">
        <f>SUM(DF8:DF9)</f>
        <v/>
      </c>
      <c r="DG7" s="4">
        <f>SUM(DG8:DG9)</f>
        <v/>
      </c>
      <c r="DH7" s="4">
        <f>SUM(DH8:DH9)</f>
        <v/>
      </c>
      <c r="DI7" s="4">
        <f>SUM(DI8:DI9)</f>
        <v/>
      </c>
      <c r="DJ7" s="4">
        <f>SUM(DJ8:DJ9)</f>
        <v/>
      </c>
      <c r="DK7" s="4">
        <f>SUM(DK8:DK9)</f>
        <v/>
      </c>
      <c r="DL7" s="4">
        <f>SUM(DL8:DL9)</f>
        <v/>
      </c>
      <c r="DM7" s="4">
        <f>SUM(DM8:DM9)</f>
        <v/>
      </c>
      <c r="DN7" s="4">
        <f>SUM(DN8:DN9)</f>
        <v/>
      </c>
      <c r="DO7" s="4">
        <f>SUM(DO8:DO9)</f>
        <v/>
      </c>
      <c r="DP7" s="4">
        <f>SUM(DP8:DP9)</f>
        <v/>
      </c>
    </row>
    <row r="8" hidden="1" outlineLevel="1">
      <c r="A8" s="5" t="n">
        <v>1</v>
      </c>
      <c r="B8" s="6" t="inlineStr">
        <is>
          <t>Bexruz-Farmon MCHJ</t>
        </is>
      </c>
      <c r="C8" s="6" t="inlineStr">
        <is>
          <t>Бухара</t>
        </is>
      </c>
      <c r="D8" s="6" t="inlineStr">
        <is>
          <t>Бухара 3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2</v>
      </c>
      <c r="H8" s="7" t="n">
        <v>271344</v>
      </c>
      <c r="I8" s="7" t="n">
        <v>2</v>
      </c>
      <c r="J8" s="7" t="n">
        <v>493988</v>
      </c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n">
        <v>2</v>
      </c>
      <c r="X8" s="7" t="n">
        <v>364074</v>
      </c>
      <c r="Y8" s="7" t="inlineStr"/>
      <c r="Z8" s="7" t="inlineStr"/>
      <c r="AA8" s="7" t="inlineStr"/>
      <c r="AB8" s="7" t="inlineStr"/>
      <c r="AC8" s="7" t="inlineStr"/>
      <c r="AD8" s="7" t="inlineStr"/>
      <c r="AE8" s="7" t="n">
        <v>5</v>
      </c>
      <c r="AF8" s="7" t="n">
        <v>1333885</v>
      </c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n">
        <v>4</v>
      </c>
      <c r="DD8" s="7" t="n">
        <v>1994768</v>
      </c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2</v>
      </c>
      <c r="B9" s="6" t="inlineStr">
        <is>
          <t>Dilshod XKTF</t>
        </is>
      </c>
      <c r="C9" s="6" t="inlineStr">
        <is>
          <t>Бухара</t>
        </is>
      </c>
      <c r="D9" s="6" t="inlineStr">
        <is>
          <t>Бухара 3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2</v>
      </c>
      <c r="H9" s="7" t="n">
        <v>872248</v>
      </c>
      <c r="I9" s="7" t="inlineStr"/>
      <c r="J9" s="7" t="inlineStr"/>
      <c r="K9" s="7" t="inlineStr"/>
      <c r="L9" s="7" t="inlineStr"/>
      <c r="M9" s="7" t="n">
        <v>4</v>
      </c>
      <c r="N9" s="7" t="n">
        <v>883982</v>
      </c>
      <c r="O9" s="7" t="n">
        <v>2</v>
      </c>
      <c r="P9" s="7" t="n">
        <v>800016</v>
      </c>
      <c r="Q9" s="7" t="n">
        <v>5</v>
      </c>
      <c r="R9" s="7" t="n">
        <v>1533800</v>
      </c>
      <c r="S9" s="7" t="inlineStr"/>
      <c r="T9" s="7" t="inlineStr"/>
      <c r="U9" s="7" t="inlineStr"/>
      <c r="V9" s="7" t="inlineStr"/>
      <c r="W9" s="7" t="n">
        <v>2</v>
      </c>
      <c r="X9" s="7" t="n">
        <v>932094</v>
      </c>
      <c r="Y9" s="7" t="inlineStr"/>
      <c r="Z9" s="7" t="inlineStr"/>
      <c r="AA9" s="7" t="inlineStr"/>
      <c r="AB9" s="7" t="inlineStr"/>
      <c r="AC9" s="7" t="n">
        <v>2</v>
      </c>
      <c r="AD9" s="7" t="n">
        <v>116470</v>
      </c>
      <c r="AE9" s="7" t="n">
        <v>2</v>
      </c>
      <c r="AF9" s="7" t="n">
        <v>724242</v>
      </c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n">
        <v>1</v>
      </c>
      <c r="DB9" s="7" t="n">
        <v>275328</v>
      </c>
      <c r="DC9" s="7" t="n">
        <v>5</v>
      </c>
      <c r="DD9" s="7" t="n">
        <v>150460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>
      <c r="A10" s="8" t="n"/>
      <c r="B10" s="8" t="inlineStr">
        <is>
          <t>FINAL SUM</t>
        </is>
      </c>
      <c r="C10" s="8" t="n"/>
      <c r="D10" s="8" t="n"/>
      <c r="E10" s="9">
        <f>E4+E7</f>
        <v/>
      </c>
      <c r="F10" s="9">
        <f>F4+F7</f>
        <v/>
      </c>
      <c r="G10" s="9">
        <f>G4+G7</f>
        <v/>
      </c>
      <c r="H10" s="9">
        <f>H4+H7</f>
        <v/>
      </c>
      <c r="I10" s="9">
        <f>I4+I7</f>
        <v/>
      </c>
      <c r="J10" s="9">
        <f>J4+J7</f>
        <v/>
      </c>
      <c r="K10" s="9">
        <f>K4+K7</f>
        <v/>
      </c>
      <c r="L10" s="9">
        <f>L4+L7</f>
        <v/>
      </c>
      <c r="M10" s="9">
        <f>M4+M7</f>
        <v/>
      </c>
      <c r="N10" s="9">
        <f>N4+N7</f>
        <v/>
      </c>
      <c r="O10" s="9">
        <f>O4+O7</f>
        <v/>
      </c>
      <c r="P10" s="9">
        <f>P4+P7</f>
        <v/>
      </c>
      <c r="Q10" s="9">
        <f>Q4+Q7</f>
        <v/>
      </c>
      <c r="R10" s="9">
        <f>R4+R7</f>
        <v/>
      </c>
      <c r="S10" s="9">
        <f>S4+S7</f>
        <v/>
      </c>
      <c r="T10" s="9">
        <f>T4+T7</f>
        <v/>
      </c>
      <c r="U10" s="9">
        <f>U4+U7</f>
        <v/>
      </c>
      <c r="V10" s="9">
        <f>V4+V7</f>
        <v/>
      </c>
      <c r="W10" s="9">
        <f>W4+W7</f>
        <v/>
      </c>
      <c r="X10" s="9">
        <f>X4+X7</f>
        <v/>
      </c>
      <c r="Y10" s="9">
        <f>Y4+Y7</f>
        <v/>
      </c>
      <c r="Z10" s="9">
        <f>Z4+Z7</f>
        <v/>
      </c>
      <c r="AA10" s="9">
        <f>AA4+AA7</f>
        <v/>
      </c>
      <c r="AB10" s="9">
        <f>AB4+AB7</f>
        <v/>
      </c>
      <c r="AC10" s="9">
        <f>AC4+AC7</f>
        <v/>
      </c>
      <c r="AD10" s="9">
        <f>AD4+AD7</f>
        <v/>
      </c>
      <c r="AE10" s="9">
        <f>AE4+AE7</f>
        <v/>
      </c>
      <c r="AF10" s="9">
        <f>AF4+AF7</f>
        <v/>
      </c>
      <c r="AG10" s="9">
        <f>AG4+AG7</f>
        <v/>
      </c>
      <c r="AH10" s="9">
        <f>AH4+AH7</f>
        <v/>
      </c>
      <c r="AI10" s="9">
        <f>AI4+AI7</f>
        <v/>
      </c>
      <c r="AJ10" s="9">
        <f>AJ4+AJ7</f>
        <v/>
      </c>
      <c r="AK10" s="9">
        <f>AK4+AK7</f>
        <v/>
      </c>
      <c r="AL10" s="9">
        <f>AL4+AL7</f>
        <v/>
      </c>
      <c r="AM10" s="9">
        <f>AM4+AM7</f>
        <v/>
      </c>
      <c r="AN10" s="9">
        <f>AN4+AN7</f>
        <v/>
      </c>
      <c r="AO10" s="9">
        <f>AO4+AO7</f>
        <v/>
      </c>
      <c r="AP10" s="9">
        <f>AP4+AP7</f>
        <v/>
      </c>
      <c r="AQ10" s="9">
        <f>AQ4+AQ7</f>
        <v/>
      </c>
      <c r="AR10" s="9">
        <f>AR4+AR7</f>
        <v/>
      </c>
      <c r="AS10" s="9">
        <f>AS4+AS7</f>
        <v/>
      </c>
      <c r="AT10" s="9">
        <f>AT4+AT7</f>
        <v/>
      </c>
      <c r="AU10" s="9">
        <f>AU4+AU7</f>
        <v/>
      </c>
      <c r="AV10" s="9">
        <f>AV4+AV7</f>
        <v/>
      </c>
      <c r="AW10" s="9">
        <f>AW4+AW7</f>
        <v/>
      </c>
      <c r="AX10" s="9">
        <f>AX4+AX7</f>
        <v/>
      </c>
      <c r="AY10" s="9">
        <f>AY4+AY7</f>
        <v/>
      </c>
      <c r="AZ10" s="9">
        <f>AZ4+AZ7</f>
        <v/>
      </c>
      <c r="BA10" s="9">
        <f>BA4+BA7</f>
        <v/>
      </c>
      <c r="BB10" s="9">
        <f>BB4+BB7</f>
        <v/>
      </c>
      <c r="BC10" s="9">
        <f>BC4+BC7</f>
        <v/>
      </c>
      <c r="BD10" s="9">
        <f>BD4+BD7</f>
        <v/>
      </c>
      <c r="BE10" s="9">
        <f>BE4+BE7</f>
        <v/>
      </c>
      <c r="BF10" s="9">
        <f>BF4+BF7</f>
        <v/>
      </c>
      <c r="BG10" s="9">
        <f>BG4+BG7</f>
        <v/>
      </c>
      <c r="BH10" s="9">
        <f>BH4+BH7</f>
        <v/>
      </c>
      <c r="BI10" s="9">
        <f>BI4+BI7</f>
        <v/>
      </c>
      <c r="BJ10" s="9">
        <f>BJ4+BJ7</f>
        <v/>
      </c>
      <c r="BK10" s="9">
        <f>BK4+BK7</f>
        <v/>
      </c>
      <c r="BL10" s="9">
        <f>BL4+BL7</f>
        <v/>
      </c>
      <c r="BM10" s="9">
        <f>BM4+BM7</f>
        <v/>
      </c>
      <c r="BN10" s="9">
        <f>BN4+BN7</f>
        <v/>
      </c>
      <c r="BO10" s="9">
        <f>BO4+BO7</f>
        <v/>
      </c>
      <c r="BP10" s="9">
        <f>BP4+BP7</f>
        <v/>
      </c>
      <c r="BQ10" s="9">
        <f>BQ4+BQ7</f>
        <v/>
      </c>
      <c r="BR10" s="9">
        <f>BR4+BR7</f>
        <v/>
      </c>
      <c r="BS10" s="9">
        <f>BS4+BS7</f>
        <v/>
      </c>
      <c r="BT10" s="9">
        <f>BT4+BT7</f>
        <v/>
      </c>
      <c r="BU10" s="9">
        <f>BU4+BU7</f>
        <v/>
      </c>
      <c r="BV10" s="9">
        <f>BV4+BV7</f>
        <v/>
      </c>
      <c r="BW10" s="9">
        <f>BW4+BW7</f>
        <v/>
      </c>
      <c r="BX10" s="9">
        <f>BX4+BX7</f>
        <v/>
      </c>
      <c r="BY10" s="9">
        <f>BY4+BY7</f>
        <v/>
      </c>
      <c r="BZ10" s="9">
        <f>BZ4+BZ7</f>
        <v/>
      </c>
      <c r="CA10" s="9">
        <f>CA4+CA7</f>
        <v/>
      </c>
      <c r="CB10" s="9">
        <f>CB4+CB7</f>
        <v/>
      </c>
      <c r="CC10" s="9">
        <f>CC4+CC7</f>
        <v/>
      </c>
      <c r="CD10" s="9">
        <f>CD4+CD7</f>
        <v/>
      </c>
      <c r="CE10" s="9">
        <f>CE4+CE7</f>
        <v/>
      </c>
      <c r="CF10" s="9">
        <f>CF4+CF7</f>
        <v/>
      </c>
      <c r="CG10" s="9">
        <f>CG4+CG7</f>
        <v/>
      </c>
      <c r="CH10" s="9">
        <f>CH4+CH7</f>
        <v/>
      </c>
      <c r="CI10" s="9">
        <f>CI4+CI7</f>
        <v/>
      </c>
      <c r="CJ10" s="9">
        <f>CJ4+CJ7</f>
        <v/>
      </c>
      <c r="CK10" s="9">
        <f>CK4+CK7</f>
        <v/>
      </c>
      <c r="CL10" s="9">
        <f>CL4+CL7</f>
        <v/>
      </c>
      <c r="CM10" s="9">
        <f>CM4+CM7</f>
        <v/>
      </c>
      <c r="CN10" s="9">
        <f>CN4+CN7</f>
        <v/>
      </c>
      <c r="CO10" s="9">
        <f>CO4+CO7</f>
        <v/>
      </c>
      <c r="CP10" s="9">
        <f>CP4+CP7</f>
        <v/>
      </c>
      <c r="CQ10" s="9">
        <f>CQ4+CQ7</f>
        <v/>
      </c>
      <c r="CR10" s="9">
        <f>CR4+CR7</f>
        <v/>
      </c>
      <c r="CS10" s="9">
        <f>CS4+CS7</f>
        <v/>
      </c>
      <c r="CT10" s="9">
        <f>CT4+CT7</f>
        <v/>
      </c>
      <c r="CU10" s="9">
        <f>CU4+CU7</f>
        <v/>
      </c>
      <c r="CV10" s="9">
        <f>CV4+CV7</f>
        <v/>
      </c>
      <c r="CW10" s="9">
        <f>CW4+CW7</f>
        <v/>
      </c>
      <c r="CX10" s="9">
        <f>CX4+CX7</f>
        <v/>
      </c>
      <c r="CY10" s="9">
        <f>CY4+CY7</f>
        <v/>
      </c>
      <c r="CZ10" s="9">
        <f>CZ4+CZ7</f>
        <v/>
      </c>
      <c r="DA10" s="9">
        <f>DA4+DA7</f>
        <v/>
      </c>
      <c r="DB10" s="9">
        <f>DB4+DB7</f>
        <v/>
      </c>
      <c r="DC10" s="9">
        <f>DC4+DC7</f>
        <v/>
      </c>
      <c r="DD10" s="9">
        <f>DD4+DD7</f>
        <v/>
      </c>
      <c r="DE10" s="9">
        <f>DE4+DE7</f>
        <v/>
      </c>
      <c r="DF10" s="9">
        <f>DF4+DF7</f>
        <v/>
      </c>
      <c r="DG10" s="9">
        <f>DG4+DG7</f>
        <v/>
      </c>
      <c r="DH10" s="9">
        <f>DH4+DH7</f>
        <v/>
      </c>
      <c r="DI10" s="9">
        <f>DI4+DI7</f>
        <v/>
      </c>
      <c r="DJ10" s="9">
        <f>DJ4+DJ7</f>
        <v/>
      </c>
      <c r="DK10" s="9">
        <f>DK4+DK7</f>
        <v/>
      </c>
      <c r="DL10" s="9">
        <f>DL4+DL7</f>
        <v/>
      </c>
      <c r="DM10" s="9">
        <f>DM4+DM7</f>
        <v/>
      </c>
      <c r="DN10" s="9">
        <f>DN4+DN7</f>
        <v/>
      </c>
      <c r="DO10" s="9">
        <f>DO4+DO7</f>
        <v/>
      </c>
      <c r="DP10" s="9">
        <f>DP4+DP7</f>
        <v/>
      </c>
    </row>
    <row r="11">
      <c r="A11" s="8" t="n"/>
      <c r="B11" s="8" t="inlineStr">
        <is>
          <t>FINAL SUM ( Minus 10 % )</t>
        </is>
      </c>
      <c r="C11" s="8" t="n"/>
      <c r="D11" s="8" t="n"/>
      <c r="E11" s="9" t="n"/>
      <c r="F11" s="9">
        <f>H11+J11+L11+N11+P11+R11+T11+V11+X11+Z11+AB11+AD11+AF11+AH11+AJ11+AL11+AN11+AP11+AR11+AT11</f>
        <v/>
      </c>
      <c r="G11" s="9" t="n"/>
      <c r="H11" s="9">
        <f>H10*90%</f>
        <v/>
      </c>
      <c r="I11" s="9" t="n"/>
      <c r="J11" s="9">
        <f>J10*90%</f>
        <v/>
      </c>
      <c r="K11" s="9" t="n"/>
      <c r="L11" s="9">
        <f>L10*90%</f>
        <v/>
      </c>
      <c r="M11" s="9" t="n"/>
      <c r="N11" s="9">
        <f>N10*90%</f>
        <v/>
      </c>
      <c r="O11" s="9" t="n"/>
      <c r="P11" s="9">
        <f>P10*90%</f>
        <v/>
      </c>
      <c r="Q11" s="9" t="n"/>
      <c r="R11" s="9">
        <f>R10*90%</f>
        <v/>
      </c>
      <c r="S11" s="9" t="n"/>
      <c r="T11" s="9">
        <f>T10*90%</f>
        <v/>
      </c>
      <c r="U11" s="9" t="n"/>
      <c r="V11" s="9">
        <f>V10*90%</f>
        <v/>
      </c>
      <c r="W11" s="9" t="n"/>
      <c r="X11" s="9">
        <f>X10*90%</f>
        <v/>
      </c>
      <c r="Y11" s="9" t="n"/>
      <c r="Z11" s="9">
        <f>Z10*90%</f>
        <v/>
      </c>
      <c r="AA11" s="9" t="n"/>
      <c r="AB11" s="9">
        <f>AB10*90%</f>
        <v/>
      </c>
      <c r="AC11" s="9" t="n"/>
      <c r="AD11" s="9">
        <f>AD10*90%</f>
        <v/>
      </c>
      <c r="AE11" s="9" t="n"/>
      <c r="AF11" s="9">
        <f>AF10*90%</f>
        <v/>
      </c>
      <c r="AG11" s="9" t="n"/>
      <c r="AH11" s="9">
        <f>AH10*90%</f>
        <v/>
      </c>
      <c r="AI11" s="9" t="n"/>
      <c r="AJ11" s="9">
        <f>AJ10*90%</f>
        <v/>
      </c>
      <c r="AK11" s="9" t="n"/>
      <c r="AL11" s="9">
        <f>AL10*90%</f>
        <v/>
      </c>
      <c r="AM11" s="9" t="n"/>
      <c r="AN11" s="9">
        <f>AN10*90%</f>
        <v/>
      </c>
      <c r="AO11" s="9" t="n"/>
      <c r="AP11" s="9">
        <f>AP10*90%</f>
        <v/>
      </c>
      <c r="AQ11" s="9" t="n"/>
      <c r="AR11" s="9">
        <f>AR10*90%</f>
        <v/>
      </c>
      <c r="AS11" s="9" t="n"/>
      <c r="AT11" s="9">
        <f>AT10*90%</f>
        <v/>
      </c>
      <c r="AU11" s="9" t="n"/>
      <c r="AV11" s="9">
        <f>AX11+AZ11+BB11+BD11+BF11+BH11</f>
        <v/>
      </c>
      <c r="AW11" s="9" t="n"/>
      <c r="AX11" s="9">
        <f>AX10*90%</f>
        <v/>
      </c>
      <c r="AY11" s="9" t="n"/>
      <c r="AZ11" s="9">
        <f>AZ10*90%</f>
        <v/>
      </c>
      <c r="BA11" s="9" t="n"/>
      <c r="BB11" s="9">
        <f>BB10*90%</f>
        <v/>
      </c>
      <c r="BC11" s="9" t="n"/>
      <c r="BD11" s="9">
        <f>BD10*90%</f>
        <v/>
      </c>
      <c r="BE11" s="9" t="n"/>
      <c r="BF11" s="9">
        <f>BF10*90%</f>
        <v/>
      </c>
      <c r="BG11" s="9" t="n"/>
      <c r="BH11" s="9">
        <f>BH10*90%</f>
        <v/>
      </c>
      <c r="BI11" s="9" t="n"/>
      <c r="BJ11" s="9">
        <f>BL11+BN11+BP11+BR11</f>
        <v/>
      </c>
      <c r="BK11" s="9" t="n"/>
      <c r="BL11" s="9">
        <f>BL10*90%</f>
        <v/>
      </c>
      <c r="BM11" s="9" t="n"/>
      <c r="BN11" s="9">
        <f>BN10*90%</f>
        <v/>
      </c>
      <c r="BO11" s="9" t="n"/>
      <c r="BP11" s="9">
        <f>BP10*90%</f>
        <v/>
      </c>
      <c r="BQ11" s="9" t="n"/>
      <c r="BR11" s="9">
        <f>BR10*90%</f>
        <v/>
      </c>
      <c r="BS11" s="9" t="n"/>
      <c r="BT11" s="9">
        <f>BV11+BX11+BZ11+CB11+CD11+CF11+CH11+CJ11+CL11</f>
        <v/>
      </c>
      <c r="BU11" s="9" t="n"/>
      <c r="BV11" s="9">
        <f>BV10*90%</f>
        <v/>
      </c>
      <c r="BW11" s="9" t="n"/>
      <c r="BX11" s="9">
        <f>BX10*90%</f>
        <v/>
      </c>
      <c r="BY11" s="9" t="n"/>
      <c r="BZ11" s="9">
        <f>BZ10*90%</f>
        <v/>
      </c>
      <c r="CA11" s="9" t="n"/>
      <c r="CB11" s="9">
        <f>CB10*90%</f>
        <v/>
      </c>
      <c r="CC11" s="9" t="n"/>
      <c r="CD11" s="9">
        <f>CD10*90%</f>
        <v/>
      </c>
      <c r="CE11" s="9" t="n"/>
      <c r="CF11" s="9">
        <f>CF10*90%</f>
        <v/>
      </c>
      <c r="CG11" s="9" t="n"/>
      <c r="CH11" s="9">
        <f>CH10*90%</f>
        <v/>
      </c>
      <c r="CI11" s="9" t="n"/>
      <c r="CJ11" s="9">
        <f>CJ10*90%</f>
        <v/>
      </c>
      <c r="CK11" s="9" t="n"/>
      <c r="CL11" s="9">
        <f>CL10*90%</f>
        <v/>
      </c>
      <c r="CM11" s="9" t="n"/>
      <c r="CN11" s="9">
        <f>CP11+CR11+CT11+CV11+CX11+CZ11+DB11+DD11+DF11+DH11+DJ11+DL11+DN11</f>
        <v/>
      </c>
      <c r="CO11" s="9" t="n"/>
      <c r="CP11" s="9">
        <f>CP10*90%</f>
        <v/>
      </c>
      <c r="CQ11" s="9" t="n"/>
      <c r="CR11" s="9">
        <f>CR10*90%</f>
        <v/>
      </c>
      <c r="CS11" s="9" t="n"/>
      <c r="CT11" s="9">
        <f>CT10*90%</f>
        <v/>
      </c>
      <c r="CU11" s="9" t="n"/>
      <c r="CV11" s="9">
        <f>CV10*90%</f>
        <v/>
      </c>
      <c r="CW11" s="9" t="n"/>
      <c r="CX11" s="9">
        <f>CX10*90%</f>
        <v/>
      </c>
      <c r="CY11" s="9" t="n"/>
      <c r="CZ11" s="9">
        <f>CZ10*90%</f>
        <v/>
      </c>
      <c r="DA11" s="9" t="n"/>
      <c r="DB11" s="9">
        <f>DB10*90%</f>
        <v/>
      </c>
      <c r="DC11" s="9" t="n"/>
      <c r="DD11" s="9">
        <f>DD10*90%</f>
        <v/>
      </c>
      <c r="DE11" s="9" t="n"/>
      <c r="DF11" s="9">
        <f>DF10*90%</f>
        <v/>
      </c>
      <c r="DG11" s="9" t="n"/>
      <c r="DH11" s="9">
        <f>DH10*90%</f>
        <v/>
      </c>
      <c r="DI11" s="9" t="n"/>
      <c r="DJ11" s="9">
        <f>DJ10*90%</f>
        <v/>
      </c>
      <c r="DK11" s="9" t="n"/>
      <c r="DL11" s="9">
        <f>DL10*90%</f>
        <v/>
      </c>
      <c r="DM11" s="9" t="n"/>
      <c r="DN11" s="9">
        <f>DN10*90%</f>
        <v/>
      </c>
      <c r="DO11" s="9">
        <f>E11+AU11+BI11+BS11+CM11</f>
        <v/>
      </c>
      <c r="DP11" s="9">
        <f>F11+AV11+BJ11+BT11+CN11</f>
        <v/>
      </c>
    </row>
    <row r="12">
      <c r="A12" s="8" t="n"/>
      <c r="B12" s="8" t="inlineStr">
        <is>
          <t>Final summa for Reklama</t>
        </is>
      </c>
      <c r="C12" s="8" t="n"/>
      <c r="D12" s="8" t="n"/>
      <c r="E12" s="9" t="n"/>
      <c r="F12" s="9">
        <f>H12+J12+L12+N12+P12+R12+T12+V12+X12+Z12+AB12+AD12+AF12+AH12+AJ12+AL12+AN12+AP12+AR12+AT12</f>
        <v/>
      </c>
      <c r="G12" s="9" t="n"/>
      <c r="H12" s="9">
        <f>G10*5000</f>
        <v/>
      </c>
      <c r="I12" s="9" t="n"/>
      <c r="J12" s="9">
        <f>I10*5000</f>
        <v/>
      </c>
      <c r="K12" s="9" t="n"/>
      <c r="L12" s="9">
        <f>K10*5000</f>
        <v/>
      </c>
      <c r="M12" s="9" t="n"/>
      <c r="N12" s="9">
        <f>M10*5000</f>
        <v/>
      </c>
      <c r="O12" s="9" t="n"/>
      <c r="P12" s="9">
        <f>O10*5000</f>
        <v/>
      </c>
      <c r="Q12" s="9" t="n"/>
      <c r="R12" s="9">
        <f>Q10*0</f>
        <v/>
      </c>
      <c r="S12" s="9" t="n"/>
      <c r="T12" s="9">
        <f>S10*0</f>
        <v/>
      </c>
      <c r="U12" s="9" t="n"/>
      <c r="V12" s="9">
        <f>U10*0</f>
        <v/>
      </c>
      <c r="W12" s="9" t="n"/>
      <c r="X12" s="9">
        <f>W10*0</f>
        <v/>
      </c>
      <c r="Y12" s="9" t="n"/>
      <c r="Z12" s="9">
        <f>Y10*0</f>
        <v/>
      </c>
      <c r="AA12" s="9" t="n"/>
      <c r="AB12" s="9">
        <f>AA10*7000</f>
        <v/>
      </c>
      <c r="AC12" s="9" t="n"/>
      <c r="AD12" s="9">
        <f>AC10*0</f>
        <v/>
      </c>
      <c r="AE12" s="9" t="n"/>
      <c r="AF12" s="9">
        <f>AE10*0</f>
        <v/>
      </c>
      <c r="AG12" s="9" t="n"/>
      <c r="AH12" s="9">
        <f>AG10*0</f>
        <v/>
      </c>
      <c r="AI12" s="9" t="n"/>
      <c r="AJ12" s="9">
        <f>AI10*0</f>
        <v/>
      </c>
      <c r="AK12" s="9" t="n"/>
      <c r="AL12" s="9">
        <f>AK10*0</f>
        <v/>
      </c>
      <c r="AM12" s="9" t="n"/>
      <c r="AN12" s="9">
        <f>AM10*0</f>
        <v/>
      </c>
      <c r="AO12" s="9" t="n"/>
      <c r="AP12" s="9">
        <f>AO10*0</f>
        <v/>
      </c>
      <c r="AQ12" s="9" t="n"/>
      <c r="AR12" s="9">
        <f>AQ10*0</f>
        <v/>
      </c>
      <c r="AS12" s="9" t="n"/>
      <c r="AT12" s="9">
        <f>AS10*0</f>
        <v/>
      </c>
      <c r="AU12" s="9" t="n"/>
      <c r="AV12" s="9">
        <f>AX12+AZ12+BB12+BD12+BF12+BH12</f>
        <v/>
      </c>
      <c r="AW12" s="9" t="n"/>
      <c r="AX12" s="9">
        <f>AW10*50000</f>
        <v/>
      </c>
      <c r="AY12" s="9" t="n"/>
      <c r="AZ12" s="9">
        <f>AY10*60000</f>
        <v/>
      </c>
      <c r="BA12" s="9" t="n"/>
      <c r="BB12" s="9">
        <f>BA10*7000</f>
        <v/>
      </c>
      <c r="BC12" s="9" t="n"/>
      <c r="BD12" s="9">
        <f>BC10*25000</f>
        <v/>
      </c>
      <c r="BE12" s="9" t="n"/>
      <c r="BF12" s="9">
        <f>BE10*20000</f>
        <v/>
      </c>
      <c r="BG12" s="9" t="n"/>
      <c r="BH12" s="9">
        <f>BG10*10000</f>
        <v/>
      </c>
      <c r="BI12" s="9" t="n"/>
      <c r="BJ12" s="9">
        <f>BL12+BN12+BP12+BR12</f>
        <v/>
      </c>
      <c r="BK12" s="9" t="n"/>
      <c r="BL12" s="9">
        <f>BK10*15000</f>
        <v/>
      </c>
      <c r="BM12" s="9" t="n"/>
      <c r="BN12" s="9">
        <f>BM10*5000</f>
        <v/>
      </c>
      <c r="BO12" s="9" t="n"/>
      <c r="BP12" s="9">
        <f>BO10*15000</f>
        <v/>
      </c>
      <c r="BQ12" s="9" t="n"/>
      <c r="BR12" s="9">
        <f>BQ10*5000</f>
        <v/>
      </c>
      <c r="BS12" s="9" t="n"/>
      <c r="BT12" s="9">
        <f>BV12+BX12+BZ12+CB12+CD12+CF12+CH12+CJ12+CL12</f>
        <v/>
      </c>
      <c r="BU12" s="9" t="n"/>
      <c r="BV12" s="9">
        <f>BU10*4000</f>
        <v/>
      </c>
      <c r="BW12" s="9" t="n"/>
      <c r="BX12" s="9">
        <f>BW10*2000</f>
        <v/>
      </c>
      <c r="BY12" s="9" t="n"/>
      <c r="BZ12" s="9">
        <f>BY10*10000</f>
        <v/>
      </c>
      <c r="CA12" s="9" t="n"/>
      <c r="CB12" s="9">
        <f>CA10*18000</f>
        <v/>
      </c>
      <c r="CC12" s="9" t="n"/>
      <c r="CD12" s="9">
        <f>CC10*150000</f>
        <v/>
      </c>
      <c r="CE12" s="9" t="n"/>
      <c r="CF12" s="9">
        <f>CE10*9000</f>
        <v/>
      </c>
      <c r="CG12" s="9" t="n"/>
      <c r="CH12" s="9">
        <f>CG10*0</f>
        <v/>
      </c>
      <c r="CI12" s="9" t="n"/>
      <c r="CJ12" s="9">
        <f>CI10*0</f>
        <v/>
      </c>
      <c r="CK12" s="9" t="n"/>
      <c r="CL12" s="9">
        <f>CK10*5000</f>
        <v/>
      </c>
      <c r="CM12" s="9" t="n"/>
      <c r="CN12" s="9">
        <f>CP12+CR12+CT12+CV12+CX12+CZ12+DB12+DD12+DF12+DH12+DJ12+DL12+DN12</f>
        <v/>
      </c>
      <c r="CO12" s="9" t="n"/>
      <c r="CP12" s="9">
        <f>CO10*5000</f>
        <v/>
      </c>
      <c r="CQ12" s="9" t="n"/>
      <c r="CR12" s="9">
        <f>CQ10*7000</f>
        <v/>
      </c>
      <c r="CS12" s="9" t="n"/>
      <c r="CT12" s="9">
        <f>CS10*18000</f>
        <v/>
      </c>
      <c r="CU12" s="9" t="n"/>
      <c r="CV12" s="9">
        <f>CU10*5000</f>
        <v/>
      </c>
      <c r="CW12" s="9" t="n"/>
      <c r="CX12" s="9">
        <f>CW10*12000</f>
        <v/>
      </c>
      <c r="CY12" s="9" t="n"/>
      <c r="CZ12" s="9">
        <f>CY10*10000</f>
        <v/>
      </c>
      <c r="DA12" s="9" t="n"/>
      <c r="DB12" s="9">
        <f>DA10*8000</f>
        <v/>
      </c>
      <c r="DC12" s="9" t="n"/>
      <c r="DD12" s="9">
        <f>DC10*0</f>
        <v/>
      </c>
      <c r="DE12" s="9" t="n"/>
      <c r="DF12" s="9">
        <f>DE10*10000</f>
        <v/>
      </c>
      <c r="DG12" s="9" t="n"/>
      <c r="DH12" s="9">
        <f>DG10*8000</f>
        <v/>
      </c>
      <c r="DI12" s="9" t="n"/>
      <c r="DJ12" s="9">
        <f>DI10*8000</f>
        <v/>
      </c>
      <c r="DK12" s="9" t="n"/>
      <c r="DL12" s="9">
        <f>DK10*15000</f>
        <v/>
      </c>
      <c r="DM12" s="9" t="n"/>
      <c r="DN12" s="9">
        <f>DM10*7000</f>
        <v/>
      </c>
      <c r="DO12" s="9">
        <f>E12+AU12+BI12+BS12+CM12</f>
        <v/>
      </c>
      <c r="DP12" s="9">
        <f>F12+AV12+BJ12+BT12+CN12</f>
        <v/>
      </c>
    </row>
    <row r="13">
      <c r="A13" s="8" t="n"/>
      <c r="B13" s="8" t="inlineStr">
        <is>
          <t>Final summa for Leksiya</t>
        </is>
      </c>
      <c r="C13" s="8" t="n"/>
      <c r="D13" s="8" t="n"/>
      <c r="E13" s="9" t="n"/>
      <c r="F13" s="9">
        <f>H13+J13+L13+N13+P13+R13+T13+V13+X13+Z13+AB13+AD13+AF13+AH13+AJ13+AL13+AN13+AP13+AR13+AT13</f>
        <v/>
      </c>
      <c r="G13" s="9" t="n"/>
      <c r="H13" s="9">
        <f>H11*2%</f>
        <v/>
      </c>
      <c r="I13" s="9" t="n"/>
      <c r="J13" s="9">
        <f>J11*2%</f>
        <v/>
      </c>
      <c r="K13" s="9" t="n"/>
      <c r="L13" s="9">
        <f>L11*2%</f>
        <v/>
      </c>
      <c r="M13" s="9" t="n"/>
      <c r="N13" s="9">
        <f>N11*2%</f>
        <v/>
      </c>
      <c r="O13" s="9" t="n"/>
      <c r="P13" s="9">
        <f>P11*2%</f>
        <v/>
      </c>
      <c r="Q13" s="9" t="n"/>
      <c r="R13" s="9">
        <f>R11*2%</f>
        <v/>
      </c>
      <c r="S13" s="9" t="n"/>
      <c r="T13" s="9">
        <f>T11*2%</f>
        <v/>
      </c>
      <c r="U13" s="9" t="n"/>
      <c r="V13" s="9">
        <f>V11*2%</f>
        <v/>
      </c>
      <c r="W13" s="9" t="n"/>
      <c r="X13" s="9">
        <f>X11*2%</f>
        <v/>
      </c>
      <c r="Y13" s="9" t="n"/>
      <c r="Z13" s="9">
        <f>Z11*2%</f>
        <v/>
      </c>
      <c r="AA13" s="9" t="n"/>
      <c r="AB13" s="9">
        <f>AB11*2%</f>
        <v/>
      </c>
      <c r="AC13" s="9" t="n"/>
      <c r="AD13" s="9">
        <f>AD11*2%</f>
        <v/>
      </c>
      <c r="AE13" s="9" t="n"/>
      <c r="AF13" s="9">
        <f>AF11*2%</f>
        <v/>
      </c>
      <c r="AG13" s="9" t="n"/>
      <c r="AH13" s="9">
        <f>AH11*2%</f>
        <v/>
      </c>
      <c r="AI13" s="9" t="n"/>
      <c r="AJ13" s="9">
        <f>AJ11*2%</f>
        <v/>
      </c>
      <c r="AK13" s="9" t="n"/>
      <c r="AL13" s="9">
        <f>AL11*2%</f>
        <v/>
      </c>
      <c r="AM13" s="9" t="n"/>
      <c r="AN13" s="9">
        <f>AN11*2%</f>
        <v/>
      </c>
      <c r="AO13" s="9" t="n"/>
      <c r="AP13" s="9">
        <f>AP11*2%</f>
        <v/>
      </c>
      <c r="AQ13" s="9" t="n"/>
      <c r="AR13" s="9">
        <f>AR11*2%</f>
        <v/>
      </c>
      <c r="AS13" s="9" t="n"/>
      <c r="AT13" s="9">
        <f>AT11*2%</f>
        <v/>
      </c>
      <c r="AU13" s="9" t="n"/>
      <c r="AV13" s="9">
        <f>AX13+AZ13+BB13+BD13+BF13+BH13</f>
        <v/>
      </c>
      <c r="AW13" s="9" t="n"/>
      <c r="AX13" s="9">
        <f>AX11*2%</f>
        <v/>
      </c>
      <c r="AY13" s="9" t="n"/>
      <c r="AZ13" s="9">
        <f>AZ11*2%</f>
        <v/>
      </c>
      <c r="BA13" s="9" t="n"/>
      <c r="BB13" s="9">
        <f>BB11*2%</f>
        <v/>
      </c>
      <c r="BC13" s="9" t="n"/>
      <c r="BD13" s="9">
        <f>BD11*2%</f>
        <v/>
      </c>
      <c r="BE13" s="9" t="n"/>
      <c r="BF13" s="9">
        <f>BF11*2%</f>
        <v/>
      </c>
      <c r="BG13" s="9" t="n"/>
      <c r="BH13" s="9">
        <f>BH11*2%</f>
        <v/>
      </c>
      <c r="BI13" s="9" t="n"/>
      <c r="BJ13" s="9">
        <f>BL13+BN13+BP13+BR13</f>
        <v/>
      </c>
      <c r="BK13" s="9" t="n"/>
      <c r="BL13" s="9">
        <f>BL11*2%</f>
        <v/>
      </c>
      <c r="BM13" s="9" t="n"/>
      <c r="BN13" s="9">
        <f>BN11*2%</f>
        <v/>
      </c>
      <c r="BO13" s="9" t="n"/>
      <c r="BP13" s="9">
        <f>BP11*2%</f>
        <v/>
      </c>
      <c r="BQ13" s="9" t="n"/>
      <c r="BR13" s="9">
        <f>BR11*2%</f>
        <v/>
      </c>
      <c r="BS13" s="9" t="n"/>
      <c r="BT13" s="9">
        <f>BV13+BX13+BZ13+CB13+CD13+CF13+CH13+CJ13+CL13</f>
        <v/>
      </c>
      <c r="BU13" s="9" t="n"/>
      <c r="BV13" s="9">
        <f>BV11*2%</f>
        <v/>
      </c>
      <c r="BW13" s="9" t="n"/>
      <c r="BX13" s="9">
        <f>BX11*2%</f>
        <v/>
      </c>
      <c r="BY13" s="9" t="n"/>
      <c r="BZ13" s="9">
        <f>BZ11*2%</f>
        <v/>
      </c>
      <c r="CA13" s="9" t="n"/>
      <c r="CB13" s="9">
        <f>CB11*2%</f>
        <v/>
      </c>
      <c r="CC13" s="9" t="n"/>
      <c r="CD13" s="9">
        <f>CD11*2%</f>
        <v/>
      </c>
      <c r="CE13" s="9" t="n"/>
      <c r="CF13" s="9">
        <f>CF11*2%</f>
        <v/>
      </c>
      <c r="CG13" s="9" t="n"/>
      <c r="CH13" s="9">
        <f>CH11*2%</f>
        <v/>
      </c>
      <c r="CI13" s="9" t="n"/>
      <c r="CJ13" s="9">
        <f>CJ11*2%</f>
        <v/>
      </c>
      <c r="CK13" s="9" t="n"/>
      <c r="CL13" s="9">
        <f>CL11*2%</f>
        <v/>
      </c>
      <c r="CM13" s="9" t="n"/>
      <c r="CN13" s="9">
        <f>CP13+CR13+CT13+CV13+CX13+CZ13+DB13+DD13+DF13+DH13+DJ13+DL13+DN13</f>
        <v/>
      </c>
      <c r="CO13" s="9" t="n"/>
      <c r="CP13" s="9">
        <f>CP11*2%</f>
        <v/>
      </c>
      <c r="CQ13" s="9" t="n"/>
      <c r="CR13" s="9">
        <f>CR11*2%</f>
        <v/>
      </c>
      <c r="CS13" s="9" t="n"/>
      <c r="CT13" s="9">
        <f>CT11*2%</f>
        <v/>
      </c>
      <c r="CU13" s="9" t="n"/>
      <c r="CV13" s="9">
        <f>CV11*2%</f>
        <v/>
      </c>
      <c r="CW13" s="9" t="n"/>
      <c r="CX13" s="9">
        <f>CX11*2%</f>
        <v/>
      </c>
      <c r="CY13" s="9" t="n"/>
      <c r="CZ13" s="9">
        <f>CZ11*2%</f>
        <v/>
      </c>
      <c r="DA13" s="9" t="n"/>
      <c r="DB13" s="9">
        <f>DB11*2%</f>
        <v/>
      </c>
      <c r="DC13" s="9" t="n"/>
      <c r="DD13" s="9">
        <f>DD11*2%</f>
        <v/>
      </c>
      <c r="DE13" s="9" t="n"/>
      <c r="DF13" s="9">
        <f>DF11*2%</f>
        <v/>
      </c>
      <c r="DG13" s="9" t="n"/>
      <c r="DH13" s="9">
        <f>DH11*2%</f>
        <v/>
      </c>
      <c r="DI13" s="9" t="n"/>
      <c r="DJ13" s="9">
        <f>DJ11*2%</f>
        <v/>
      </c>
      <c r="DK13" s="9" t="n"/>
      <c r="DL13" s="9">
        <f>DL11*2%</f>
        <v/>
      </c>
      <c r="DM13" s="9" t="n"/>
      <c r="DN13" s="9">
        <f>DN11*2%</f>
        <v/>
      </c>
      <c r="DO13" s="9">
        <f>E13+AU13+BI13+BS13+CM13</f>
        <v/>
      </c>
      <c r="DP13" s="9">
        <f>F13+AV13+BJ13+BT13+CN13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2025-07-08T16:31:52Z</dcterms:created>
  <dcterms:modified xmlns:dcterms="http://purl.org/dc/terms/" xmlns:xsi="http://www.w3.org/2001/XMLSchema-instance" xsi:type="dcterms:W3CDTF">2025-07-08T16:31:55Z</dcterms:modified>
</cp:coreProperties>
</file>