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Кашкадарь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69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SUM(E5:E60)</f>
        <v/>
      </c>
      <c r="F4" s="4">
        <f>SUM(F5:F60)</f>
        <v/>
      </c>
      <c r="G4" s="4">
        <f>SUM(G5:G60)</f>
        <v/>
      </c>
      <c r="H4" s="4">
        <f>SUM(H5:H60)</f>
        <v/>
      </c>
      <c r="I4" s="4">
        <f>SUM(I5:I60)</f>
        <v/>
      </c>
      <c r="J4" s="4">
        <f>SUM(J5:J60)</f>
        <v/>
      </c>
      <c r="K4" s="4">
        <f>SUM(K5:K60)</f>
        <v/>
      </c>
      <c r="L4" s="4">
        <f>SUM(L5:L60)</f>
        <v/>
      </c>
      <c r="M4" s="4">
        <f>SUM(M5:M60)</f>
        <v/>
      </c>
      <c r="N4" s="4">
        <f>SUM(N5:N60)</f>
        <v/>
      </c>
      <c r="O4" s="4">
        <f>SUM(O5:O60)</f>
        <v/>
      </c>
      <c r="P4" s="4">
        <f>SUM(P5:P60)</f>
        <v/>
      </c>
      <c r="Q4" s="4">
        <f>SUM(Q5:Q60)</f>
        <v/>
      </c>
      <c r="R4" s="4">
        <f>SUM(R5:R60)</f>
        <v/>
      </c>
      <c r="S4" s="4">
        <f>SUM(S5:S60)</f>
        <v/>
      </c>
      <c r="T4" s="4">
        <f>SUM(T5:T60)</f>
        <v/>
      </c>
      <c r="U4" s="4">
        <f>SUM(U5:U60)</f>
        <v/>
      </c>
      <c r="V4" s="4">
        <f>SUM(V5:V60)</f>
        <v/>
      </c>
      <c r="W4" s="4">
        <f>SUM(W5:W60)</f>
        <v/>
      </c>
      <c r="X4" s="4">
        <f>SUM(X5:X60)</f>
        <v/>
      </c>
      <c r="Y4" s="4">
        <f>SUM(Y5:Y60)</f>
        <v/>
      </c>
      <c r="Z4" s="4">
        <f>SUM(Z5:Z60)</f>
        <v/>
      </c>
      <c r="AA4" s="4">
        <f>SUM(AA5:AA60)</f>
        <v/>
      </c>
      <c r="AB4" s="4">
        <f>SUM(AB5:AB60)</f>
        <v/>
      </c>
      <c r="AC4" s="4">
        <f>SUM(AC5:AC60)</f>
        <v/>
      </c>
      <c r="AD4" s="4">
        <f>SUM(AD5:AD60)</f>
        <v/>
      </c>
      <c r="AE4" s="4">
        <f>SUM(AE5:AE60)</f>
        <v/>
      </c>
      <c r="AF4" s="4">
        <f>SUM(AF5:AF60)</f>
        <v/>
      </c>
      <c r="AG4" s="4">
        <f>SUM(AG5:AG60)</f>
        <v/>
      </c>
      <c r="AH4" s="4">
        <f>SUM(AH5:AH60)</f>
        <v/>
      </c>
      <c r="AI4" s="4">
        <f>SUM(AI5:AI60)</f>
        <v/>
      </c>
      <c r="AJ4" s="4">
        <f>SUM(AJ5:AJ60)</f>
        <v/>
      </c>
      <c r="AK4" s="4">
        <f>SUM(AK5:AK60)</f>
        <v/>
      </c>
      <c r="AL4" s="4">
        <f>SUM(AL5:AL60)</f>
        <v/>
      </c>
      <c r="AM4" s="4">
        <f>SUM(AM5:AM60)</f>
        <v/>
      </c>
      <c r="AN4" s="4">
        <f>SUM(AN5:AN60)</f>
        <v/>
      </c>
      <c r="AO4" s="4">
        <f>SUM(AO5:AO60)</f>
        <v/>
      </c>
      <c r="AP4" s="4">
        <f>SUM(AP5:AP60)</f>
        <v/>
      </c>
      <c r="AQ4" s="4">
        <f>SUM(AQ5:AQ60)</f>
        <v/>
      </c>
      <c r="AR4" s="4">
        <f>SUM(AR5:AR60)</f>
        <v/>
      </c>
      <c r="AS4" s="4">
        <f>SUM(AS5:AS60)</f>
        <v/>
      </c>
      <c r="AT4" s="4">
        <f>SUM(AT5:AT60)</f>
        <v/>
      </c>
      <c r="AU4" s="4">
        <f>SUM(AU5:AU60)</f>
        <v/>
      </c>
      <c r="AV4" s="4">
        <f>SUM(AV5:AV60)</f>
        <v/>
      </c>
      <c r="AW4" s="4">
        <f>SUM(AW5:AW60)</f>
        <v/>
      </c>
      <c r="AX4" s="4">
        <f>SUM(AX5:AX60)</f>
        <v/>
      </c>
      <c r="AY4" s="4">
        <f>SUM(AY5:AY60)</f>
        <v/>
      </c>
      <c r="AZ4" s="4">
        <f>SUM(AZ5:AZ60)</f>
        <v/>
      </c>
      <c r="BA4" s="4">
        <f>SUM(BA5:BA60)</f>
        <v/>
      </c>
      <c r="BB4" s="4">
        <f>SUM(BB5:BB60)</f>
        <v/>
      </c>
      <c r="BC4" s="4">
        <f>SUM(BC5:BC60)</f>
        <v/>
      </c>
      <c r="BD4" s="4">
        <f>SUM(BD5:BD60)</f>
        <v/>
      </c>
      <c r="BE4" s="4">
        <f>SUM(BE5:BE60)</f>
        <v/>
      </c>
      <c r="BF4" s="4">
        <f>SUM(BF5:BF60)</f>
        <v/>
      </c>
      <c r="BG4" s="4">
        <f>SUM(BG5:BG60)</f>
        <v/>
      </c>
      <c r="BH4" s="4">
        <f>SUM(BH5:BH60)</f>
        <v/>
      </c>
      <c r="BI4" s="4">
        <f>SUM(BI5:BI60)</f>
        <v/>
      </c>
      <c r="BJ4" s="4">
        <f>SUM(BJ5:BJ60)</f>
        <v/>
      </c>
      <c r="BK4" s="4">
        <f>SUM(BK5:BK60)</f>
        <v/>
      </c>
      <c r="BL4" s="4">
        <f>SUM(BL5:BL60)</f>
        <v/>
      </c>
      <c r="BM4" s="4">
        <f>SUM(BM5:BM60)</f>
        <v/>
      </c>
      <c r="BN4" s="4">
        <f>SUM(BN5:BN60)</f>
        <v/>
      </c>
      <c r="BO4" s="4">
        <f>SUM(BO5:BO60)</f>
        <v/>
      </c>
      <c r="BP4" s="4">
        <f>SUM(BP5:BP60)</f>
        <v/>
      </c>
      <c r="BQ4" s="4">
        <f>SUM(BQ5:BQ60)</f>
        <v/>
      </c>
      <c r="BR4" s="4">
        <f>SUM(BR5:BR60)</f>
        <v/>
      </c>
      <c r="BS4" s="4">
        <f>SUM(BS5:BS60)</f>
        <v/>
      </c>
      <c r="BT4" s="4">
        <f>SUM(BT5:BT60)</f>
        <v/>
      </c>
      <c r="BU4" s="4">
        <f>SUM(BU5:BU60)</f>
        <v/>
      </c>
      <c r="BV4" s="4">
        <f>SUM(BV5:BV60)</f>
        <v/>
      </c>
      <c r="BW4" s="4">
        <f>SUM(BW5:BW60)</f>
        <v/>
      </c>
      <c r="BX4" s="4">
        <f>SUM(BX5:BX60)</f>
        <v/>
      </c>
      <c r="BY4" s="4">
        <f>SUM(BY5:BY60)</f>
        <v/>
      </c>
      <c r="BZ4" s="4">
        <f>SUM(BZ5:BZ60)</f>
        <v/>
      </c>
      <c r="CA4" s="4">
        <f>SUM(CA5:CA60)</f>
        <v/>
      </c>
      <c r="CB4" s="4">
        <f>SUM(CB5:CB60)</f>
        <v/>
      </c>
      <c r="CC4" s="4">
        <f>SUM(CC5:CC60)</f>
        <v/>
      </c>
      <c r="CD4" s="4">
        <f>SUM(CD5:CD60)</f>
        <v/>
      </c>
      <c r="CE4" s="4">
        <f>SUM(CE5:CE60)</f>
        <v/>
      </c>
      <c r="CF4" s="4">
        <f>SUM(CF5:CF60)</f>
        <v/>
      </c>
      <c r="CG4" s="4">
        <f>SUM(CG5:CG60)</f>
        <v/>
      </c>
      <c r="CH4" s="4">
        <f>SUM(CH5:CH60)</f>
        <v/>
      </c>
      <c r="CI4" s="4">
        <f>SUM(CI5:CI60)</f>
        <v/>
      </c>
      <c r="CJ4" s="4">
        <f>SUM(CJ5:CJ60)</f>
        <v/>
      </c>
      <c r="CK4" s="4">
        <f>SUM(CK5:CK60)</f>
        <v/>
      </c>
      <c r="CL4" s="4">
        <f>SUM(CL5:CL60)</f>
        <v/>
      </c>
      <c r="CM4" s="4">
        <f>SUM(CM5:CM60)</f>
        <v/>
      </c>
      <c r="CN4" s="4">
        <f>SUM(CN5:CN60)</f>
        <v/>
      </c>
      <c r="CO4" s="4">
        <f>SUM(CO5:CO60)</f>
        <v/>
      </c>
      <c r="CP4" s="4">
        <f>SUM(CP5:CP60)</f>
        <v/>
      </c>
      <c r="CQ4" s="4">
        <f>SUM(CQ5:CQ60)</f>
        <v/>
      </c>
      <c r="CR4" s="4">
        <f>SUM(CR5:CR60)</f>
        <v/>
      </c>
      <c r="CS4" s="4">
        <f>SUM(CS5:CS60)</f>
        <v/>
      </c>
      <c r="CT4" s="4">
        <f>SUM(CT5:CT60)</f>
        <v/>
      </c>
      <c r="CU4" s="4">
        <f>SUM(CU5:CU60)</f>
        <v/>
      </c>
      <c r="CV4" s="4">
        <f>SUM(CV5:CV60)</f>
        <v/>
      </c>
      <c r="CW4" s="4">
        <f>SUM(CW5:CW60)</f>
        <v/>
      </c>
      <c r="CX4" s="4">
        <f>SUM(CX5:CX60)</f>
        <v/>
      </c>
      <c r="CY4" s="4">
        <f>SUM(CY5:CY60)</f>
        <v/>
      </c>
      <c r="CZ4" s="4">
        <f>SUM(CZ5:CZ60)</f>
        <v/>
      </c>
      <c r="DA4" s="4">
        <f>SUM(DA5:DA60)</f>
        <v/>
      </c>
      <c r="DB4" s="4">
        <f>SUM(DB5:DB60)</f>
        <v/>
      </c>
      <c r="DC4" s="4">
        <f>SUM(DC5:DC60)</f>
        <v/>
      </c>
      <c r="DD4" s="4">
        <f>SUM(DD5:DD60)</f>
        <v/>
      </c>
      <c r="DE4" s="4">
        <f>SUM(DE5:DE60)</f>
        <v/>
      </c>
      <c r="DF4" s="4">
        <f>SUM(DF5:DF60)</f>
        <v/>
      </c>
      <c r="DG4" s="4">
        <f>SUM(DG5:DG60)</f>
        <v/>
      </c>
      <c r="DH4" s="4">
        <f>SUM(DH5:DH60)</f>
        <v/>
      </c>
      <c r="DI4" s="4">
        <f>SUM(DI5:DI60)</f>
        <v/>
      </c>
      <c r="DJ4" s="4">
        <f>SUM(DJ5:DJ60)</f>
        <v/>
      </c>
      <c r="DK4" s="4">
        <f>SUM(DK5:DK60)</f>
        <v/>
      </c>
      <c r="DL4" s="4">
        <f>SUM(DL5:DL60)</f>
        <v/>
      </c>
      <c r="DM4" s="4">
        <f>SUM(DM5:DM60)</f>
        <v/>
      </c>
      <c r="DN4" s="4">
        <f>SUM(DN5:DN60)</f>
        <v/>
      </c>
      <c r="DO4" s="4">
        <f>SUM(DO5:DO60)</f>
        <v/>
      </c>
      <c r="DP4" s="4">
        <f>SUM(DP5:DP60)</f>
        <v/>
      </c>
      <c r="DQ4" s="4">
        <f>SUM(DQ5:DQ60)</f>
        <v/>
      </c>
      <c r="DR4" s="4">
        <f>SUM(DR5:DR60)</f>
        <v/>
      </c>
      <c r="DS4" s="4">
        <f>SUM(DS5:DS60)</f>
        <v/>
      </c>
      <c r="DT4" s="4">
        <f>SUM(DT5:DT60)</f>
        <v/>
      </c>
      <c r="DU4" s="4">
        <f>SUM(DU5:DU60)</f>
        <v/>
      </c>
      <c r="DV4" s="4">
        <f>SUM(DV5:DV60)</f>
        <v/>
      </c>
      <c r="DW4" s="4">
        <f>SUM(DW5:DW60)</f>
        <v/>
      </c>
      <c r="DX4" s="4">
        <f>SUM(DX5:DX60)</f>
        <v/>
      </c>
      <c r="DY4" s="4">
        <f>SUM(DY5:DY60)</f>
        <v/>
      </c>
      <c r="DZ4" s="4">
        <f>SUM(DZ5:DZ60)</f>
        <v/>
      </c>
      <c r="EA4" s="4">
        <f>SUM(EA5:EA60)</f>
        <v/>
      </c>
      <c r="EB4" s="4">
        <f>SUM(EB5:EB60)</f>
        <v/>
      </c>
      <c r="EC4" s="4">
        <f>SUM(EC5:EC60)</f>
        <v/>
      </c>
      <c r="ED4" s="4">
        <f>SUM(ED5:ED60)</f>
        <v/>
      </c>
    </row>
    <row r="5" hidden="1" outlineLevel="1">
      <c r="A5" s="5" t="n">
        <v>1</v>
      </c>
      <c r="B5" s="6" t="inlineStr">
        <is>
          <t>"A'LO SIFAT FARM" MCHJ</t>
        </is>
      </c>
      <c r="C5" s="6" t="inlineStr">
        <is>
          <t>Кашкадарья</t>
        </is>
      </c>
      <c r="D5" s="6" t="inlineStr">
        <is>
          <t>Карши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5</v>
      </c>
      <c r="R5" s="7" t="n">
        <v>1636750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"ABDURASUL OTA JAVOHIR" XK</t>
        </is>
      </c>
      <c r="C6" s="6" t="inlineStr">
        <is>
          <t>Кашкадарья</t>
        </is>
      </c>
      <c r="D6" s="6" t="inlineStr">
        <is>
          <t>Карши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5</v>
      </c>
      <c r="R6" s="7" t="n">
        <v>1687375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"AFRUZ SAVDO FARM" ХФ</t>
        </is>
      </c>
      <c r="C7" s="6" t="inlineStr">
        <is>
          <t>Кашкадарья</t>
        </is>
      </c>
      <c r="D7" s="6" t="inlineStr">
        <is>
          <t>Карши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n">
        <v>3</v>
      </c>
      <c r="V7" s="7" t="n">
        <v>47475</v>
      </c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n">
        <v>50</v>
      </c>
      <c r="CJ7" s="7" t="n">
        <v>9682500</v>
      </c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"ARSLON PHARM" XK</t>
        </is>
      </c>
      <c r="C8" s="6" t="inlineStr">
        <is>
          <t>Кашкадарья</t>
        </is>
      </c>
      <c r="D8" s="6" t="inlineStr">
        <is>
          <t>Карши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n">
        <v>2</v>
      </c>
      <c r="L8" s="7" t="n">
        <v>142784</v>
      </c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n">
        <v>2</v>
      </c>
      <c r="AJ8" s="7" t="n">
        <v>86660</v>
      </c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n">
        <v>10</v>
      </c>
      <c r="CD8" s="7" t="n">
        <v>18157000</v>
      </c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"ASLI NUR FARM" MCHJ</t>
        </is>
      </c>
      <c r="C9" s="6" t="inlineStr">
        <is>
          <t>Кашкадарья</t>
        </is>
      </c>
      <c r="D9" s="6" t="inlineStr">
        <is>
          <t>Карши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10</v>
      </c>
      <c r="R9" s="7" t="n">
        <v>6749500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n">
        <v>20</v>
      </c>
      <c r="AF9" s="7" t="n">
        <v>4852000</v>
      </c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n">
        <v>10</v>
      </c>
      <c r="BH9" s="7" t="n">
        <v>4478500</v>
      </c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"AVITSENNA DORI-DARMON" MCHJ</t>
        </is>
      </c>
      <c r="C10" s="6" t="inlineStr">
        <is>
          <t>Кашкадарья</t>
        </is>
      </c>
      <c r="D10" s="6" t="inlineStr">
        <is>
          <t>Карши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n">
        <v>10</v>
      </c>
      <c r="J10" s="7" t="n">
        <v>3537500</v>
      </c>
      <c r="K10" s="7" t="inlineStr"/>
      <c r="L10" s="7" t="inlineStr"/>
      <c r="M10" s="7" t="inlineStr"/>
      <c r="N10" s="7" t="inlineStr"/>
      <c r="O10" s="7" t="inlineStr"/>
      <c r="P10" s="7" t="inlineStr"/>
      <c r="Q10" s="7" t="n">
        <v>10</v>
      </c>
      <c r="R10" s="7" t="n">
        <v>3374750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"BAYT" xususiy korxonasi</t>
        </is>
      </c>
      <c r="C11" s="6" t="inlineStr">
        <is>
          <t>Кашкадарья</t>
        </is>
      </c>
      <c r="D11" s="6" t="inlineStr">
        <is>
          <t>Карши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n">
        <v>2</v>
      </c>
      <c r="AB11" s="7" t="n">
        <v>177660</v>
      </c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"DILBAR MALHAM" MCHJ</t>
        </is>
      </c>
      <c r="C12" s="6" t="inlineStr">
        <is>
          <t>Кашкадарья</t>
        </is>
      </c>
      <c r="D12" s="6" t="inlineStr">
        <is>
          <t>Карши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5</v>
      </c>
      <c r="R12" s="7" t="n">
        <v>1687375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"DOBRIY DOKTOR AYBOLIT" МЧЖ фил</t>
        </is>
      </c>
      <c r="C13" s="6" t="inlineStr">
        <is>
          <t>Кашкадарья</t>
        </is>
      </c>
      <c r="D13" s="6" t="inlineStr">
        <is>
          <t>Карши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5</v>
      </c>
      <c r="R13" s="7" t="n">
        <v>1687375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"DONIYOR DAVRON FARM" XK</t>
        </is>
      </c>
      <c r="C14" s="6" t="inlineStr">
        <is>
          <t>Кашкадарья</t>
        </is>
      </c>
      <c r="D14" s="6" t="inlineStr">
        <is>
          <t>Карши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n">
        <v>5</v>
      </c>
      <c r="AX14" s="7" t="n">
        <v>13295500</v>
      </c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"EGIZAK MEDLINE" MCHJ</t>
        </is>
      </c>
      <c r="C15" s="6" t="inlineStr">
        <is>
          <t>Кашкадарья</t>
        </is>
      </c>
      <c r="D15" s="6" t="inlineStr">
        <is>
          <t>Карши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25</v>
      </c>
      <c r="R15" s="7" t="n">
        <v>21935875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"EVRO MED BIZNES" OK</t>
        </is>
      </c>
      <c r="C16" s="6" t="inlineStr">
        <is>
          <t>Кашкадарья</t>
        </is>
      </c>
      <c r="D16" s="6" t="inlineStr">
        <is>
          <t>Карши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n">
        <v>5</v>
      </c>
      <c r="BH16" s="7" t="n">
        <v>1118600</v>
      </c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"FARM ZAMON" ХК</t>
        </is>
      </c>
      <c r="C17" s="6" t="inlineStr">
        <is>
          <t>Кашкадарья</t>
        </is>
      </c>
      <c r="D17" s="6" t="inlineStr">
        <is>
          <t>Карши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n">
        <v>5</v>
      </c>
      <c r="X17" s="7" t="n">
        <v>190500</v>
      </c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"FIZIO PHARM" XK</t>
        </is>
      </c>
      <c r="C18" s="6" t="inlineStr">
        <is>
          <t>Кашкадарья</t>
        </is>
      </c>
      <c r="D18" s="6" t="inlineStr">
        <is>
          <t>Карши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10</v>
      </c>
      <c r="H18" s="7" t="n">
        <v>6269000</v>
      </c>
      <c r="I18" s="7" t="inlineStr"/>
      <c r="J18" s="7" t="inlineStr"/>
      <c r="K18" s="7" t="inlineStr"/>
      <c r="L18" s="7" t="inlineStr"/>
      <c r="M18" s="7" t="inlineStr"/>
      <c r="N18" s="7" t="inlineStr"/>
      <c r="O18" s="7" t="n">
        <v>5</v>
      </c>
      <c r="P18" s="7" t="n">
        <v>959325</v>
      </c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n">
        <v>1</v>
      </c>
      <c r="AZ18" s="7" t="n">
        <v>640932</v>
      </c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"GANISHER FARM" МЧЖ</t>
        </is>
      </c>
      <c r="C19" s="6" t="inlineStr">
        <is>
          <t>Кашкадарья</t>
        </is>
      </c>
      <c r="D19" s="6" t="inlineStr">
        <is>
          <t>Карши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n">
        <v>1</v>
      </c>
      <c r="AZ19" s="7" t="n">
        <v>640932</v>
      </c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"GUZOR MUJIZA"</t>
        </is>
      </c>
      <c r="C20" s="6" t="inlineStr">
        <is>
          <t>Кашкадарья</t>
        </is>
      </c>
      <c r="D20" s="6" t="inlineStr">
        <is>
          <t>Карши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n">
        <v>48</v>
      </c>
      <c r="V20" s="7" t="n">
        <v>11789568</v>
      </c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n">
        <v>2</v>
      </c>
      <c r="DV20" s="7" t="n">
        <v>197532</v>
      </c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"IKROMOV AKBARALI" ХК</t>
        </is>
      </c>
      <c r="C21" s="6" t="inlineStr">
        <is>
          <t>Кашкадарья</t>
        </is>
      </c>
      <c r="D21" s="6" t="inlineStr">
        <is>
          <t>Карши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n">
        <v>1</v>
      </c>
      <c r="R21" s="7" t="n">
        <v>65470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"KESH MEDICAL FARM" xususiy korxonasi</t>
        </is>
      </c>
      <c r="C22" s="6" t="inlineStr">
        <is>
          <t>Кашкадарья</t>
        </is>
      </c>
      <c r="D22" s="6" t="inlineStr">
        <is>
          <t>Карши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n">
        <v>4</v>
      </c>
      <c r="X22" s="7" t="n">
        <v>0</v>
      </c>
      <c r="Y22" s="7" t="inlineStr"/>
      <c r="Z22" s="7" t="inlineStr"/>
      <c r="AA22" s="7" t="inlineStr"/>
      <c r="AB22" s="7" t="inlineStr"/>
      <c r="AC22" s="7" t="n">
        <v>5</v>
      </c>
      <c r="AD22" s="7" t="n">
        <v>805125</v>
      </c>
      <c r="AE22" s="7" t="n">
        <v>5</v>
      </c>
      <c r="AF22" s="7" t="n">
        <v>610125</v>
      </c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"KESH PARVINA" МЧЖ</t>
        </is>
      </c>
      <c r="C23" s="6" t="inlineStr">
        <is>
          <t>Кашкадарья</t>
        </is>
      </c>
      <c r="D23" s="6" t="inlineStr">
        <is>
          <t>Карши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n">
        <v>4</v>
      </c>
      <c r="N23" s="7" t="n">
        <v>525280</v>
      </c>
      <c r="O23" s="7" t="inlineStr"/>
      <c r="P23" s="7" t="inlineStr"/>
      <c r="Q23" s="7" t="n">
        <v>4</v>
      </c>
      <c r="R23" s="7" t="n">
        <v>1079920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n">
        <v>1</v>
      </c>
      <c r="BZ23" s="7" t="n">
        <v>65766</v>
      </c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"MADAD"</t>
        </is>
      </c>
      <c r="C24" s="6" t="inlineStr">
        <is>
          <t>Кашкадарья</t>
        </is>
      </c>
      <c r="D24" s="6" t="inlineStr">
        <is>
          <t>Карши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n">
        <v>2</v>
      </c>
      <c r="AX24" s="7" t="n">
        <v>2127260</v>
      </c>
      <c r="AY24" s="7" t="n">
        <v>2</v>
      </c>
      <c r="AZ24" s="7" t="n">
        <v>2643020</v>
      </c>
      <c r="BA24" s="7" t="inlineStr"/>
      <c r="BB24" s="7" t="inlineStr"/>
      <c r="BC24" s="7" t="inlineStr"/>
      <c r="BD24" s="7" t="inlineStr"/>
      <c r="BE24" s="7" t="n">
        <v>5</v>
      </c>
      <c r="BF24" s="7" t="n">
        <v>3717750</v>
      </c>
      <c r="BG24" s="7" t="n">
        <v>10</v>
      </c>
      <c r="BH24" s="7" t="n">
        <v>4478500</v>
      </c>
      <c r="BI24" s="7">
        <f>BK24+BM24+BO24+BQ24</f>
        <v/>
      </c>
      <c r="BJ24" s="7">
        <f>BL24+BN24+BP24+BR24</f>
        <v/>
      </c>
      <c r="BK24" s="7" t="n">
        <v>5</v>
      </c>
      <c r="BL24" s="7" t="n">
        <v>3121250</v>
      </c>
      <c r="BM24" s="7" t="inlineStr"/>
      <c r="BN24" s="7" t="inlineStr"/>
      <c r="BO24" s="7" t="n">
        <v>23</v>
      </c>
      <c r="BP24" s="7" t="n">
        <v>32488535</v>
      </c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n">
        <v>1</v>
      </c>
      <c r="CD24" s="7" t="n">
        <v>374371</v>
      </c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"MALXAM-FAYZ-DILXUSH" ХК</t>
        </is>
      </c>
      <c r="C25" s="6" t="inlineStr">
        <is>
          <t>Кашкадарья</t>
        </is>
      </c>
      <c r="D25" s="6" t="inlineStr">
        <is>
          <t>Карши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50</v>
      </c>
      <c r="H25" s="7" t="n">
        <v>161572500</v>
      </c>
      <c r="I25" s="7" t="inlineStr"/>
      <c r="J25" s="7" t="inlineStr"/>
      <c r="K25" s="7" t="inlineStr"/>
      <c r="L25" s="7" t="inlineStr"/>
      <c r="M25" s="7" t="inlineStr"/>
      <c r="N25" s="7" t="inlineStr"/>
      <c r="O25" s="7" t="n">
        <v>200</v>
      </c>
      <c r="P25" s="7" t="n">
        <v>1582400000</v>
      </c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n">
        <v>2</v>
      </c>
      <c r="AX25" s="7" t="n">
        <v>2127260</v>
      </c>
      <c r="AY25" s="7" t="n">
        <v>2</v>
      </c>
      <c r="AZ25" s="7" t="n">
        <v>2643020</v>
      </c>
      <c r="BA25" s="7" t="inlineStr"/>
      <c r="BB25" s="7" t="inlineStr"/>
      <c r="BC25" s="7" t="inlineStr"/>
      <c r="BD25" s="7" t="inlineStr"/>
      <c r="BE25" s="7" t="inlineStr"/>
      <c r="BF25" s="7" t="inlineStr"/>
      <c r="BG25" s="7" t="n">
        <v>10</v>
      </c>
      <c r="BH25" s="7" t="n">
        <v>4478500</v>
      </c>
      <c r="BI25" s="7">
        <f>BK25+BM25+BO25+BQ25</f>
        <v/>
      </c>
      <c r="BJ25" s="7">
        <f>BL25+BN25+BP25+BR25</f>
        <v/>
      </c>
      <c r="BK25" s="7" t="n">
        <v>5</v>
      </c>
      <c r="BL25" s="7" t="n">
        <v>3121250</v>
      </c>
      <c r="BM25" s="7" t="inlineStr"/>
      <c r="BN25" s="7" t="inlineStr"/>
      <c r="BO25" s="7" t="n">
        <v>10</v>
      </c>
      <c r="BP25" s="7" t="n">
        <v>6141500</v>
      </c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n">
        <v>15</v>
      </c>
      <c r="BX25" s="7" t="n">
        <v>4613400</v>
      </c>
      <c r="BY25" s="7" t="inlineStr"/>
      <c r="BZ25" s="7" t="inlineStr"/>
      <c r="CA25" s="7" t="inlineStr"/>
      <c r="CB25" s="7" t="inlineStr"/>
      <c r="CC25" s="7" t="n">
        <v>5</v>
      </c>
      <c r="CD25" s="7" t="n">
        <v>9359275</v>
      </c>
      <c r="CE25" s="7" t="inlineStr"/>
      <c r="CF25" s="7" t="inlineStr"/>
      <c r="CG25" s="7" t="inlineStr"/>
      <c r="CH25" s="7" t="inlineStr"/>
      <c r="CI25" s="7" t="n">
        <v>70</v>
      </c>
      <c r="CJ25" s="7" t="n">
        <v>11231700</v>
      </c>
      <c r="CK25" s="7" t="n">
        <v>15</v>
      </c>
      <c r="CL25" s="7" t="n">
        <v>13459500</v>
      </c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"MARDONBEK SHIFO FARM" MCHJ</t>
        </is>
      </c>
      <c r="C26" s="6" t="inlineStr">
        <is>
          <t>Кашкадарья</t>
        </is>
      </c>
      <c r="D26" s="6" t="inlineStr">
        <is>
          <t>Карши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n">
        <v>1</v>
      </c>
      <c r="DP26" s="7" t="n">
        <v>47550</v>
      </c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"MDIKA" MCHJ</t>
        </is>
      </c>
      <c r="C27" s="6" t="inlineStr">
        <is>
          <t>Кашкадарья</t>
        </is>
      </c>
      <c r="D27" s="6" t="inlineStr">
        <is>
          <t>Карши 2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5</v>
      </c>
      <c r="R27" s="7" t="n">
        <v>1636750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"MENGBOY PHARM SERVIS" MCHJ</t>
        </is>
      </c>
      <c r="C28" s="6" t="inlineStr">
        <is>
          <t>Кашкадарья</t>
        </is>
      </c>
      <c r="D28" s="6" t="inlineStr">
        <is>
          <t>Карши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1</v>
      </c>
      <c r="H28" s="7" t="n">
        <v>64629</v>
      </c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n">
        <v>1</v>
      </c>
      <c r="CL28" s="7" t="n">
        <v>59820</v>
      </c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"MIRZOXID ISKANDAR" СФ</t>
        </is>
      </c>
      <c r="C29" s="6" t="inlineStr">
        <is>
          <t>Кашкадарья</t>
        </is>
      </c>
      <c r="D29" s="6" t="inlineStr">
        <is>
          <t>Карши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n">
        <v>20</v>
      </c>
      <c r="CL29" s="7" t="n">
        <v>23928000</v>
      </c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"NAFOSAT" XDIChSK</t>
        </is>
      </c>
      <c r="C30" s="6" t="inlineStr">
        <is>
          <t>Кашкадарья</t>
        </is>
      </c>
      <c r="D30" s="6" t="inlineStr">
        <is>
          <t>Карши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n">
        <v>3</v>
      </c>
      <c r="DR30" s="7" t="n">
        <v>227592</v>
      </c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"NEW GOLD MED" MCHJ</t>
        </is>
      </c>
      <c r="C31" s="6" t="inlineStr">
        <is>
          <t>Кашкадарья</t>
        </is>
      </c>
      <c r="D31" s="6" t="inlineStr">
        <is>
          <t>Карши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n">
        <v>2</v>
      </c>
      <c r="P31" s="7" t="n">
        <v>158240</v>
      </c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"NEW GOLD MED" MCHJ фил</t>
        </is>
      </c>
      <c r="C32" s="6" t="inlineStr">
        <is>
          <t>Кашкадарья</t>
        </is>
      </c>
      <c r="D32" s="6" t="inlineStr">
        <is>
          <t>Карши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n">
        <v>3</v>
      </c>
      <c r="R32" s="7" t="n">
        <v>589230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"NUSRAT ASIL FARM" ХК</t>
        </is>
      </c>
      <c r="C33" s="6" t="inlineStr">
        <is>
          <t>Кашкадарья</t>
        </is>
      </c>
      <c r="D33" s="6" t="inlineStr">
        <is>
          <t>Карши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n">
        <v>15</v>
      </c>
      <c r="BH33" s="7" t="n">
        <v>9774225</v>
      </c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n">
        <v>50</v>
      </c>
      <c r="BP33" s="7" t="n">
        <v>77444900</v>
      </c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n">
        <v>10</v>
      </c>
      <c r="DV33" s="7" t="n">
        <v>4938300</v>
      </c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"ORALOV ASLIDDIN FARXODOVICH" ХК</t>
        </is>
      </c>
      <c r="C34" s="6" t="inlineStr">
        <is>
          <t>Кашкадарья</t>
        </is>
      </c>
      <c r="D34" s="6" t="inlineStr">
        <is>
          <t>Карши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2</v>
      </c>
      <c r="H34" s="7" t="n">
        <v>258516</v>
      </c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n">
        <v>2</v>
      </c>
      <c r="CD34" s="7" t="n">
        <v>1497484</v>
      </c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"OYBAHOR" ХК</t>
        </is>
      </c>
      <c r="C35" s="6" t="inlineStr">
        <is>
          <t>Кашкадарья</t>
        </is>
      </c>
      <c r="D35" s="6" t="inlineStr">
        <is>
          <t>Карши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n">
        <v>100</v>
      </c>
      <c r="DR35" s="7" t="n">
        <v>260700000</v>
      </c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"OYBEK-SANOBAR MED FARM" XK</t>
        </is>
      </c>
      <c r="C36" s="6" t="inlineStr">
        <is>
          <t>Кашкадарья</t>
        </is>
      </c>
      <c r="D36" s="6" t="inlineStr">
        <is>
          <t>Карши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n">
        <v>1</v>
      </c>
      <c r="X36" s="7" t="n">
        <v>0</v>
      </c>
      <c r="Y36" s="7" t="inlineStr"/>
      <c r="Z36" s="7" t="inlineStr"/>
      <c r="AA36" s="7" t="inlineStr"/>
      <c r="AB36" s="7" t="inlineStr"/>
      <c r="AC36" s="7" t="inlineStr"/>
      <c r="AD36" s="7" t="inlineStr"/>
      <c r="AE36" s="7" t="n">
        <v>3</v>
      </c>
      <c r="AF36" s="7" t="n">
        <v>219681</v>
      </c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"PHARMACY MEDICAL GROUP SERVIS" MCHJ</t>
        </is>
      </c>
      <c r="C37" s="6" t="inlineStr">
        <is>
          <t>Кашкадарья</t>
        </is>
      </c>
      <c r="D37" s="6" t="inlineStr">
        <is>
          <t>Карши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5</v>
      </c>
      <c r="H37" s="7" t="n">
        <v>1615375</v>
      </c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n">
        <v>20</v>
      </c>
      <c r="R37" s="7" t="n">
        <v>26998000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n">
        <v>20</v>
      </c>
      <c r="BX37" s="7" t="n">
        <v>8201600</v>
      </c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n">
        <v>10</v>
      </c>
      <c r="DR37" s="7" t="n">
        <v>2607000</v>
      </c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"QARSHI-BIO MED FARM" MCHJ</t>
        </is>
      </c>
      <c r="C38" s="6" t="inlineStr">
        <is>
          <t>Кашкадарья</t>
        </is>
      </c>
      <c r="D38" s="6" t="inlineStr">
        <is>
          <t>Карши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1</v>
      </c>
      <c r="H38" s="7" t="n">
        <v>64615</v>
      </c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"RAUP OTA FAIR TRADE" MCHJ</t>
        </is>
      </c>
      <c r="C39" s="6" t="inlineStr">
        <is>
          <t>Кашкадарья</t>
        </is>
      </c>
      <c r="D39" s="6" t="inlineStr">
        <is>
          <t>Карши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20</v>
      </c>
      <c r="H39" s="7" t="n">
        <v>12536700</v>
      </c>
      <c r="I39" s="7" t="inlineStr"/>
      <c r="J39" s="7" t="inlineStr"/>
      <c r="K39" s="7" t="inlineStr"/>
      <c r="L39" s="7" t="inlineStr"/>
      <c r="M39" s="7" t="n">
        <v>30</v>
      </c>
      <c r="N39" s="7" t="n">
        <v>28835100</v>
      </c>
      <c r="O39" s="7" t="n">
        <v>30</v>
      </c>
      <c r="P39" s="7" t="n">
        <v>34535700</v>
      </c>
      <c r="Q39" s="7" t="n">
        <v>230</v>
      </c>
      <c r="R39" s="7" t="n">
        <v>1342135000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"SARDOR-NUR MED SERVIS"  ХК</t>
        </is>
      </c>
      <c r="C40" s="6" t="inlineStr">
        <is>
          <t>Кашкадарья</t>
        </is>
      </c>
      <c r="D40" s="6" t="inlineStr">
        <is>
          <t>Карши 2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n">
        <v>4</v>
      </c>
      <c r="H40" s="7" t="n">
        <v>250760</v>
      </c>
      <c r="I40" s="7" t="n">
        <v>1</v>
      </c>
      <c r="J40" s="7" t="n">
        <v>34314</v>
      </c>
      <c r="K40" s="7" t="n">
        <v>3</v>
      </c>
      <c r="L40" s="7" t="n">
        <v>178480</v>
      </c>
      <c r="M40" s="7" t="n">
        <v>1</v>
      </c>
      <c r="N40" s="7" t="n">
        <v>32039</v>
      </c>
      <c r="O40" s="7" t="inlineStr"/>
      <c r="P40" s="7" t="inlineStr"/>
      <c r="Q40" s="7" t="n">
        <v>13</v>
      </c>
      <c r="R40" s="7" t="n">
        <v>1642825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n">
        <v>2</v>
      </c>
      <c r="AD40" s="7" t="n">
        <v>62478</v>
      </c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n">
        <v>4</v>
      </c>
      <c r="BP40" s="7" t="n">
        <v>595730</v>
      </c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n">
        <v>1</v>
      </c>
      <c r="CL40" s="7" t="n">
        <v>58025</v>
      </c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n">
        <v>2</v>
      </c>
      <c r="DX40" s="7" t="n">
        <v>96906</v>
      </c>
      <c r="DY40" s="7" t="n">
        <v>1</v>
      </c>
      <c r="DZ40" s="7" t="n">
        <v>87476</v>
      </c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"SEV NEW FARM 0555" XK</t>
        </is>
      </c>
      <c r="C41" s="6" t="inlineStr">
        <is>
          <t>Кашкадарья</t>
        </is>
      </c>
      <c r="D41" s="6" t="inlineStr">
        <is>
          <t>Карши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n">
        <v>5</v>
      </c>
      <c r="X41" s="7" t="n">
        <v>0</v>
      </c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n">
        <v>10</v>
      </c>
      <c r="AJ41" s="7" t="n">
        <v>2245700</v>
      </c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"SOF BIZNES FARM" MCHJ</t>
        </is>
      </c>
      <c r="C42" s="6" t="inlineStr">
        <is>
          <t>Кашкадарья</t>
        </is>
      </c>
      <c r="D42" s="6" t="inlineStr">
        <is>
          <t>Карши 2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10</v>
      </c>
      <c r="H42" s="7" t="n">
        <v>6462900</v>
      </c>
      <c r="I42" s="7" t="inlineStr"/>
      <c r="J42" s="7" t="inlineStr"/>
      <c r="K42" s="7" t="n">
        <v>10</v>
      </c>
      <c r="L42" s="7" t="n">
        <v>3680000</v>
      </c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n">
        <v>3</v>
      </c>
      <c r="DT42" s="7" t="n">
        <v>441855</v>
      </c>
      <c r="DU42" s="7" t="n">
        <v>3</v>
      </c>
      <c r="DV42" s="7" t="n">
        <v>446580</v>
      </c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"STATUS DARMON FARM" MChJ</t>
        </is>
      </c>
      <c r="C43" s="6" t="inlineStr">
        <is>
          <t>Кашкадарья</t>
        </is>
      </c>
      <c r="D43" s="6" t="inlineStr">
        <is>
          <t>Карши 2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n">
        <v>17</v>
      </c>
      <c r="H43" s="7" t="n">
        <v>4798350</v>
      </c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n">
        <v>1</v>
      </c>
      <c r="X43" s="7" t="n">
        <v>0</v>
      </c>
      <c r="Y43" s="7" t="inlineStr"/>
      <c r="Z43" s="7" t="inlineStr"/>
      <c r="AA43" s="7" t="inlineStr"/>
      <c r="AB43" s="7" t="inlineStr"/>
      <c r="AC43" s="7" t="inlineStr"/>
      <c r="AD43" s="7" t="inlineStr"/>
      <c r="AE43" s="7" t="n">
        <v>3</v>
      </c>
      <c r="AF43" s="7" t="n">
        <v>219645</v>
      </c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n">
        <v>6</v>
      </c>
      <c r="BL43" s="7" t="n">
        <v>2247318</v>
      </c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n">
        <v>4</v>
      </c>
      <c r="CL43" s="7" t="n">
        <v>957120</v>
      </c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"SUCCESS PHARM" MCHJ</t>
        </is>
      </c>
      <c r="C44" s="6" t="inlineStr">
        <is>
          <t>Кашкадарья</t>
        </is>
      </c>
      <c r="D44" s="6" t="inlineStr">
        <is>
          <t>Карши 2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1</v>
      </c>
      <c r="H44" s="7" t="n">
        <v>64629</v>
      </c>
      <c r="I44" s="7" t="inlineStr"/>
      <c r="J44" s="7" t="inlineStr"/>
      <c r="K44" s="7" t="n">
        <v>4</v>
      </c>
      <c r="L44" s="7" t="n">
        <v>588800</v>
      </c>
      <c r="M44" s="7" t="n">
        <v>4</v>
      </c>
      <c r="N44" s="7" t="n">
        <v>528480</v>
      </c>
      <c r="O44" s="7" t="inlineStr"/>
      <c r="P44" s="7" t="inlineStr"/>
      <c r="Q44" s="7" t="n">
        <v>5</v>
      </c>
      <c r="R44" s="7" t="n">
        <v>1687375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n">
        <v>1</v>
      </c>
      <c r="AZ44" s="7" t="n">
        <v>660755</v>
      </c>
      <c r="BA44" s="7" t="inlineStr"/>
      <c r="BB44" s="7" t="inlineStr"/>
      <c r="BC44" s="7" t="inlineStr"/>
      <c r="BD44" s="7" t="inlineStr"/>
      <c r="BE44" s="7" t="inlineStr"/>
      <c r="BF44" s="7" t="inlineStr"/>
      <c r="BG44" s="7" t="n">
        <v>3</v>
      </c>
      <c r="BH44" s="7" t="n">
        <v>402696</v>
      </c>
      <c r="BI44" s="7">
        <f>BK44+BM44+BO44+BQ44</f>
        <v/>
      </c>
      <c r="BJ44" s="7">
        <f>BL44+BN44+BP44+BR44</f>
        <v/>
      </c>
      <c r="BK44" s="7" t="n">
        <v>2</v>
      </c>
      <c r="BL44" s="7" t="n">
        <v>531800</v>
      </c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n">
        <v>1</v>
      </c>
      <c r="CD44" s="7" t="n">
        <v>374371</v>
      </c>
      <c r="CE44" s="7" t="inlineStr"/>
      <c r="CF44" s="7" t="inlineStr"/>
      <c r="CG44" s="7" t="inlineStr"/>
      <c r="CH44" s="7" t="inlineStr"/>
      <c r="CI44" s="7" t="inlineStr"/>
      <c r="CJ44" s="7" t="inlineStr"/>
      <c r="CK44" s="7" t="n">
        <v>2</v>
      </c>
      <c r="CL44" s="7" t="n">
        <v>239280</v>
      </c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"SUMURUZ -ANDIZ"</t>
        </is>
      </c>
      <c r="C45" s="6" t="inlineStr">
        <is>
          <t>Кашкадарья</t>
        </is>
      </c>
      <c r="D45" s="6" t="inlineStr">
        <is>
          <t>Карши 2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2</v>
      </c>
      <c r="H45" s="7" t="n">
        <v>258460</v>
      </c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"SXJ ASMA GROUP" MCHJ</t>
        </is>
      </c>
      <c r="C46" s="6" t="inlineStr">
        <is>
          <t>Кашкадарья</t>
        </is>
      </c>
      <c r="D46" s="6" t="inlineStr">
        <is>
          <t>Карши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n">
        <v>4</v>
      </c>
      <c r="DR46" s="7" t="n">
        <v>417120</v>
      </c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"TURDI RASULOV" ХК</t>
        </is>
      </c>
      <c r="C47" s="6" t="inlineStr">
        <is>
          <t>Кашкадарья</t>
        </is>
      </c>
      <c r="D47" s="6" t="inlineStr">
        <is>
          <t>Карши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n">
        <v>3</v>
      </c>
      <c r="AX47" s="7" t="n">
        <v>4786335</v>
      </c>
      <c r="AY47" s="7" t="n">
        <v>3</v>
      </c>
      <c r="AZ47" s="7" t="n">
        <v>5946795</v>
      </c>
      <c r="BA47" s="7" t="n">
        <v>10</v>
      </c>
      <c r="BB47" s="7" t="n">
        <v>5393900</v>
      </c>
      <c r="BC47" s="7" t="n">
        <v>10</v>
      </c>
      <c r="BD47" s="7" t="n">
        <v>17154900</v>
      </c>
      <c r="BE47" s="7" t="n">
        <v>10</v>
      </c>
      <c r="BF47" s="7" t="n">
        <v>14869900</v>
      </c>
      <c r="BG47" s="7" t="n">
        <v>20</v>
      </c>
      <c r="BH47" s="7" t="n">
        <v>17897600</v>
      </c>
      <c r="BI47" s="7">
        <f>BK47+BM47+BO47+BQ47</f>
        <v/>
      </c>
      <c r="BJ47" s="7">
        <f>BL47+BN47+BP47+BR47</f>
        <v/>
      </c>
      <c r="BK47" s="7" t="n">
        <v>5</v>
      </c>
      <c r="BL47" s="7" t="n">
        <v>3121300</v>
      </c>
      <c r="BM47" s="7" t="n">
        <v>50</v>
      </c>
      <c r="BN47" s="7" t="n">
        <v>57375000</v>
      </c>
      <c r="BO47" s="7" t="inlineStr"/>
      <c r="BP47" s="7" t="inlineStr"/>
      <c r="BQ47" s="7" t="n">
        <v>3</v>
      </c>
      <c r="BR47" s="7" t="n">
        <v>292221</v>
      </c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n">
        <v>60</v>
      </c>
      <c r="BX47" s="7" t="n">
        <v>73814400</v>
      </c>
      <c r="BY47" s="7" t="n">
        <v>10</v>
      </c>
      <c r="BZ47" s="7" t="n">
        <v>6576600</v>
      </c>
      <c r="CA47" s="7" t="inlineStr"/>
      <c r="CB47" s="7" t="inlineStr"/>
      <c r="CC47" s="7" t="n">
        <v>5</v>
      </c>
      <c r="CD47" s="7" t="n">
        <v>9359275</v>
      </c>
      <c r="CE47" s="7" t="inlineStr"/>
      <c r="CF47" s="7" t="inlineStr"/>
      <c r="CG47" s="7" t="inlineStr"/>
      <c r="CH47" s="7" t="inlineStr"/>
      <c r="CI47" s="7" t="inlineStr"/>
      <c r="CJ47" s="7" t="inlineStr"/>
      <c r="CK47" s="7" t="n">
        <v>20</v>
      </c>
      <c r="CL47" s="7" t="n">
        <v>23928000</v>
      </c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n">
        <v>30</v>
      </c>
      <c r="DL47" s="7" t="n">
        <v>50698800</v>
      </c>
      <c r="DM47" s="7" t="inlineStr"/>
      <c r="DN47" s="7" t="inlineStr"/>
      <c r="DO47" s="7" t="inlineStr"/>
      <c r="DP47" s="7" t="inlineStr"/>
      <c r="DQ47" s="7" t="n">
        <v>100</v>
      </c>
      <c r="DR47" s="7" t="n">
        <v>260700000</v>
      </c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"UKTAM NUR TURDIALI OTA" FX</t>
        </is>
      </c>
      <c r="C48" s="6" t="inlineStr">
        <is>
          <t>Кашкадарья</t>
        </is>
      </c>
      <c r="D48" s="6" t="inlineStr">
        <is>
          <t>Карши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10</v>
      </c>
      <c r="H48" s="7" t="n">
        <v>6462900</v>
      </c>
      <c r="I48" s="7" t="n">
        <v>5</v>
      </c>
      <c r="J48" s="7" t="n">
        <v>884375</v>
      </c>
      <c r="K48" s="7" t="inlineStr"/>
      <c r="L48" s="7" t="inlineStr"/>
      <c r="M48" s="7" t="n">
        <v>30</v>
      </c>
      <c r="N48" s="7" t="n">
        <v>29727000</v>
      </c>
      <c r="O48" s="7" t="inlineStr"/>
      <c r="P48" s="7" t="inlineStr"/>
      <c r="Q48" s="7" t="n">
        <v>112</v>
      </c>
      <c r="R48" s="7" t="n">
        <v>684669280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n">
        <v>10</v>
      </c>
      <c r="CL48" s="7" t="n">
        <v>5982000</v>
      </c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"UNITED BUSINESS SYSTEM" MChJ</t>
        </is>
      </c>
      <c r="C49" s="6" t="inlineStr">
        <is>
          <t>Кашкадарья</t>
        </is>
      </c>
      <c r="D49" s="6" t="inlineStr">
        <is>
          <t>Карши 2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n">
        <v>3</v>
      </c>
      <c r="R49" s="7" t="n">
        <v>589230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"XADICHABONU MADAD SHIFO" MCHJ</t>
        </is>
      </c>
      <c r="C50" s="6" t="inlineStr">
        <is>
          <t>Кашкадарья</t>
        </is>
      </c>
      <c r="D50" s="6" t="inlineStr">
        <is>
          <t>Карши 2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n">
        <v>2</v>
      </c>
      <c r="R50" s="7" t="n">
        <v>269980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"YAKKABOG' FARM" ХК</t>
        </is>
      </c>
      <c r="C51" s="6" t="inlineStr">
        <is>
          <t>Кашкадарья</t>
        </is>
      </c>
      <c r="D51" s="6" t="inlineStr">
        <is>
          <t>Карши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n">
        <v>2</v>
      </c>
      <c r="P51" s="7" t="n">
        <v>153492</v>
      </c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"YORQIN MEGA-INVEST" ЧП</t>
        </is>
      </c>
      <c r="C52" s="6" t="inlineStr">
        <is>
          <t>Кашкадарья</t>
        </is>
      </c>
      <c r="D52" s="6" t="inlineStr">
        <is>
          <t>Карши 2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4</v>
      </c>
      <c r="R52" s="7" t="n">
        <v>1079920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3-Сон ЖИЭКолонияси</t>
        </is>
      </c>
      <c r="C53" s="6" t="inlineStr">
        <is>
          <t>Кашкадарья</t>
        </is>
      </c>
      <c r="D53" s="6" t="inlineStr">
        <is>
          <t>Карши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5</v>
      </c>
      <c r="R53" s="7" t="n">
        <v>2050000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5-сон Тергов хибисхонаси</t>
        </is>
      </c>
      <c r="C54" s="6" t="inlineStr">
        <is>
          <t>Кашкадарья</t>
        </is>
      </c>
      <c r="D54" s="6" t="inlineStr">
        <is>
          <t>Карши 2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n">
        <v>1</v>
      </c>
      <c r="R54" s="7" t="n">
        <v>82000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NIYAZOV TULAGAN FARM MCHJ</t>
        </is>
      </c>
      <c r="C55" s="6" t="inlineStr">
        <is>
          <t>Кашкадарья</t>
        </is>
      </c>
      <c r="D55" s="6" t="inlineStr">
        <is>
          <t>Карши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2</v>
      </c>
      <c r="H55" s="7" t="n">
        <v>258516</v>
      </c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n">
        <v>2</v>
      </c>
      <c r="AX55" s="7" t="n">
        <v>2127260</v>
      </c>
      <c r="AY55" s="7" t="n">
        <v>2</v>
      </c>
      <c r="AZ55" s="7" t="n">
        <v>2643020</v>
      </c>
      <c r="BA55" s="7" t="inlineStr"/>
      <c r="BB55" s="7" t="inlineStr"/>
      <c r="BC55" s="7" t="inlineStr"/>
      <c r="BD55" s="7" t="inlineStr"/>
      <c r="BE55" s="7" t="inlineStr"/>
      <c r="BF55" s="7" t="inlineStr"/>
      <c r="BG55" s="7" t="n">
        <v>20</v>
      </c>
      <c r="BH55" s="7" t="n">
        <v>17914000</v>
      </c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n">
        <v>50</v>
      </c>
      <c r="BP55" s="7" t="n">
        <v>153537500</v>
      </c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n">
        <v>30</v>
      </c>
      <c r="BX55" s="7" t="n">
        <v>18453600</v>
      </c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OOO "AZIYA-UNIVERSAL-BIZNES"</t>
        </is>
      </c>
      <c r="C56" s="6" t="inlineStr">
        <is>
          <t>Кашкадарья</t>
        </is>
      </c>
      <c r="D56" s="6" t="inlineStr">
        <is>
          <t>Карши 2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n">
        <v>2</v>
      </c>
      <c r="X56" s="7" t="n">
        <v>0</v>
      </c>
      <c r="Y56" s="7" t="inlineStr"/>
      <c r="Z56" s="7" t="inlineStr"/>
      <c r="AA56" s="7" t="inlineStr"/>
      <c r="AB56" s="7" t="inlineStr"/>
      <c r="AC56" s="7" t="n">
        <v>5</v>
      </c>
      <c r="AD56" s="7" t="n">
        <v>780975</v>
      </c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Гузор Туман тиббиет бирлашмаси</t>
        </is>
      </c>
      <c r="C57" s="6" t="inlineStr">
        <is>
          <t>Кашкадарья</t>
        </is>
      </c>
      <c r="D57" s="6" t="inlineStr">
        <is>
          <t>Карши 2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n">
        <v>2</v>
      </c>
      <c r="N57" s="7" t="n">
        <v>132120</v>
      </c>
      <c r="O57" s="7" t="inlineStr"/>
      <c r="P57" s="7" t="inlineStr"/>
      <c r="Q57" s="7" t="n">
        <v>5</v>
      </c>
      <c r="R57" s="7" t="n">
        <v>1687375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ООО "MEROS PHARM ORZU BOZOR" (Oqtepa MFY) 24 сон</t>
        </is>
      </c>
      <c r="C58" s="6" t="inlineStr">
        <is>
          <t>Кашкадарья</t>
        </is>
      </c>
      <c r="D58" s="6" t="inlineStr">
        <is>
          <t>Карши 2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n">
        <v>1</v>
      </c>
      <c r="N58" s="7" t="n">
        <v>31845</v>
      </c>
      <c r="O58" s="7" t="inlineStr"/>
      <c r="P58" s="7" t="inlineStr"/>
      <c r="Q58" s="7" t="n">
        <v>35</v>
      </c>
      <c r="R58" s="7" t="n">
        <v>9493150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n">
        <v>6</v>
      </c>
      <c r="AH58" s="7" t="n">
        <v>240163</v>
      </c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n">
        <v>3</v>
      </c>
      <c r="DR58" s="7" t="n">
        <v>227592</v>
      </c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ООО "PIKOVIT"</t>
        </is>
      </c>
      <c r="C59" s="6" t="inlineStr">
        <is>
          <t>Кашкадарья</t>
        </is>
      </c>
      <c r="D59" s="6" t="inlineStr">
        <is>
          <t>Карши 2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n">
        <v>2</v>
      </c>
      <c r="H59" s="7" t="n">
        <v>250708</v>
      </c>
      <c r="I59" s="7" t="inlineStr"/>
      <c r="J59" s="7" t="inlineStr"/>
      <c r="K59" s="7" t="inlineStr"/>
      <c r="L59" s="7" t="inlineStr"/>
      <c r="M59" s="7" t="inlineStr"/>
      <c r="N59" s="7" t="inlineStr"/>
      <c r="O59" s="7" t="n">
        <v>2</v>
      </c>
      <c r="P59" s="7" t="n">
        <v>153492</v>
      </c>
      <c r="Q59" s="7" t="inlineStr"/>
      <c r="R59" s="7" t="inlineStr"/>
      <c r="S59" s="7" t="inlineStr"/>
      <c r="T59" s="7" t="inlineStr"/>
      <c r="U59" s="7" t="inlineStr"/>
      <c r="V59" s="7" t="inlineStr"/>
      <c r="W59" s="7" t="n">
        <v>1</v>
      </c>
      <c r="X59" s="7" t="n">
        <v>0</v>
      </c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n">
        <v>2</v>
      </c>
      <c r="AH59" s="7" t="n">
        <v>120104</v>
      </c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n">
        <v>5</v>
      </c>
      <c r="DR59" s="7" t="n">
        <v>328744</v>
      </c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УЛУГБЕК ИЧСТДФ фил 4</t>
        </is>
      </c>
      <c r="C60" s="6" t="inlineStr">
        <is>
          <t>Кашкадарья</t>
        </is>
      </c>
      <c r="D60" s="6" t="inlineStr">
        <is>
          <t>Карши 2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15</v>
      </c>
      <c r="H60" s="7" t="n">
        <v>14541525</v>
      </c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n">
        <v>29</v>
      </c>
      <c r="X60" s="7" t="n">
        <v>0</v>
      </c>
      <c r="Y60" s="7" t="inlineStr"/>
      <c r="Z60" s="7" t="inlineStr"/>
      <c r="AA60" s="7" t="inlineStr"/>
      <c r="AB60" s="7" t="inlineStr"/>
      <c r="AC60" s="7" t="n">
        <v>15</v>
      </c>
      <c r="AD60" s="7" t="n">
        <v>7246125</v>
      </c>
      <c r="AE60" s="7" t="n">
        <v>15</v>
      </c>
      <c r="AF60" s="7" t="n">
        <v>5491125</v>
      </c>
      <c r="AG60" s="7" t="inlineStr"/>
      <c r="AH60" s="7" t="inlineStr"/>
      <c r="AI60" s="7" t="n">
        <v>30</v>
      </c>
      <c r="AJ60" s="7" t="n">
        <v>20209500</v>
      </c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n">
        <v>200</v>
      </c>
      <c r="DR60" s="7" t="n">
        <v>1042800000</v>
      </c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>
      <c r="A61" s="2" t="n">
        <v>0</v>
      </c>
      <c r="B61" s="3" t="inlineStr">
        <is>
          <t>Grand</t>
        </is>
      </c>
      <c r="C61" s="3" t="inlineStr"/>
      <c r="D61" s="3" t="inlineStr"/>
      <c r="E61" s="4">
        <f>SUM(E62:E63)</f>
        <v/>
      </c>
      <c r="F61" s="4">
        <f>SUM(F62:F63)</f>
        <v/>
      </c>
      <c r="G61" s="4">
        <f>SUM(G62:G63)</f>
        <v/>
      </c>
      <c r="H61" s="4">
        <f>SUM(H62:H63)</f>
        <v/>
      </c>
      <c r="I61" s="4">
        <f>SUM(I62:I63)</f>
        <v/>
      </c>
      <c r="J61" s="4">
        <f>SUM(J62:J63)</f>
        <v/>
      </c>
      <c r="K61" s="4">
        <f>SUM(K62:K63)</f>
        <v/>
      </c>
      <c r="L61" s="4">
        <f>SUM(L62:L63)</f>
        <v/>
      </c>
      <c r="M61" s="4">
        <f>SUM(M62:M63)</f>
        <v/>
      </c>
      <c r="N61" s="4">
        <f>SUM(N62:N63)</f>
        <v/>
      </c>
      <c r="O61" s="4">
        <f>SUM(O62:O63)</f>
        <v/>
      </c>
      <c r="P61" s="4">
        <f>SUM(P62:P63)</f>
        <v/>
      </c>
      <c r="Q61" s="4">
        <f>SUM(Q62:Q63)</f>
        <v/>
      </c>
      <c r="R61" s="4">
        <f>SUM(R62:R63)</f>
        <v/>
      </c>
      <c r="S61" s="4">
        <f>SUM(S62:S63)</f>
        <v/>
      </c>
      <c r="T61" s="4">
        <f>SUM(T62:T63)</f>
        <v/>
      </c>
      <c r="U61" s="4">
        <f>SUM(U62:U63)</f>
        <v/>
      </c>
      <c r="V61" s="4">
        <f>SUM(V62:V63)</f>
        <v/>
      </c>
      <c r="W61" s="4">
        <f>SUM(W62:W63)</f>
        <v/>
      </c>
      <c r="X61" s="4">
        <f>SUM(X62:X63)</f>
        <v/>
      </c>
      <c r="Y61" s="4">
        <f>SUM(Y62:Y63)</f>
        <v/>
      </c>
      <c r="Z61" s="4">
        <f>SUM(Z62:Z63)</f>
        <v/>
      </c>
      <c r="AA61" s="4">
        <f>SUM(AA62:AA63)</f>
        <v/>
      </c>
      <c r="AB61" s="4">
        <f>SUM(AB62:AB63)</f>
        <v/>
      </c>
      <c r="AC61" s="4">
        <f>SUM(AC62:AC63)</f>
        <v/>
      </c>
      <c r="AD61" s="4">
        <f>SUM(AD62:AD63)</f>
        <v/>
      </c>
      <c r="AE61" s="4">
        <f>SUM(AE62:AE63)</f>
        <v/>
      </c>
      <c r="AF61" s="4">
        <f>SUM(AF62:AF63)</f>
        <v/>
      </c>
      <c r="AG61" s="4">
        <f>SUM(AG62:AG63)</f>
        <v/>
      </c>
      <c r="AH61" s="4">
        <f>SUM(AH62:AH63)</f>
        <v/>
      </c>
      <c r="AI61" s="4">
        <f>SUM(AI62:AI63)</f>
        <v/>
      </c>
      <c r="AJ61" s="4">
        <f>SUM(AJ62:AJ63)</f>
        <v/>
      </c>
      <c r="AK61" s="4">
        <f>SUM(AK62:AK63)</f>
        <v/>
      </c>
      <c r="AL61" s="4">
        <f>SUM(AL62:AL63)</f>
        <v/>
      </c>
      <c r="AM61" s="4">
        <f>SUM(AM62:AM63)</f>
        <v/>
      </c>
      <c r="AN61" s="4">
        <f>SUM(AN62:AN63)</f>
        <v/>
      </c>
      <c r="AO61" s="4">
        <f>SUM(AO62:AO63)</f>
        <v/>
      </c>
      <c r="AP61" s="4">
        <f>SUM(AP62:AP63)</f>
        <v/>
      </c>
      <c r="AQ61" s="4">
        <f>SUM(AQ62:AQ63)</f>
        <v/>
      </c>
      <c r="AR61" s="4">
        <f>SUM(AR62:AR63)</f>
        <v/>
      </c>
      <c r="AS61" s="4">
        <f>SUM(AS62:AS63)</f>
        <v/>
      </c>
      <c r="AT61" s="4">
        <f>SUM(AT62:AT63)</f>
        <v/>
      </c>
      <c r="AU61" s="4">
        <f>SUM(AU62:AU63)</f>
        <v/>
      </c>
      <c r="AV61" s="4">
        <f>SUM(AV62:AV63)</f>
        <v/>
      </c>
      <c r="AW61" s="4">
        <f>SUM(AW62:AW63)</f>
        <v/>
      </c>
      <c r="AX61" s="4">
        <f>SUM(AX62:AX63)</f>
        <v/>
      </c>
      <c r="AY61" s="4">
        <f>SUM(AY62:AY63)</f>
        <v/>
      </c>
      <c r="AZ61" s="4">
        <f>SUM(AZ62:AZ63)</f>
        <v/>
      </c>
      <c r="BA61" s="4">
        <f>SUM(BA62:BA63)</f>
        <v/>
      </c>
      <c r="BB61" s="4">
        <f>SUM(BB62:BB63)</f>
        <v/>
      </c>
      <c r="BC61" s="4">
        <f>SUM(BC62:BC63)</f>
        <v/>
      </c>
      <c r="BD61" s="4">
        <f>SUM(BD62:BD63)</f>
        <v/>
      </c>
      <c r="BE61" s="4">
        <f>SUM(BE62:BE63)</f>
        <v/>
      </c>
      <c r="BF61" s="4">
        <f>SUM(BF62:BF63)</f>
        <v/>
      </c>
      <c r="BG61" s="4">
        <f>SUM(BG62:BG63)</f>
        <v/>
      </c>
      <c r="BH61" s="4">
        <f>SUM(BH62:BH63)</f>
        <v/>
      </c>
      <c r="BI61" s="4">
        <f>SUM(BI62:BI63)</f>
        <v/>
      </c>
      <c r="BJ61" s="4">
        <f>SUM(BJ62:BJ63)</f>
        <v/>
      </c>
      <c r="BK61" s="4">
        <f>SUM(BK62:BK63)</f>
        <v/>
      </c>
      <c r="BL61" s="4">
        <f>SUM(BL62:BL63)</f>
        <v/>
      </c>
      <c r="BM61" s="4">
        <f>SUM(BM62:BM63)</f>
        <v/>
      </c>
      <c r="BN61" s="4">
        <f>SUM(BN62:BN63)</f>
        <v/>
      </c>
      <c r="BO61" s="4">
        <f>SUM(BO62:BO63)</f>
        <v/>
      </c>
      <c r="BP61" s="4">
        <f>SUM(BP62:BP63)</f>
        <v/>
      </c>
      <c r="BQ61" s="4">
        <f>SUM(BQ62:BQ63)</f>
        <v/>
      </c>
      <c r="BR61" s="4">
        <f>SUM(BR62:BR63)</f>
        <v/>
      </c>
      <c r="BS61" s="4">
        <f>SUM(BS62:BS63)</f>
        <v/>
      </c>
      <c r="BT61" s="4">
        <f>SUM(BT62:BT63)</f>
        <v/>
      </c>
      <c r="BU61" s="4">
        <f>SUM(BU62:BU63)</f>
        <v/>
      </c>
      <c r="BV61" s="4">
        <f>SUM(BV62:BV63)</f>
        <v/>
      </c>
      <c r="BW61" s="4">
        <f>SUM(BW62:BW63)</f>
        <v/>
      </c>
      <c r="BX61" s="4">
        <f>SUM(BX62:BX63)</f>
        <v/>
      </c>
      <c r="BY61" s="4">
        <f>SUM(BY62:BY63)</f>
        <v/>
      </c>
      <c r="BZ61" s="4">
        <f>SUM(BZ62:BZ63)</f>
        <v/>
      </c>
      <c r="CA61" s="4">
        <f>SUM(CA62:CA63)</f>
        <v/>
      </c>
      <c r="CB61" s="4">
        <f>SUM(CB62:CB63)</f>
        <v/>
      </c>
      <c r="CC61" s="4">
        <f>SUM(CC62:CC63)</f>
        <v/>
      </c>
      <c r="CD61" s="4">
        <f>SUM(CD62:CD63)</f>
        <v/>
      </c>
      <c r="CE61" s="4">
        <f>SUM(CE62:CE63)</f>
        <v/>
      </c>
      <c r="CF61" s="4">
        <f>SUM(CF62:CF63)</f>
        <v/>
      </c>
      <c r="CG61" s="4">
        <f>SUM(CG62:CG63)</f>
        <v/>
      </c>
      <c r="CH61" s="4">
        <f>SUM(CH62:CH63)</f>
        <v/>
      </c>
      <c r="CI61" s="4">
        <f>SUM(CI62:CI63)</f>
        <v/>
      </c>
      <c r="CJ61" s="4">
        <f>SUM(CJ62:CJ63)</f>
        <v/>
      </c>
      <c r="CK61" s="4">
        <f>SUM(CK62:CK63)</f>
        <v/>
      </c>
      <c r="CL61" s="4">
        <f>SUM(CL62:CL63)</f>
        <v/>
      </c>
      <c r="CM61" s="4">
        <f>SUM(CM62:CM63)</f>
        <v/>
      </c>
      <c r="CN61" s="4">
        <f>SUM(CN62:CN63)</f>
        <v/>
      </c>
      <c r="CO61" s="4">
        <f>SUM(CO62:CO63)</f>
        <v/>
      </c>
      <c r="CP61" s="4">
        <f>SUM(CP62:CP63)</f>
        <v/>
      </c>
      <c r="CQ61" s="4">
        <f>SUM(CQ62:CQ63)</f>
        <v/>
      </c>
      <c r="CR61" s="4">
        <f>SUM(CR62:CR63)</f>
        <v/>
      </c>
      <c r="CS61" s="4">
        <f>SUM(CS62:CS63)</f>
        <v/>
      </c>
      <c r="CT61" s="4">
        <f>SUM(CT62:CT63)</f>
        <v/>
      </c>
      <c r="CU61" s="4">
        <f>SUM(CU62:CU63)</f>
        <v/>
      </c>
      <c r="CV61" s="4">
        <f>SUM(CV62:CV63)</f>
        <v/>
      </c>
      <c r="CW61" s="4">
        <f>SUM(CW62:CW63)</f>
        <v/>
      </c>
      <c r="CX61" s="4">
        <f>SUM(CX62:CX63)</f>
        <v/>
      </c>
      <c r="CY61" s="4">
        <f>SUM(CY62:CY63)</f>
        <v/>
      </c>
      <c r="CZ61" s="4">
        <f>SUM(CZ62:CZ63)</f>
        <v/>
      </c>
      <c r="DA61" s="4">
        <f>SUM(DA62:DA63)</f>
        <v/>
      </c>
      <c r="DB61" s="4">
        <f>SUM(DB62:DB63)</f>
        <v/>
      </c>
      <c r="DC61" s="4">
        <f>SUM(DC62:DC63)</f>
        <v/>
      </c>
      <c r="DD61" s="4">
        <f>SUM(DD62:DD63)</f>
        <v/>
      </c>
      <c r="DE61" s="4">
        <f>SUM(DE62:DE63)</f>
        <v/>
      </c>
      <c r="DF61" s="4">
        <f>SUM(DF62:DF63)</f>
        <v/>
      </c>
      <c r="DG61" s="4">
        <f>SUM(DG62:DG63)</f>
        <v/>
      </c>
      <c r="DH61" s="4">
        <f>SUM(DH62:DH63)</f>
        <v/>
      </c>
      <c r="DI61" s="4">
        <f>SUM(DI62:DI63)</f>
        <v/>
      </c>
      <c r="DJ61" s="4">
        <f>SUM(DJ62:DJ63)</f>
        <v/>
      </c>
      <c r="DK61" s="4">
        <f>SUM(DK62:DK63)</f>
        <v/>
      </c>
      <c r="DL61" s="4">
        <f>SUM(DL62:DL63)</f>
        <v/>
      </c>
      <c r="DM61" s="4">
        <f>SUM(DM62:DM63)</f>
        <v/>
      </c>
      <c r="DN61" s="4">
        <f>SUM(DN62:DN63)</f>
        <v/>
      </c>
      <c r="DO61" s="4">
        <f>SUM(DO62:DO63)</f>
        <v/>
      </c>
      <c r="DP61" s="4">
        <f>SUM(DP62:DP63)</f>
        <v/>
      </c>
      <c r="DQ61" s="4">
        <f>SUM(DQ62:DQ63)</f>
        <v/>
      </c>
      <c r="DR61" s="4">
        <f>SUM(DR62:DR63)</f>
        <v/>
      </c>
      <c r="DS61" s="4">
        <f>SUM(DS62:DS63)</f>
        <v/>
      </c>
      <c r="DT61" s="4">
        <f>SUM(DT62:DT63)</f>
        <v/>
      </c>
      <c r="DU61" s="4">
        <f>SUM(DU62:DU63)</f>
        <v/>
      </c>
      <c r="DV61" s="4">
        <f>SUM(DV62:DV63)</f>
        <v/>
      </c>
      <c r="DW61" s="4">
        <f>SUM(DW62:DW63)</f>
        <v/>
      </c>
      <c r="DX61" s="4">
        <f>SUM(DX62:DX63)</f>
        <v/>
      </c>
      <c r="DY61" s="4">
        <f>SUM(DY62:DY63)</f>
        <v/>
      </c>
      <c r="DZ61" s="4">
        <f>SUM(DZ62:DZ63)</f>
        <v/>
      </c>
      <c r="EA61" s="4">
        <f>SUM(EA62:EA63)</f>
        <v/>
      </c>
      <c r="EB61" s="4">
        <f>SUM(EB62:EB63)</f>
        <v/>
      </c>
      <c r="EC61" s="4">
        <f>SUM(EC62:EC63)</f>
        <v/>
      </c>
      <c r="ED61" s="4">
        <f>SUM(ED62:ED63)</f>
        <v/>
      </c>
    </row>
    <row r="62" hidden="1" outlineLevel="1">
      <c r="A62" s="5" t="n">
        <v>1</v>
      </c>
      <c r="B62" s="6" t="inlineStr">
        <is>
          <t>O'ktam Farm Shifo MCHJ</t>
        </is>
      </c>
      <c r="C62" s="6" t="inlineStr">
        <is>
          <t>Кашкадарья</t>
        </is>
      </c>
      <c r="D62" s="6" t="inlineStr">
        <is>
          <t>Карши 2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n">
        <v>5</v>
      </c>
      <c r="H62" s="7" t="n">
        <v>1346515</v>
      </c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n">
        <v>5</v>
      </c>
      <c r="DL62" s="7" t="n">
        <v>1074875</v>
      </c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2</v>
      </c>
      <c r="B63" s="6" t="inlineStr">
        <is>
          <t>SAFINA ZARIPOVA MCHJ</t>
        </is>
      </c>
      <c r="C63" s="6" t="inlineStr">
        <is>
          <t>Кашкадарья</t>
        </is>
      </c>
      <c r="D63" s="6" t="inlineStr">
        <is>
          <t>Карши 2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n">
        <v>5</v>
      </c>
      <c r="P63" s="7" t="n">
        <v>1510045</v>
      </c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>
      <c r="A64" s="2" t="n">
        <v>0</v>
      </c>
      <c r="B64" s="3" t="inlineStr">
        <is>
          <t>Shayana</t>
        </is>
      </c>
      <c r="C64" s="3" t="inlineStr"/>
      <c r="D64" s="3" t="inlineStr"/>
      <c r="E64" s="4">
        <f>SUM(E65:E65)</f>
        <v/>
      </c>
      <c r="F64" s="4">
        <f>SUM(F65:F65)</f>
        <v/>
      </c>
      <c r="G64" s="4">
        <f>SUM(G65:G65)</f>
        <v/>
      </c>
      <c r="H64" s="4">
        <f>SUM(H65:H65)</f>
        <v/>
      </c>
      <c r="I64" s="4">
        <f>SUM(I65:I65)</f>
        <v/>
      </c>
      <c r="J64" s="4">
        <f>SUM(J65:J65)</f>
        <v/>
      </c>
      <c r="K64" s="4">
        <f>SUM(K65:K65)</f>
        <v/>
      </c>
      <c r="L64" s="4">
        <f>SUM(L65:L65)</f>
        <v/>
      </c>
      <c r="M64" s="4">
        <f>SUM(M65:M65)</f>
        <v/>
      </c>
      <c r="N64" s="4">
        <f>SUM(N65:N65)</f>
        <v/>
      </c>
      <c r="O64" s="4">
        <f>SUM(O65:O65)</f>
        <v/>
      </c>
      <c r="P64" s="4">
        <f>SUM(P65:P65)</f>
        <v/>
      </c>
      <c r="Q64" s="4">
        <f>SUM(Q65:Q65)</f>
        <v/>
      </c>
      <c r="R64" s="4">
        <f>SUM(R65:R65)</f>
        <v/>
      </c>
      <c r="S64" s="4">
        <f>SUM(S65:S65)</f>
        <v/>
      </c>
      <c r="T64" s="4">
        <f>SUM(T65:T65)</f>
        <v/>
      </c>
      <c r="U64" s="4">
        <f>SUM(U65:U65)</f>
        <v/>
      </c>
      <c r="V64" s="4">
        <f>SUM(V65:V65)</f>
        <v/>
      </c>
      <c r="W64" s="4">
        <f>SUM(W65:W65)</f>
        <v/>
      </c>
      <c r="X64" s="4">
        <f>SUM(X65:X65)</f>
        <v/>
      </c>
      <c r="Y64" s="4">
        <f>SUM(Y65:Y65)</f>
        <v/>
      </c>
      <c r="Z64" s="4">
        <f>SUM(Z65:Z65)</f>
        <v/>
      </c>
      <c r="AA64" s="4">
        <f>SUM(AA65:AA65)</f>
        <v/>
      </c>
      <c r="AB64" s="4">
        <f>SUM(AB65:AB65)</f>
        <v/>
      </c>
      <c r="AC64" s="4">
        <f>SUM(AC65:AC65)</f>
        <v/>
      </c>
      <c r="AD64" s="4">
        <f>SUM(AD65:AD65)</f>
        <v/>
      </c>
      <c r="AE64" s="4">
        <f>SUM(AE65:AE65)</f>
        <v/>
      </c>
      <c r="AF64" s="4">
        <f>SUM(AF65:AF65)</f>
        <v/>
      </c>
      <c r="AG64" s="4">
        <f>SUM(AG65:AG65)</f>
        <v/>
      </c>
      <c r="AH64" s="4">
        <f>SUM(AH65:AH65)</f>
        <v/>
      </c>
      <c r="AI64" s="4">
        <f>SUM(AI65:AI65)</f>
        <v/>
      </c>
      <c r="AJ64" s="4">
        <f>SUM(AJ65:AJ65)</f>
        <v/>
      </c>
      <c r="AK64" s="4">
        <f>SUM(AK65:AK65)</f>
        <v/>
      </c>
      <c r="AL64" s="4">
        <f>SUM(AL65:AL65)</f>
        <v/>
      </c>
      <c r="AM64" s="4">
        <f>SUM(AM65:AM65)</f>
        <v/>
      </c>
      <c r="AN64" s="4">
        <f>SUM(AN65:AN65)</f>
        <v/>
      </c>
      <c r="AO64" s="4">
        <f>SUM(AO65:AO65)</f>
        <v/>
      </c>
      <c r="AP64" s="4">
        <f>SUM(AP65:AP65)</f>
        <v/>
      </c>
      <c r="AQ64" s="4">
        <f>SUM(AQ65:AQ65)</f>
        <v/>
      </c>
      <c r="AR64" s="4">
        <f>SUM(AR65:AR65)</f>
        <v/>
      </c>
      <c r="AS64" s="4">
        <f>SUM(AS65:AS65)</f>
        <v/>
      </c>
      <c r="AT64" s="4">
        <f>SUM(AT65:AT65)</f>
        <v/>
      </c>
      <c r="AU64" s="4">
        <f>SUM(AU65:AU65)</f>
        <v/>
      </c>
      <c r="AV64" s="4">
        <f>SUM(AV65:AV65)</f>
        <v/>
      </c>
      <c r="AW64" s="4">
        <f>SUM(AW65:AW65)</f>
        <v/>
      </c>
      <c r="AX64" s="4">
        <f>SUM(AX65:AX65)</f>
        <v/>
      </c>
      <c r="AY64" s="4">
        <f>SUM(AY65:AY65)</f>
        <v/>
      </c>
      <c r="AZ64" s="4">
        <f>SUM(AZ65:AZ65)</f>
        <v/>
      </c>
      <c r="BA64" s="4">
        <f>SUM(BA65:BA65)</f>
        <v/>
      </c>
      <c r="BB64" s="4">
        <f>SUM(BB65:BB65)</f>
        <v/>
      </c>
      <c r="BC64" s="4">
        <f>SUM(BC65:BC65)</f>
        <v/>
      </c>
      <c r="BD64" s="4">
        <f>SUM(BD65:BD65)</f>
        <v/>
      </c>
      <c r="BE64" s="4">
        <f>SUM(BE65:BE65)</f>
        <v/>
      </c>
      <c r="BF64" s="4">
        <f>SUM(BF65:BF65)</f>
        <v/>
      </c>
      <c r="BG64" s="4">
        <f>SUM(BG65:BG65)</f>
        <v/>
      </c>
      <c r="BH64" s="4">
        <f>SUM(BH65:BH65)</f>
        <v/>
      </c>
      <c r="BI64" s="4">
        <f>SUM(BI65:BI65)</f>
        <v/>
      </c>
      <c r="BJ64" s="4">
        <f>SUM(BJ65:BJ65)</f>
        <v/>
      </c>
      <c r="BK64" s="4">
        <f>SUM(BK65:BK65)</f>
        <v/>
      </c>
      <c r="BL64" s="4">
        <f>SUM(BL65:BL65)</f>
        <v/>
      </c>
      <c r="BM64" s="4">
        <f>SUM(BM65:BM65)</f>
        <v/>
      </c>
      <c r="BN64" s="4">
        <f>SUM(BN65:BN65)</f>
        <v/>
      </c>
      <c r="BO64" s="4">
        <f>SUM(BO65:BO65)</f>
        <v/>
      </c>
      <c r="BP64" s="4">
        <f>SUM(BP65:BP65)</f>
        <v/>
      </c>
      <c r="BQ64" s="4">
        <f>SUM(BQ65:BQ65)</f>
        <v/>
      </c>
      <c r="BR64" s="4">
        <f>SUM(BR65:BR65)</f>
        <v/>
      </c>
      <c r="BS64" s="4">
        <f>SUM(BS65:BS65)</f>
        <v/>
      </c>
      <c r="BT64" s="4">
        <f>SUM(BT65:BT65)</f>
        <v/>
      </c>
      <c r="BU64" s="4">
        <f>SUM(BU65:BU65)</f>
        <v/>
      </c>
      <c r="BV64" s="4">
        <f>SUM(BV65:BV65)</f>
        <v/>
      </c>
      <c r="BW64" s="4">
        <f>SUM(BW65:BW65)</f>
        <v/>
      </c>
      <c r="BX64" s="4">
        <f>SUM(BX65:BX65)</f>
        <v/>
      </c>
      <c r="BY64" s="4">
        <f>SUM(BY65:BY65)</f>
        <v/>
      </c>
      <c r="BZ64" s="4">
        <f>SUM(BZ65:BZ65)</f>
        <v/>
      </c>
      <c r="CA64" s="4">
        <f>SUM(CA65:CA65)</f>
        <v/>
      </c>
      <c r="CB64" s="4">
        <f>SUM(CB65:CB65)</f>
        <v/>
      </c>
      <c r="CC64" s="4">
        <f>SUM(CC65:CC65)</f>
        <v/>
      </c>
      <c r="CD64" s="4">
        <f>SUM(CD65:CD65)</f>
        <v/>
      </c>
      <c r="CE64" s="4">
        <f>SUM(CE65:CE65)</f>
        <v/>
      </c>
      <c r="CF64" s="4">
        <f>SUM(CF65:CF65)</f>
        <v/>
      </c>
      <c r="CG64" s="4">
        <f>SUM(CG65:CG65)</f>
        <v/>
      </c>
      <c r="CH64" s="4">
        <f>SUM(CH65:CH65)</f>
        <v/>
      </c>
      <c r="CI64" s="4">
        <f>SUM(CI65:CI65)</f>
        <v/>
      </c>
      <c r="CJ64" s="4">
        <f>SUM(CJ65:CJ65)</f>
        <v/>
      </c>
      <c r="CK64" s="4">
        <f>SUM(CK65:CK65)</f>
        <v/>
      </c>
      <c r="CL64" s="4">
        <f>SUM(CL65:CL65)</f>
        <v/>
      </c>
      <c r="CM64" s="4">
        <f>SUM(CM65:CM65)</f>
        <v/>
      </c>
      <c r="CN64" s="4">
        <f>SUM(CN65:CN65)</f>
        <v/>
      </c>
      <c r="CO64" s="4">
        <f>SUM(CO65:CO65)</f>
        <v/>
      </c>
      <c r="CP64" s="4">
        <f>SUM(CP65:CP65)</f>
        <v/>
      </c>
      <c r="CQ64" s="4">
        <f>SUM(CQ65:CQ65)</f>
        <v/>
      </c>
      <c r="CR64" s="4">
        <f>SUM(CR65:CR65)</f>
        <v/>
      </c>
      <c r="CS64" s="4">
        <f>SUM(CS65:CS65)</f>
        <v/>
      </c>
      <c r="CT64" s="4">
        <f>SUM(CT65:CT65)</f>
        <v/>
      </c>
      <c r="CU64" s="4">
        <f>SUM(CU65:CU65)</f>
        <v/>
      </c>
      <c r="CV64" s="4">
        <f>SUM(CV65:CV65)</f>
        <v/>
      </c>
      <c r="CW64" s="4">
        <f>SUM(CW65:CW65)</f>
        <v/>
      </c>
      <c r="CX64" s="4">
        <f>SUM(CX65:CX65)</f>
        <v/>
      </c>
      <c r="CY64" s="4">
        <f>SUM(CY65:CY65)</f>
        <v/>
      </c>
      <c r="CZ64" s="4">
        <f>SUM(CZ65:CZ65)</f>
        <v/>
      </c>
      <c r="DA64" s="4">
        <f>SUM(DA65:DA65)</f>
        <v/>
      </c>
      <c r="DB64" s="4">
        <f>SUM(DB65:DB65)</f>
        <v/>
      </c>
      <c r="DC64" s="4">
        <f>SUM(DC65:DC65)</f>
        <v/>
      </c>
      <c r="DD64" s="4">
        <f>SUM(DD65:DD65)</f>
        <v/>
      </c>
      <c r="DE64" s="4">
        <f>SUM(DE65:DE65)</f>
        <v/>
      </c>
      <c r="DF64" s="4">
        <f>SUM(DF65:DF65)</f>
        <v/>
      </c>
      <c r="DG64" s="4">
        <f>SUM(DG65:DG65)</f>
        <v/>
      </c>
      <c r="DH64" s="4">
        <f>SUM(DH65:DH65)</f>
        <v/>
      </c>
      <c r="DI64" s="4">
        <f>SUM(DI65:DI65)</f>
        <v/>
      </c>
      <c r="DJ64" s="4">
        <f>SUM(DJ65:DJ65)</f>
        <v/>
      </c>
      <c r="DK64" s="4">
        <f>SUM(DK65:DK65)</f>
        <v/>
      </c>
      <c r="DL64" s="4">
        <f>SUM(DL65:DL65)</f>
        <v/>
      </c>
      <c r="DM64" s="4">
        <f>SUM(DM65:DM65)</f>
        <v/>
      </c>
      <c r="DN64" s="4">
        <f>SUM(DN65:DN65)</f>
        <v/>
      </c>
      <c r="DO64" s="4">
        <f>SUM(DO65:DO65)</f>
        <v/>
      </c>
      <c r="DP64" s="4">
        <f>SUM(DP65:DP65)</f>
        <v/>
      </c>
      <c r="DQ64" s="4">
        <f>SUM(DQ65:DQ65)</f>
        <v/>
      </c>
      <c r="DR64" s="4">
        <f>SUM(DR65:DR65)</f>
        <v/>
      </c>
      <c r="DS64" s="4">
        <f>SUM(DS65:DS65)</f>
        <v/>
      </c>
      <c r="DT64" s="4">
        <f>SUM(DT65:DT65)</f>
        <v/>
      </c>
      <c r="DU64" s="4">
        <f>SUM(DU65:DU65)</f>
        <v/>
      </c>
      <c r="DV64" s="4">
        <f>SUM(DV65:DV65)</f>
        <v/>
      </c>
      <c r="DW64" s="4">
        <f>SUM(DW65:DW65)</f>
        <v/>
      </c>
      <c r="DX64" s="4">
        <f>SUM(DX65:DX65)</f>
        <v/>
      </c>
      <c r="DY64" s="4">
        <f>SUM(DY65:DY65)</f>
        <v/>
      </c>
      <c r="DZ64" s="4">
        <f>SUM(DZ65:DZ65)</f>
        <v/>
      </c>
      <c r="EA64" s="4">
        <f>SUM(EA65:EA65)</f>
        <v/>
      </c>
      <c r="EB64" s="4">
        <f>SUM(EB65:EB65)</f>
        <v/>
      </c>
      <c r="EC64" s="4">
        <f>SUM(EC65:EC65)</f>
        <v/>
      </c>
      <c r="ED64" s="4">
        <f>SUM(ED65:ED65)</f>
        <v/>
      </c>
    </row>
    <row r="65" hidden="1" outlineLevel="1">
      <c r="A65" s="5" t="n">
        <v>1</v>
      </c>
      <c r="B65" s="6" t="inlineStr">
        <is>
          <t>ЛЕГЕНД ФАРМ</t>
        </is>
      </c>
      <c r="C65" s="6" t="inlineStr">
        <is>
          <t>Кашкадарья</t>
        </is>
      </c>
      <c r="D65" s="6" t="inlineStr">
        <is>
          <t>Карши 2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n">
        <v>1</v>
      </c>
      <c r="BR65" s="7" t="n">
        <v>26918.97</v>
      </c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n">
        <v>32</v>
      </c>
      <c r="BZ65" s="7" t="n">
        <v>1744808.96</v>
      </c>
      <c r="CA65" s="7" t="inlineStr"/>
      <c r="CB65" s="7" t="inlineStr"/>
      <c r="CC65" s="7" t="inlineStr"/>
      <c r="CD65" s="7" t="inlineStr"/>
      <c r="CE65" s="7" t="n">
        <v>1</v>
      </c>
      <c r="CF65" s="7" t="n">
        <v>45150</v>
      </c>
      <c r="CG65" s="7" t="inlineStr"/>
      <c r="CH65" s="7" t="inlineStr"/>
      <c r="CI65" s="7" t="inlineStr"/>
      <c r="CJ65" s="7" t="inlineStr"/>
      <c r="CK65" s="7" t="n">
        <v>50</v>
      </c>
      <c r="CL65" s="7" t="n">
        <v>2480046.5</v>
      </c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n">
        <v>1</v>
      </c>
      <c r="DR65" s="7" t="n">
        <v>18238.57</v>
      </c>
      <c r="DS65" s="7" t="n">
        <v>1</v>
      </c>
      <c r="DT65" s="7" t="n">
        <v>40706.38</v>
      </c>
      <c r="DU65" s="7" t="inlineStr"/>
      <c r="DV65" s="7" t="inlineStr"/>
      <c r="DW65" s="7" t="n">
        <v>1</v>
      </c>
      <c r="DX65" s="7" t="n">
        <v>41414.96</v>
      </c>
      <c r="DY65" s="7" t="n">
        <v>1</v>
      </c>
      <c r="DZ65" s="7" t="n">
        <v>74766.52</v>
      </c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>
      <c r="A66" s="8" t="n"/>
      <c r="B66" s="8" t="inlineStr">
        <is>
          <t>FINAL SUM</t>
        </is>
      </c>
      <c r="C66" s="8" t="n"/>
      <c r="D66" s="8" t="n"/>
      <c r="E66" s="9">
        <f>E4+E61+E64</f>
        <v/>
      </c>
      <c r="F66" s="9">
        <f>F4+F61+F64</f>
        <v/>
      </c>
      <c r="G66" s="9">
        <f>G4+G61+G64</f>
        <v/>
      </c>
      <c r="H66" s="9">
        <f>H4+H61+H64</f>
        <v/>
      </c>
      <c r="I66" s="9">
        <f>I4+I61+I64</f>
        <v/>
      </c>
      <c r="J66" s="9">
        <f>J4+J61+J64</f>
        <v/>
      </c>
      <c r="K66" s="9">
        <f>K4+K61+K64</f>
        <v/>
      </c>
      <c r="L66" s="9">
        <f>L4+L61+L64</f>
        <v/>
      </c>
      <c r="M66" s="9">
        <f>M4+M61+M64</f>
        <v/>
      </c>
      <c r="N66" s="9">
        <f>N4+N61+N64</f>
        <v/>
      </c>
      <c r="O66" s="9">
        <f>O4+O61+O64</f>
        <v/>
      </c>
      <c r="P66" s="9">
        <f>P4+P61+P64</f>
        <v/>
      </c>
      <c r="Q66" s="9">
        <f>Q4+Q61+Q64</f>
        <v/>
      </c>
      <c r="R66" s="9">
        <f>R4+R61+R64</f>
        <v/>
      </c>
      <c r="S66" s="9">
        <f>S4+S61+S64</f>
        <v/>
      </c>
      <c r="T66" s="9">
        <f>T4+T61+T64</f>
        <v/>
      </c>
      <c r="U66" s="9">
        <f>U4+U61+U64</f>
        <v/>
      </c>
      <c r="V66" s="9">
        <f>V4+V61+V64</f>
        <v/>
      </c>
      <c r="W66" s="9">
        <f>W4+W61+W64</f>
        <v/>
      </c>
      <c r="X66" s="9">
        <f>X4+X61+X64</f>
        <v/>
      </c>
      <c r="Y66" s="9">
        <f>Y4+Y61+Y64</f>
        <v/>
      </c>
      <c r="Z66" s="9">
        <f>Z4+Z61+Z64</f>
        <v/>
      </c>
      <c r="AA66" s="9">
        <f>AA4+AA61+AA64</f>
        <v/>
      </c>
      <c r="AB66" s="9">
        <f>AB4+AB61+AB64</f>
        <v/>
      </c>
      <c r="AC66" s="9">
        <f>AC4+AC61+AC64</f>
        <v/>
      </c>
      <c r="AD66" s="9">
        <f>AD4+AD61+AD64</f>
        <v/>
      </c>
      <c r="AE66" s="9">
        <f>AE4+AE61+AE64</f>
        <v/>
      </c>
      <c r="AF66" s="9">
        <f>AF4+AF61+AF64</f>
        <v/>
      </c>
      <c r="AG66" s="9">
        <f>AG4+AG61+AG64</f>
        <v/>
      </c>
      <c r="AH66" s="9">
        <f>AH4+AH61+AH64</f>
        <v/>
      </c>
      <c r="AI66" s="9">
        <f>AI4+AI61+AI64</f>
        <v/>
      </c>
      <c r="AJ66" s="9">
        <f>AJ4+AJ61+AJ64</f>
        <v/>
      </c>
      <c r="AK66" s="9">
        <f>AK4+AK61+AK64</f>
        <v/>
      </c>
      <c r="AL66" s="9">
        <f>AL4+AL61+AL64</f>
        <v/>
      </c>
      <c r="AM66" s="9">
        <f>AM4+AM61+AM64</f>
        <v/>
      </c>
      <c r="AN66" s="9">
        <f>AN4+AN61+AN64</f>
        <v/>
      </c>
      <c r="AO66" s="9">
        <f>AO4+AO61+AO64</f>
        <v/>
      </c>
      <c r="AP66" s="9">
        <f>AP4+AP61+AP64</f>
        <v/>
      </c>
      <c r="AQ66" s="9">
        <f>AQ4+AQ61+AQ64</f>
        <v/>
      </c>
      <c r="AR66" s="9">
        <f>AR4+AR61+AR64</f>
        <v/>
      </c>
      <c r="AS66" s="9">
        <f>AS4+AS61+AS64</f>
        <v/>
      </c>
      <c r="AT66" s="9">
        <f>AT4+AT61+AT64</f>
        <v/>
      </c>
      <c r="AU66" s="9">
        <f>AU4+AU61+AU64</f>
        <v/>
      </c>
      <c r="AV66" s="9">
        <f>AV4+AV61+AV64</f>
        <v/>
      </c>
      <c r="AW66" s="9">
        <f>AW4+AW61+AW64</f>
        <v/>
      </c>
      <c r="AX66" s="9">
        <f>AX4+AX61+AX64</f>
        <v/>
      </c>
      <c r="AY66" s="9">
        <f>AY4+AY61+AY64</f>
        <v/>
      </c>
      <c r="AZ66" s="9">
        <f>AZ4+AZ61+AZ64</f>
        <v/>
      </c>
      <c r="BA66" s="9">
        <f>BA4+BA61+BA64</f>
        <v/>
      </c>
      <c r="BB66" s="9">
        <f>BB4+BB61+BB64</f>
        <v/>
      </c>
      <c r="BC66" s="9">
        <f>BC4+BC61+BC64</f>
        <v/>
      </c>
      <c r="BD66" s="9">
        <f>BD4+BD61+BD64</f>
        <v/>
      </c>
      <c r="BE66" s="9">
        <f>BE4+BE61+BE64</f>
        <v/>
      </c>
      <c r="BF66" s="9">
        <f>BF4+BF61+BF64</f>
        <v/>
      </c>
      <c r="BG66" s="9">
        <f>BG4+BG61+BG64</f>
        <v/>
      </c>
      <c r="BH66" s="9">
        <f>BH4+BH61+BH64</f>
        <v/>
      </c>
      <c r="BI66" s="9">
        <f>BI4+BI61+BI64</f>
        <v/>
      </c>
      <c r="BJ66" s="9">
        <f>BJ4+BJ61+BJ64</f>
        <v/>
      </c>
      <c r="BK66" s="9">
        <f>BK4+BK61+BK64</f>
        <v/>
      </c>
      <c r="BL66" s="9">
        <f>BL4+BL61+BL64</f>
        <v/>
      </c>
      <c r="BM66" s="9">
        <f>BM4+BM61+BM64</f>
        <v/>
      </c>
      <c r="BN66" s="9">
        <f>BN4+BN61+BN64</f>
        <v/>
      </c>
      <c r="BO66" s="9">
        <f>BO4+BO61+BO64</f>
        <v/>
      </c>
      <c r="BP66" s="9">
        <f>BP4+BP61+BP64</f>
        <v/>
      </c>
      <c r="BQ66" s="9">
        <f>BQ4+BQ61+BQ64</f>
        <v/>
      </c>
      <c r="BR66" s="9">
        <f>BR4+BR61+BR64</f>
        <v/>
      </c>
      <c r="BS66" s="9">
        <f>BS4+BS61+BS64</f>
        <v/>
      </c>
      <c r="BT66" s="9">
        <f>BT4+BT61+BT64</f>
        <v/>
      </c>
      <c r="BU66" s="9">
        <f>BU4+BU61+BU64</f>
        <v/>
      </c>
      <c r="BV66" s="9">
        <f>BV4+BV61+BV64</f>
        <v/>
      </c>
      <c r="BW66" s="9">
        <f>BW4+BW61+BW64</f>
        <v/>
      </c>
      <c r="BX66" s="9">
        <f>BX4+BX61+BX64</f>
        <v/>
      </c>
      <c r="BY66" s="9">
        <f>BY4+BY61+BY64</f>
        <v/>
      </c>
      <c r="BZ66" s="9">
        <f>BZ4+BZ61+BZ64</f>
        <v/>
      </c>
      <c r="CA66" s="9">
        <f>CA4+CA61+CA64</f>
        <v/>
      </c>
      <c r="CB66" s="9">
        <f>CB4+CB61+CB64</f>
        <v/>
      </c>
      <c r="CC66" s="9">
        <f>CC4+CC61+CC64</f>
        <v/>
      </c>
      <c r="CD66" s="9">
        <f>CD4+CD61+CD64</f>
        <v/>
      </c>
      <c r="CE66" s="9">
        <f>CE4+CE61+CE64</f>
        <v/>
      </c>
      <c r="CF66" s="9">
        <f>CF4+CF61+CF64</f>
        <v/>
      </c>
      <c r="CG66" s="9">
        <f>CG4+CG61+CG64</f>
        <v/>
      </c>
      <c r="CH66" s="9">
        <f>CH4+CH61+CH64</f>
        <v/>
      </c>
      <c r="CI66" s="9">
        <f>CI4+CI61+CI64</f>
        <v/>
      </c>
      <c r="CJ66" s="9">
        <f>CJ4+CJ61+CJ64</f>
        <v/>
      </c>
      <c r="CK66" s="9">
        <f>CK4+CK61+CK64</f>
        <v/>
      </c>
      <c r="CL66" s="9">
        <f>CL4+CL61+CL64</f>
        <v/>
      </c>
      <c r="CM66" s="9">
        <f>CM4+CM61+CM64</f>
        <v/>
      </c>
      <c r="CN66" s="9">
        <f>CN4+CN61+CN64</f>
        <v/>
      </c>
      <c r="CO66" s="9">
        <f>CO4+CO61+CO64</f>
        <v/>
      </c>
      <c r="CP66" s="9">
        <f>CP4+CP61+CP64</f>
        <v/>
      </c>
      <c r="CQ66" s="9">
        <f>CQ4+CQ61+CQ64</f>
        <v/>
      </c>
      <c r="CR66" s="9">
        <f>CR4+CR61+CR64</f>
        <v/>
      </c>
      <c r="CS66" s="9">
        <f>CS4+CS61+CS64</f>
        <v/>
      </c>
      <c r="CT66" s="9">
        <f>CT4+CT61+CT64</f>
        <v/>
      </c>
      <c r="CU66" s="9">
        <f>CU4+CU61+CU64</f>
        <v/>
      </c>
      <c r="CV66" s="9">
        <f>CV4+CV61+CV64</f>
        <v/>
      </c>
      <c r="CW66" s="9">
        <f>CW4+CW61+CW64</f>
        <v/>
      </c>
      <c r="CX66" s="9">
        <f>CX4+CX61+CX64</f>
        <v/>
      </c>
      <c r="CY66" s="9">
        <f>CY4+CY61+CY64</f>
        <v/>
      </c>
      <c r="CZ66" s="9">
        <f>CZ4+CZ61+CZ64</f>
        <v/>
      </c>
      <c r="DA66" s="9">
        <f>DA4+DA61+DA64</f>
        <v/>
      </c>
      <c r="DB66" s="9">
        <f>DB4+DB61+DB64</f>
        <v/>
      </c>
      <c r="DC66" s="9">
        <f>DC4+DC61+DC64</f>
        <v/>
      </c>
      <c r="DD66" s="9">
        <f>DD4+DD61+DD64</f>
        <v/>
      </c>
      <c r="DE66" s="9">
        <f>DE4+DE61+DE64</f>
        <v/>
      </c>
      <c r="DF66" s="9">
        <f>DF4+DF61+DF64</f>
        <v/>
      </c>
      <c r="DG66" s="9">
        <f>DG4+DG61+DG64</f>
        <v/>
      </c>
      <c r="DH66" s="9">
        <f>DH4+DH61+DH64</f>
        <v/>
      </c>
      <c r="DI66" s="9">
        <f>DI4+DI61+DI64</f>
        <v/>
      </c>
      <c r="DJ66" s="9">
        <f>DJ4+DJ61+DJ64</f>
        <v/>
      </c>
      <c r="DK66" s="9">
        <f>DK4+DK61+DK64</f>
        <v/>
      </c>
      <c r="DL66" s="9">
        <f>DL4+DL61+DL64</f>
        <v/>
      </c>
      <c r="DM66" s="9">
        <f>DM4+DM61+DM64</f>
        <v/>
      </c>
      <c r="DN66" s="9">
        <f>DN4+DN61+DN64</f>
        <v/>
      </c>
      <c r="DO66" s="9">
        <f>DO4+DO61+DO64</f>
        <v/>
      </c>
      <c r="DP66" s="9">
        <f>DP4+DP61+DP64</f>
        <v/>
      </c>
      <c r="DQ66" s="9">
        <f>DQ4+DQ61+DQ64</f>
        <v/>
      </c>
      <c r="DR66" s="9">
        <f>DR4+DR61+DR64</f>
        <v/>
      </c>
      <c r="DS66" s="9">
        <f>DS4+DS61+DS64</f>
        <v/>
      </c>
      <c r="DT66" s="9">
        <f>DT4+DT61+DT64</f>
        <v/>
      </c>
      <c r="DU66" s="9">
        <f>DU4+DU61+DU64</f>
        <v/>
      </c>
      <c r="DV66" s="9">
        <f>DV4+DV61+DV64</f>
        <v/>
      </c>
      <c r="DW66" s="9">
        <f>DW4+DW61+DW64</f>
        <v/>
      </c>
      <c r="DX66" s="9">
        <f>DX4+DX61+DX64</f>
        <v/>
      </c>
      <c r="DY66" s="9">
        <f>DY4+DY61+DY64</f>
        <v/>
      </c>
      <c r="DZ66" s="9">
        <f>DZ4+DZ61+DZ64</f>
        <v/>
      </c>
      <c r="EA66" s="9">
        <f>EA4+EA61+EA64</f>
        <v/>
      </c>
      <c r="EB66" s="9">
        <f>EB4+EB61+EB64</f>
        <v/>
      </c>
      <c r="EC66" s="9">
        <f>EC4+EC61+EC64</f>
        <v/>
      </c>
      <c r="ED66" s="9">
        <f>ED4+ED61+ED64</f>
        <v/>
      </c>
    </row>
    <row r="67">
      <c r="A67" s="8" t="n"/>
      <c r="B67" s="8" t="inlineStr">
        <is>
          <t>FINAL SUM ( Minus 10 % )</t>
        </is>
      </c>
      <c r="C67" s="8" t="n"/>
      <c r="D67" s="8" t="n"/>
      <c r="E67" s="9" t="n"/>
      <c r="F67" s="9">
        <f>H67+J67+L67+N67+P67+R67+T67+V67+X67+Z67+AB67+AD67+AF67+AH67+AJ67+AL67+AN67+AP67+AR67+AT67</f>
        <v/>
      </c>
      <c r="G67" s="9" t="n"/>
      <c r="H67" s="9">
        <f>H66*90%</f>
        <v/>
      </c>
      <c r="I67" s="9" t="n"/>
      <c r="J67" s="9">
        <f>J66*90%</f>
        <v/>
      </c>
      <c r="K67" s="9" t="n"/>
      <c r="L67" s="9">
        <f>L66*90%</f>
        <v/>
      </c>
      <c r="M67" s="9" t="n"/>
      <c r="N67" s="9">
        <f>N66*90%</f>
        <v/>
      </c>
      <c r="O67" s="9" t="n"/>
      <c r="P67" s="9">
        <f>P66*90%</f>
        <v/>
      </c>
      <c r="Q67" s="9" t="n"/>
      <c r="R67" s="9">
        <f>R66*90%</f>
        <v/>
      </c>
      <c r="S67" s="9" t="n"/>
      <c r="T67" s="9">
        <f>T66*90%</f>
        <v/>
      </c>
      <c r="U67" s="9" t="n"/>
      <c r="V67" s="9">
        <f>V66*90%</f>
        <v/>
      </c>
      <c r="W67" s="9" t="n"/>
      <c r="X67" s="9">
        <f>X66*90%</f>
        <v/>
      </c>
      <c r="Y67" s="9" t="n"/>
      <c r="Z67" s="9">
        <f>Z66*90%</f>
        <v/>
      </c>
      <c r="AA67" s="9" t="n"/>
      <c r="AB67" s="9">
        <f>AB66*90%</f>
        <v/>
      </c>
      <c r="AC67" s="9" t="n"/>
      <c r="AD67" s="9">
        <f>AD66*90%</f>
        <v/>
      </c>
      <c r="AE67" s="9" t="n"/>
      <c r="AF67" s="9">
        <f>AF66*90%</f>
        <v/>
      </c>
      <c r="AG67" s="9" t="n"/>
      <c r="AH67" s="9">
        <f>AH66*90%</f>
        <v/>
      </c>
      <c r="AI67" s="9" t="n"/>
      <c r="AJ67" s="9">
        <f>AJ66*90%</f>
        <v/>
      </c>
      <c r="AK67" s="9" t="n"/>
      <c r="AL67" s="9">
        <f>AL66*90%</f>
        <v/>
      </c>
      <c r="AM67" s="9" t="n"/>
      <c r="AN67" s="9">
        <f>AN66*90%</f>
        <v/>
      </c>
      <c r="AO67" s="9" t="n"/>
      <c r="AP67" s="9">
        <f>AP66*90%</f>
        <v/>
      </c>
      <c r="AQ67" s="9" t="n"/>
      <c r="AR67" s="9">
        <f>AR66*90%</f>
        <v/>
      </c>
      <c r="AS67" s="9" t="n"/>
      <c r="AT67" s="9">
        <f>AT66*90%</f>
        <v/>
      </c>
      <c r="AU67" s="9" t="n"/>
      <c r="AV67" s="9">
        <f>AX67+AZ67+BB67+BD67+BF67+BH67</f>
        <v/>
      </c>
      <c r="AW67" s="9" t="n"/>
      <c r="AX67" s="9">
        <f>AX66*90%</f>
        <v/>
      </c>
      <c r="AY67" s="9" t="n"/>
      <c r="AZ67" s="9">
        <f>AZ66*90%</f>
        <v/>
      </c>
      <c r="BA67" s="9" t="n"/>
      <c r="BB67" s="9">
        <f>BB66*90%</f>
        <v/>
      </c>
      <c r="BC67" s="9" t="n"/>
      <c r="BD67" s="9">
        <f>BD66*90%</f>
        <v/>
      </c>
      <c r="BE67" s="9" t="n"/>
      <c r="BF67" s="9">
        <f>BF66*90%</f>
        <v/>
      </c>
      <c r="BG67" s="9" t="n"/>
      <c r="BH67" s="9">
        <f>BH66*90%</f>
        <v/>
      </c>
      <c r="BI67" s="9" t="n"/>
      <c r="BJ67" s="9">
        <f>BL67+BN67+BP67+BR67</f>
        <v/>
      </c>
      <c r="BK67" s="9" t="n"/>
      <c r="BL67" s="9">
        <f>BL66*90%</f>
        <v/>
      </c>
      <c r="BM67" s="9" t="n"/>
      <c r="BN67" s="9">
        <f>BN66*90%</f>
        <v/>
      </c>
      <c r="BO67" s="9" t="n"/>
      <c r="BP67" s="9">
        <f>BP66*90%</f>
        <v/>
      </c>
      <c r="BQ67" s="9" t="n"/>
      <c r="BR67" s="9">
        <f>BR66*90%</f>
        <v/>
      </c>
      <c r="BS67" s="9" t="n"/>
      <c r="BT67" s="9">
        <f>BV67+BX67+BZ67+CB67+CD67+CF67+CH67+CJ67+CL67+CN67+CP67+CR67+CT67+CV67+CX67+CZ67</f>
        <v/>
      </c>
      <c r="BU67" s="9" t="n"/>
      <c r="BV67" s="9">
        <f>BV66*90%</f>
        <v/>
      </c>
      <c r="BW67" s="9" t="n"/>
      <c r="BX67" s="9">
        <f>BX66*90%</f>
        <v/>
      </c>
      <c r="BY67" s="9" t="n"/>
      <c r="BZ67" s="9">
        <f>BZ66*90%</f>
        <v/>
      </c>
      <c r="CA67" s="9" t="n"/>
      <c r="CB67" s="9">
        <f>CB66*90%</f>
        <v/>
      </c>
      <c r="CC67" s="9" t="n"/>
      <c r="CD67" s="9">
        <f>CD66*90%</f>
        <v/>
      </c>
      <c r="CE67" s="9" t="n"/>
      <c r="CF67" s="9">
        <f>CF66*90%</f>
        <v/>
      </c>
      <c r="CG67" s="9" t="n"/>
      <c r="CH67" s="9">
        <f>CH66*90%</f>
        <v/>
      </c>
      <c r="CI67" s="9" t="n"/>
      <c r="CJ67" s="9">
        <f>CJ66*90%</f>
        <v/>
      </c>
      <c r="CK67" s="9" t="n"/>
      <c r="CL67" s="9">
        <f>CL66*90%</f>
        <v/>
      </c>
      <c r="CM67" s="9" t="n"/>
      <c r="CN67" s="9">
        <f>CN66*90%</f>
        <v/>
      </c>
      <c r="CO67" s="9" t="n"/>
      <c r="CP67" s="9">
        <f>CP66*90%</f>
        <v/>
      </c>
      <c r="CQ67" s="9" t="n"/>
      <c r="CR67" s="9">
        <f>CR66*90%</f>
        <v/>
      </c>
      <c r="CS67" s="9" t="n"/>
      <c r="CT67" s="9">
        <f>CT66*90%</f>
        <v/>
      </c>
      <c r="CU67" s="9" t="n"/>
      <c r="CV67" s="9">
        <f>CV66*90%</f>
        <v/>
      </c>
      <c r="CW67" s="9" t="n"/>
      <c r="CX67" s="9">
        <f>CX66*90%</f>
        <v/>
      </c>
      <c r="CY67" s="9" t="n"/>
      <c r="CZ67" s="9">
        <f>CZ66*90%</f>
        <v/>
      </c>
      <c r="DA67" s="9" t="n"/>
      <c r="DB67" s="9">
        <f>DD67+DF67+DH67+DJ67+DL67+DN67+DP67+DR67+DT67+DV67+DX67+DZ67+EB67</f>
        <v/>
      </c>
      <c r="DC67" s="9" t="n"/>
      <c r="DD67" s="9">
        <f>DD66*90%</f>
        <v/>
      </c>
      <c r="DE67" s="9" t="n"/>
      <c r="DF67" s="9">
        <f>DF66*90%</f>
        <v/>
      </c>
      <c r="DG67" s="9" t="n"/>
      <c r="DH67" s="9">
        <f>DH66*90%</f>
        <v/>
      </c>
      <c r="DI67" s="9" t="n"/>
      <c r="DJ67" s="9">
        <f>DJ66*90%</f>
        <v/>
      </c>
      <c r="DK67" s="9" t="n"/>
      <c r="DL67" s="9">
        <f>DL66*90%</f>
        <v/>
      </c>
      <c r="DM67" s="9" t="n"/>
      <c r="DN67" s="9">
        <f>DN66*90%</f>
        <v/>
      </c>
      <c r="DO67" s="9" t="n"/>
      <c r="DP67" s="9">
        <f>DP66*90%</f>
        <v/>
      </c>
      <c r="DQ67" s="9" t="n"/>
      <c r="DR67" s="9">
        <f>DR66*90%</f>
        <v/>
      </c>
      <c r="DS67" s="9" t="n"/>
      <c r="DT67" s="9">
        <f>DT66*90%</f>
        <v/>
      </c>
      <c r="DU67" s="9" t="n"/>
      <c r="DV67" s="9">
        <f>DV66*90%</f>
        <v/>
      </c>
      <c r="DW67" s="9" t="n"/>
      <c r="DX67" s="9">
        <f>DX66*90%</f>
        <v/>
      </c>
      <c r="DY67" s="9" t="n"/>
      <c r="DZ67" s="9">
        <f>DZ66*90%</f>
        <v/>
      </c>
      <c r="EA67" s="9" t="n"/>
      <c r="EB67" s="9">
        <f>EB66*90%</f>
        <v/>
      </c>
      <c r="EC67" s="9">
        <f>E67+AU67+BI67+BS67+DA67</f>
        <v/>
      </c>
      <c r="ED67" s="9">
        <f>F67+AV67+BJ67+BT67+DB67</f>
        <v/>
      </c>
    </row>
    <row r="68">
      <c r="A68" s="8" t="n"/>
      <c r="B68" s="8" t="inlineStr">
        <is>
          <t>Final summa for Reklama</t>
        </is>
      </c>
      <c r="C68" s="8" t="n"/>
      <c r="D68" s="8" t="n"/>
      <c r="E68" s="9" t="n"/>
      <c r="F68" s="9">
        <f>H68+J68+L68+N68+P68+R68+T68+V68+X68+Z68+AB68+AD68+AF68+AH68+AJ68+AL68+AN68+AP68+AR68+AT68</f>
        <v/>
      </c>
      <c r="G68" s="9" t="n"/>
      <c r="H68" s="9">
        <f>G66*5000</f>
        <v/>
      </c>
      <c r="I68" s="9" t="n"/>
      <c r="J68" s="9">
        <f>I66*5000</f>
        <v/>
      </c>
      <c r="K68" s="9" t="n"/>
      <c r="L68" s="9">
        <f>K66*5000</f>
        <v/>
      </c>
      <c r="M68" s="9" t="n"/>
      <c r="N68" s="9">
        <f>M66*5000</f>
        <v/>
      </c>
      <c r="O68" s="9" t="n"/>
      <c r="P68" s="9">
        <f>O66*5000</f>
        <v/>
      </c>
      <c r="Q68" s="9" t="n"/>
      <c r="R68" s="9">
        <f>Q66*0</f>
        <v/>
      </c>
      <c r="S68" s="9" t="n"/>
      <c r="T68" s="9">
        <f>S66*0</f>
        <v/>
      </c>
      <c r="U68" s="9" t="n"/>
      <c r="V68" s="9">
        <f>U66*0</f>
        <v/>
      </c>
      <c r="W68" s="9" t="n"/>
      <c r="X68" s="9">
        <f>W66*0</f>
        <v/>
      </c>
      <c r="Y68" s="9" t="n"/>
      <c r="Z68" s="9">
        <f>Y66*0</f>
        <v/>
      </c>
      <c r="AA68" s="9" t="n"/>
      <c r="AB68" s="9">
        <f>AA66*7000</f>
        <v/>
      </c>
      <c r="AC68" s="9" t="n"/>
      <c r="AD68" s="9">
        <f>AC66*0</f>
        <v/>
      </c>
      <c r="AE68" s="9" t="n"/>
      <c r="AF68" s="9">
        <f>AE66*0</f>
        <v/>
      </c>
      <c r="AG68" s="9" t="n"/>
      <c r="AH68" s="9">
        <f>AG66*0</f>
        <v/>
      </c>
      <c r="AI68" s="9" t="n"/>
      <c r="AJ68" s="9">
        <f>AI66*0</f>
        <v/>
      </c>
      <c r="AK68" s="9" t="n"/>
      <c r="AL68" s="9">
        <f>AK66*0</f>
        <v/>
      </c>
      <c r="AM68" s="9" t="n"/>
      <c r="AN68" s="9">
        <f>AM66*0</f>
        <v/>
      </c>
      <c r="AO68" s="9" t="n"/>
      <c r="AP68" s="9">
        <f>AO66*0</f>
        <v/>
      </c>
      <c r="AQ68" s="9" t="n"/>
      <c r="AR68" s="9">
        <f>AQ66*0</f>
        <v/>
      </c>
      <c r="AS68" s="9" t="n"/>
      <c r="AT68" s="9">
        <f>AS66*0</f>
        <v/>
      </c>
      <c r="AU68" s="9" t="n"/>
      <c r="AV68" s="9">
        <f>AX68+AZ68+BB68+BD68+BF68+BH68</f>
        <v/>
      </c>
      <c r="AW68" s="9" t="n"/>
      <c r="AX68" s="9">
        <f>AW66*50000</f>
        <v/>
      </c>
      <c r="AY68" s="9" t="n"/>
      <c r="AZ68" s="9">
        <f>AY66*60000</f>
        <v/>
      </c>
      <c r="BA68" s="9" t="n"/>
      <c r="BB68" s="9">
        <f>BA66*7000</f>
        <v/>
      </c>
      <c r="BC68" s="9" t="n"/>
      <c r="BD68" s="9">
        <f>BC66*25000</f>
        <v/>
      </c>
      <c r="BE68" s="9" t="n"/>
      <c r="BF68" s="9">
        <f>BE66*20000</f>
        <v/>
      </c>
      <c r="BG68" s="9" t="n"/>
      <c r="BH68" s="9">
        <f>BG66*10000</f>
        <v/>
      </c>
      <c r="BI68" s="9" t="n"/>
      <c r="BJ68" s="9">
        <f>BL68+BN68+BP68+BR68</f>
        <v/>
      </c>
      <c r="BK68" s="9" t="n"/>
      <c r="BL68" s="9">
        <f>BK66*15000</f>
        <v/>
      </c>
      <c r="BM68" s="9" t="n"/>
      <c r="BN68" s="9">
        <f>BM66*5000</f>
        <v/>
      </c>
      <c r="BO68" s="9" t="n"/>
      <c r="BP68" s="9">
        <f>BO66*15000</f>
        <v/>
      </c>
      <c r="BQ68" s="9" t="n"/>
      <c r="BR68" s="9">
        <f>BQ66*5000</f>
        <v/>
      </c>
      <c r="BS68" s="9" t="n"/>
      <c r="BT68" s="9">
        <f>BV68+BX68+BZ68+CB68+CD68+CF68+CH68+CJ68+CL68+CN68+CP68+CR68+CT68+CV68+CX68+CZ68</f>
        <v/>
      </c>
      <c r="BU68" s="9" t="n"/>
      <c r="BV68" s="9">
        <f>BU66*4000</f>
        <v/>
      </c>
      <c r="BW68" s="9" t="n"/>
      <c r="BX68" s="9">
        <f>BW66*2000</f>
        <v/>
      </c>
      <c r="BY68" s="9" t="n"/>
      <c r="BZ68" s="9">
        <f>BY66*10000</f>
        <v/>
      </c>
      <c r="CA68" s="9" t="n"/>
      <c r="CB68" s="9">
        <f>CA66*18000</f>
        <v/>
      </c>
      <c r="CC68" s="9" t="n"/>
      <c r="CD68" s="9">
        <f>CC66*150000</f>
        <v/>
      </c>
      <c r="CE68" s="9" t="n"/>
      <c r="CF68" s="9">
        <f>CE66*9000</f>
        <v/>
      </c>
      <c r="CG68" s="9" t="n"/>
      <c r="CH68" s="9">
        <f>CG66*0</f>
        <v/>
      </c>
      <c r="CI68" s="9" t="n"/>
      <c r="CJ68" s="9">
        <f>CI66*0</f>
        <v/>
      </c>
      <c r="CK68" s="9" t="n"/>
      <c r="CL68" s="9">
        <f>CK66*5000</f>
        <v/>
      </c>
      <c r="CM68" s="9" t="n"/>
      <c r="CN68" s="9">
        <f>CM66*0</f>
        <v/>
      </c>
      <c r="CO68" s="9" t="n"/>
      <c r="CP68" s="9">
        <f>CO66*0</f>
        <v/>
      </c>
      <c r="CQ68" s="9" t="n"/>
      <c r="CR68" s="9">
        <f>CQ66*0</f>
        <v/>
      </c>
      <c r="CS68" s="9" t="n"/>
      <c r="CT68" s="9">
        <f>CS66*0</f>
        <v/>
      </c>
      <c r="CU68" s="9" t="n"/>
      <c r="CV68" s="9">
        <f>CU66*32000</f>
        <v/>
      </c>
      <c r="CW68" s="9" t="n"/>
      <c r="CX68" s="9">
        <f>CW66*0</f>
        <v/>
      </c>
      <c r="CY68" s="9" t="n"/>
      <c r="CZ68" s="9">
        <f>CY66*0</f>
        <v/>
      </c>
      <c r="DA68" s="9" t="n"/>
      <c r="DB68" s="9">
        <f>DD68+DF68+DH68+DJ68+DL68+DN68+DP68+DR68+DT68+DV68+DX68+DZ68+EB68</f>
        <v/>
      </c>
      <c r="DC68" s="9" t="n"/>
      <c r="DD68" s="9">
        <f>DC66*5000</f>
        <v/>
      </c>
      <c r="DE68" s="9" t="n"/>
      <c r="DF68" s="9">
        <f>DE66*7000</f>
        <v/>
      </c>
      <c r="DG68" s="9" t="n"/>
      <c r="DH68" s="9">
        <f>DG66*18000</f>
        <v/>
      </c>
      <c r="DI68" s="9" t="n"/>
      <c r="DJ68" s="9">
        <f>DI66*5000</f>
        <v/>
      </c>
      <c r="DK68" s="9" t="n"/>
      <c r="DL68" s="9">
        <f>DK66*12000</f>
        <v/>
      </c>
      <c r="DM68" s="9" t="n"/>
      <c r="DN68" s="9">
        <f>DM66*10000</f>
        <v/>
      </c>
      <c r="DO68" s="9" t="n"/>
      <c r="DP68" s="9">
        <f>DO66*8000</f>
        <v/>
      </c>
      <c r="DQ68" s="9" t="n"/>
      <c r="DR68" s="9">
        <f>DQ66*0</f>
        <v/>
      </c>
      <c r="DS68" s="9" t="n"/>
      <c r="DT68" s="9">
        <f>DS66*10000</f>
        <v/>
      </c>
      <c r="DU68" s="9" t="n"/>
      <c r="DV68" s="9">
        <f>DU66*8000</f>
        <v/>
      </c>
      <c r="DW68" s="9" t="n"/>
      <c r="DX68" s="9">
        <f>DW66*8000</f>
        <v/>
      </c>
      <c r="DY68" s="9" t="n"/>
      <c r="DZ68" s="9">
        <f>DY66*15000</f>
        <v/>
      </c>
      <c r="EA68" s="9" t="n"/>
      <c r="EB68" s="9">
        <f>EA66*7000</f>
        <v/>
      </c>
      <c r="EC68" s="9">
        <f>E68+AU68+BI68+BS68+DA68</f>
        <v/>
      </c>
      <c r="ED68" s="9">
        <f>F68+AV68+BJ68+BT68+DB68</f>
        <v/>
      </c>
    </row>
    <row r="69">
      <c r="A69" s="8" t="n"/>
      <c r="B69" s="8" t="inlineStr">
        <is>
          <t>Final summa for Leksiya</t>
        </is>
      </c>
      <c r="C69" s="8" t="n"/>
      <c r="D69" s="8" t="n"/>
      <c r="E69" s="9" t="n"/>
      <c r="F69" s="9">
        <f>H69+J69+L69+N69+P69+R69+T69+V69+X69+Z69+AB69+AD69+AF69+AH69+AJ69+AL69+AN69+AP69+AR69+AT69</f>
        <v/>
      </c>
      <c r="G69" s="9" t="n"/>
      <c r="H69" s="9">
        <f>H67*2%</f>
        <v/>
      </c>
      <c r="I69" s="9" t="n"/>
      <c r="J69" s="9">
        <f>J67*2%</f>
        <v/>
      </c>
      <c r="K69" s="9" t="n"/>
      <c r="L69" s="9">
        <f>L67*2%</f>
        <v/>
      </c>
      <c r="M69" s="9" t="n"/>
      <c r="N69" s="9">
        <f>N67*2%</f>
        <v/>
      </c>
      <c r="O69" s="9" t="n"/>
      <c r="P69" s="9">
        <f>P67*2%</f>
        <v/>
      </c>
      <c r="Q69" s="9" t="n"/>
      <c r="R69" s="9">
        <f>R67*2%</f>
        <v/>
      </c>
      <c r="S69" s="9" t="n"/>
      <c r="T69" s="9">
        <f>T67*2%</f>
        <v/>
      </c>
      <c r="U69" s="9" t="n"/>
      <c r="V69" s="9">
        <f>V67*2%</f>
        <v/>
      </c>
      <c r="W69" s="9" t="n"/>
      <c r="X69" s="9">
        <f>X67*2%</f>
        <v/>
      </c>
      <c r="Y69" s="9" t="n"/>
      <c r="Z69" s="9">
        <f>Z67*2%</f>
        <v/>
      </c>
      <c r="AA69" s="9" t="n"/>
      <c r="AB69" s="9">
        <f>AB67*2%</f>
        <v/>
      </c>
      <c r="AC69" s="9" t="n"/>
      <c r="AD69" s="9">
        <f>AD67*2%</f>
        <v/>
      </c>
      <c r="AE69" s="9" t="n"/>
      <c r="AF69" s="9">
        <f>AF67*2%</f>
        <v/>
      </c>
      <c r="AG69" s="9" t="n"/>
      <c r="AH69" s="9">
        <f>AH67*2%</f>
        <v/>
      </c>
      <c r="AI69" s="9" t="n"/>
      <c r="AJ69" s="9">
        <f>AJ67*2%</f>
        <v/>
      </c>
      <c r="AK69" s="9" t="n"/>
      <c r="AL69" s="9">
        <f>AL67*2%</f>
        <v/>
      </c>
      <c r="AM69" s="9" t="n"/>
      <c r="AN69" s="9">
        <f>AN67*2%</f>
        <v/>
      </c>
      <c r="AO69" s="9" t="n"/>
      <c r="AP69" s="9">
        <f>AP67*2%</f>
        <v/>
      </c>
      <c r="AQ69" s="9" t="n"/>
      <c r="AR69" s="9">
        <f>AR67*2%</f>
        <v/>
      </c>
      <c r="AS69" s="9" t="n"/>
      <c r="AT69" s="9">
        <f>AT67*2%</f>
        <v/>
      </c>
      <c r="AU69" s="9" t="n"/>
      <c r="AV69" s="9">
        <f>AX69+AZ69+BB69+BD69+BF69+BH69</f>
        <v/>
      </c>
      <c r="AW69" s="9" t="n"/>
      <c r="AX69" s="9">
        <f>AX67*2%</f>
        <v/>
      </c>
      <c r="AY69" s="9" t="n"/>
      <c r="AZ69" s="9">
        <f>AZ67*2%</f>
        <v/>
      </c>
      <c r="BA69" s="9" t="n"/>
      <c r="BB69" s="9">
        <f>BB67*2%</f>
        <v/>
      </c>
      <c r="BC69" s="9" t="n"/>
      <c r="BD69" s="9">
        <f>BD67*2%</f>
        <v/>
      </c>
      <c r="BE69" s="9" t="n"/>
      <c r="BF69" s="9">
        <f>BF67*2%</f>
        <v/>
      </c>
      <c r="BG69" s="9" t="n"/>
      <c r="BH69" s="9">
        <f>BH67*2%</f>
        <v/>
      </c>
      <c r="BI69" s="9" t="n"/>
      <c r="BJ69" s="9">
        <f>BL69+BN69+BP69+BR69</f>
        <v/>
      </c>
      <c r="BK69" s="9" t="n"/>
      <c r="BL69" s="9">
        <f>BL67*2%</f>
        <v/>
      </c>
      <c r="BM69" s="9" t="n"/>
      <c r="BN69" s="9">
        <f>BN67*2%</f>
        <v/>
      </c>
      <c r="BO69" s="9" t="n"/>
      <c r="BP69" s="9">
        <f>BP67*2%</f>
        <v/>
      </c>
      <c r="BQ69" s="9" t="n"/>
      <c r="BR69" s="9">
        <f>BR67*2%</f>
        <v/>
      </c>
      <c r="BS69" s="9" t="n"/>
      <c r="BT69" s="9">
        <f>BV69+BX69+BZ69+CB69+CD69+CF69+CH69+CJ69+CL69+CN69+CP69+CR69+CT69+CV69+CX69+CZ69</f>
        <v/>
      </c>
      <c r="BU69" s="9" t="n"/>
      <c r="BV69" s="9">
        <f>BV67*2%</f>
        <v/>
      </c>
      <c r="BW69" s="9" t="n"/>
      <c r="BX69" s="9">
        <f>BX67*2%</f>
        <v/>
      </c>
      <c r="BY69" s="9" t="n"/>
      <c r="BZ69" s="9">
        <f>BZ67*2%</f>
        <v/>
      </c>
      <c r="CA69" s="9" t="n"/>
      <c r="CB69" s="9">
        <f>CB67*2%</f>
        <v/>
      </c>
      <c r="CC69" s="9" t="n"/>
      <c r="CD69" s="9">
        <f>CD67*2%</f>
        <v/>
      </c>
      <c r="CE69" s="9" t="n"/>
      <c r="CF69" s="9">
        <f>CF67*2%</f>
        <v/>
      </c>
      <c r="CG69" s="9" t="n"/>
      <c r="CH69" s="9">
        <f>CH67*2%</f>
        <v/>
      </c>
      <c r="CI69" s="9" t="n"/>
      <c r="CJ69" s="9">
        <f>CJ67*2%</f>
        <v/>
      </c>
      <c r="CK69" s="9" t="n"/>
      <c r="CL69" s="9">
        <f>CL67*2%</f>
        <v/>
      </c>
      <c r="CM69" s="9" t="n"/>
      <c r="CN69" s="9">
        <f>CN67*2%</f>
        <v/>
      </c>
      <c r="CO69" s="9" t="n"/>
      <c r="CP69" s="9">
        <f>CP67*2%</f>
        <v/>
      </c>
      <c r="CQ69" s="9" t="n"/>
      <c r="CR69" s="9">
        <f>CR67*2%</f>
        <v/>
      </c>
      <c r="CS69" s="9" t="n"/>
      <c r="CT69" s="9">
        <f>CT67*2%</f>
        <v/>
      </c>
      <c r="CU69" s="9" t="n"/>
      <c r="CV69" s="9">
        <f>CV67*2%</f>
        <v/>
      </c>
      <c r="CW69" s="9" t="n"/>
      <c r="CX69" s="9">
        <f>CX67*2%</f>
        <v/>
      </c>
      <c r="CY69" s="9" t="n"/>
      <c r="CZ69" s="9">
        <f>CZ67*2%</f>
        <v/>
      </c>
      <c r="DA69" s="9" t="n"/>
      <c r="DB69" s="9">
        <f>DD69+DF69+DH69+DJ69+DL69+DN69+DP69+DR69+DT69+DV69+DX69+DZ69+EB69</f>
        <v/>
      </c>
      <c r="DC69" s="9" t="n"/>
      <c r="DD69" s="9">
        <f>DD67*2%</f>
        <v/>
      </c>
      <c r="DE69" s="9" t="n"/>
      <c r="DF69" s="9">
        <f>DF67*2%</f>
        <v/>
      </c>
      <c r="DG69" s="9" t="n"/>
      <c r="DH69" s="9">
        <f>DH67*2%</f>
        <v/>
      </c>
      <c r="DI69" s="9" t="n"/>
      <c r="DJ69" s="9">
        <f>DJ67*2%</f>
        <v/>
      </c>
      <c r="DK69" s="9" t="n"/>
      <c r="DL69" s="9">
        <f>DL67*2%</f>
        <v/>
      </c>
      <c r="DM69" s="9" t="n"/>
      <c r="DN69" s="9">
        <f>DN67*2%</f>
        <v/>
      </c>
      <c r="DO69" s="9" t="n"/>
      <c r="DP69" s="9">
        <f>DP67*2%</f>
        <v/>
      </c>
      <c r="DQ69" s="9" t="n"/>
      <c r="DR69" s="9">
        <f>DR67*2%</f>
        <v/>
      </c>
      <c r="DS69" s="9" t="n"/>
      <c r="DT69" s="9">
        <f>DT67*2%</f>
        <v/>
      </c>
      <c r="DU69" s="9" t="n"/>
      <c r="DV69" s="9">
        <f>DV67*2%</f>
        <v/>
      </c>
      <c r="DW69" s="9" t="n"/>
      <c r="DX69" s="9">
        <f>DX67*2%</f>
        <v/>
      </c>
      <c r="DY69" s="9" t="n"/>
      <c r="DZ69" s="9">
        <f>DZ67*2%</f>
        <v/>
      </c>
      <c r="EA69" s="9" t="n"/>
      <c r="EB69" s="9">
        <f>EB67*2%</f>
        <v/>
      </c>
      <c r="EC69" s="9">
        <f>E69+AU69+BI69+BS69+DA69</f>
        <v/>
      </c>
      <c r="ED69" s="9">
        <f>F69+AV69+BJ69+BT69+DB69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2025-07-08T16:31:29Z</dcterms:created>
  <dcterms:modified xmlns:dcterms="http://purl.org/dc/terms/" xmlns:xsi="http://www.w3.org/2001/XMLSchema-instance" xsi:type="dcterms:W3CDTF">2025-07-08T16:31:29Z</dcterms:modified>
</cp:coreProperties>
</file>