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Навои" sheetId="1" state="visible" r:id="rId1"/>
    <sheet xmlns:r="http://schemas.openxmlformats.org/officeDocument/2006/relationships" name="Навои 1" sheetId="2" state="visible" r:id="rId2"/>
    <sheet xmlns:r="http://schemas.openxmlformats.org/officeDocument/2006/relationships" name="Зарафшан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138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SUM(E5:E60)</f>
        <v/>
      </c>
      <c r="F4" s="4">
        <f>SUM(F5:F60)</f>
        <v/>
      </c>
      <c r="G4" s="4">
        <f>SUM(G5:G60)</f>
        <v/>
      </c>
      <c r="H4" s="4">
        <f>SUM(H5:H60)</f>
        <v/>
      </c>
      <c r="I4" s="4">
        <f>SUM(I5:I60)</f>
        <v/>
      </c>
      <c r="J4" s="4">
        <f>SUM(J5:J60)</f>
        <v/>
      </c>
      <c r="K4" s="4">
        <f>SUM(K5:K60)</f>
        <v/>
      </c>
      <c r="L4" s="4">
        <f>SUM(L5:L60)</f>
        <v/>
      </c>
      <c r="M4" s="4">
        <f>SUM(M5:M60)</f>
        <v/>
      </c>
      <c r="N4" s="4">
        <f>SUM(N5:N60)</f>
        <v/>
      </c>
      <c r="O4" s="4">
        <f>SUM(O5:O60)</f>
        <v/>
      </c>
      <c r="P4" s="4">
        <f>SUM(P5:P60)</f>
        <v/>
      </c>
      <c r="Q4" s="4">
        <f>SUM(Q5:Q60)</f>
        <v/>
      </c>
      <c r="R4" s="4">
        <f>SUM(R5:R60)</f>
        <v/>
      </c>
      <c r="S4" s="4">
        <f>SUM(S5:S60)</f>
        <v/>
      </c>
      <c r="T4" s="4">
        <f>SUM(T5:T60)</f>
        <v/>
      </c>
      <c r="U4" s="4">
        <f>SUM(U5:U60)</f>
        <v/>
      </c>
      <c r="V4" s="4">
        <f>SUM(V5:V60)</f>
        <v/>
      </c>
      <c r="W4" s="4">
        <f>SUM(W5:W60)</f>
        <v/>
      </c>
      <c r="X4" s="4">
        <f>SUM(X5:X60)</f>
        <v/>
      </c>
      <c r="Y4" s="4">
        <f>SUM(Y5:Y60)</f>
        <v/>
      </c>
      <c r="Z4" s="4">
        <f>SUM(Z5:Z60)</f>
        <v/>
      </c>
      <c r="AA4" s="4">
        <f>SUM(AA5:AA60)</f>
        <v/>
      </c>
      <c r="AB4" s="4">
        <f>SUM(AB5:AB60)</f>
        <v/>
      </c>
      <c r="AC4" s="4">
        <f>SUM(AC5:AC60)</f>
        <v/>
      </c>
      <c r="AD4" s="4">
        <f>SUM(AD5:AD60)</f>
        <v/>
      </c>
      <c r="AE4" s="4">
        <f>SUM(AE5:AE60)</f>
        <v/>
      </c>
      <c r="AF4" s="4">
        <f>SUM(AF5:AF60)</f>
        <v/>
      </c>
      <c r="AG4" s="4">
        <f>SUM(AG5:AG60)</f>
        <v/>
      </c>
      <c r="AH4" s="4">
        <f>SUM(AH5:AH60)</f>
        <v/>
      </c>
      <c r="AI4" s="4">
        <f>SUM(AI5:AI60)</f>
        <v/>
      </c>
      <c r="AJ4" s="4">
        <f>SUM(AJ5:AJ60)</f>
        <v/>
      </c>
      <c r="AK4" s="4">
        <f>SUM(AK5:AK60)</f>
        <v/>
      </c>
      <c r="AL4" s="4">
        <f>SUM(AL5:AL60)</f>
        <v/>
      </c>
      <c r="AM4" s="4">
        <f>SUM(AM5:AM60)</f>
        <v/>
      </c>
      <c r="AN4" s="4">
        <f>SUM(AN5:AN60)</f>
        <v/>
      </c>
      <c r="AO4" s="4">
        <f>SUM(AO5:AO60)</f>
        <v/>
      </c>
      <c r="AP4" s="4">
        <f>SUM(AP5:AP60)</f>
        <v/>
      </c>
      <c r="AQ4" s="4">
        <f>SUM(AQ5:AQ60)</f>
        <v/>
      </c>
      <c r="AR4" s="4">
        <f>SUM(AR5:AR60)</f>
        <v/>
      </c>
      <c r="AS4" s="4">
        <f>SUM(AS5:AS60)</f>
        <v/>
      </c>
      <c r="AT4" s="4">
        <f>SUM(AT5:AT60)</f>
        <v/>
      </c>
      <c r="AU4" s="4">
        <f>SUM(AU5:AU60)</f>
        <v/>
      </c>
      <c r="AV4" s="4">
        <f>SUM(AV5:AV60)</f>
        <v/>
      </c>
      <c r="AW4" s="4">
        <f>SUM(AW5:AW60)</f>
        <v/>
      </c>
      <c r="AX4" s="4">
        <f>SUM(AX5:AX60)</f>
        <v/>
      </c>
      <c r="AY4" s="4">
        <f>SUM(AY5:AY60)</f>
        <v/>
      </c>
      <c r="AZ4" s="4">
        <f>SUM(AZ5:AZ60)</f>
        <v/>
      </c>
      <c r="BA4" s="4">
        <f>SUM(BA5:BA60)</f>
        <v/>
      </c>
      <c r="BB4" s="4">
        <f>SUM(BB5:BB60)</f>
        <v/>
      </c>
      <c r="BC4" s="4">
        <f>SUM(BC5:BC60)</f>
        <v/>
      </c>
      <c r="BD4" s="4">
        <f>SUM(BD5:BD60)</f>
        <v/>
      </c>
      <c r="BE4" s="4">
        <f>SUM(BE5:BE60)</f>
        <v/>
      </c>
      <c r="BF4" s="4">
        <f>SUM(BF5:BF60)</f>
        <v/>
      </c>
      <c r="BG4" s="4">
        <f>SUM(BG5:BG60)</f>
        <v/>
      </c>
      <c r="BH4" s="4">
        <f>SUM(BH5:BH60)</f>
        <v/>
      </c>
      <c r="BI4" s="4">
        <f>SUM(BI5:BI60)</f>
        <v/>
      </c>
      <c r="BJ4" s="4">
        <f>SUM(BJ5:BJ60)</f>
        <v/>
      </c>
      <c r="BK4" s="4">
        <f>SUM(BK5:BK60)</f>
        <v/>
      </c>
      <c r="BL4" s="4">
        <f>SUM(BL5:BL60)</f>
        <v/>
      </c>
      <c r="BM4" s="4">
        <f>SUM(BM5:BM60)</f>
        <v/>
      </c>
      <c r="BN4" s="4">
        <f>SUM(BN5:BN60)</f>
        <v/>
      </c>
      <c r="BO4" s="4">
        <f>SUM(BO5:BO60)</f>
        <v/>
      </c>
      <c r="BP4" s="4">
        <f>SUM(BP5:BP60)</f>
        <v/>
      </c>
      <c r="BQ4" s="4">
        <f>SUM(BQ5:BQ60)</f>
        <v/>
      </c>
      <c r="BR4" s="4">
        <f>SUM(BR5:BR60)</f>
        <v/>
      </c>
      <c r="BS4" s="4">
        <f>SUM(BS5:BS60)</f>
        <v/>
      </c>
      <c r="BT4" s="4">
        <f>SUM(BT5:BT60)</f>
        <v/>
      </c>
      <c r="BU4" s="4">
        <f>SUM(BU5:BU60)</f>
        <v/>
      </c>
      <c r="BV4" s="4">
        <f>SUM(BV5:BV60)</f>
        <v/>
      </c>
      <c r="BW4" s="4">
        <f>SUM(BW5:BW60)</f>
        <v/>
      </c>
      <c r="BX4" s="4">
        <f>SUM(BX5:BX60)</f>
        <v/>
      </c>
      <c r="BY4" s="4">
        <f>SUM(BY5:BY60)</f>
        <v/>
      </c>
      <c r="BZ4" s="4">
        <f>SUM(BZ5:BZ60)</f>
        <v/>
      </c>
      <c r="CA4" s="4">
        <f>SUM(CA5:CA60)</f>
        <v/>
      </c>
      <c r="CB4" s="4">
        <f>SUM(CB5:CB60)</f>
        <v/>
      </c>
      <c r="CC4" s="4">
        <f>SUM(CC5:CC60)</f>
        <v/>
      </c>
      <c r="CD4" s="4">
        <f>SUM(CD5:CD60)</f>
        <v/>
      </c>
      <c r="CE4" s="4">
        <f>SUM(CE5:CE60)</f>
        <v/>
      </c>
      <c r="CF4" s="4">
        <f>SUM(CF5:CF60)</f>
        <v/>
      </c>
      <c r="CG4" s="4">
        <f>SUM(CG5:CG60)</f>
        <v/>
      </c>
      <c r="CH4" s="4">
        <f>SUM(CH5:CH60)</f>
        <v/>
      </c>
      <c r="CI4" s="4">
        <f>SUM(CI5:CI60)</f>
        <v/>
      </c>
      <c r="CJ4" s="4">
        <f>SUM(CJ5:CJ60)</f>
        <v/>
      </c>
      <c r="CK4" s="4">
        <f>SUM(CK5:CK60)</f>
        <v/>
      </c>
      <c r="CL4" s="4">
        <f>SUM(CL5:CL60)</f>
        <v/>
      </c>
      <c r="CM4" s="4">
        <f>SUM(CM5:CM60)</f>
        <v/>
      </c>
      <c r="CN4" s="4">
        <f>SUM(CN5:CN60)</f>
        <v/>
      </c>
      <c r="CO4" s="4">
        <f>SUM(CO5:CO60)</f>
        <v/>
      </c>
      <c r="CP4" s="4">
        <f>SUM(CP5:CP60)</f>
        <v/>
      </c>
      <c r="CQ4" s="4">
        <f>SUM(CQ5:CQ60)</f>
        <v/>
      </c>
      <c r="CR4" s="4">
        <f>SUM(CR5:CR60)</f>
        <v/>
      </c>
      <c r="CS4" s="4">
        <f>SUM(CS5:CS60)</f>
        <v/>
      </c>
      <c r="CT4" s="4">
        <f>SUM(CT5:CT60)</f>
        <v/>
      </c>
      <c r="CU4" s="4">
        <f>SUM(CU5:CU60)</f>
        <v/>
      </c>
      <c r="CV4" s="4">
        <f>SUM(CV5:CV60)</f>
        <v/>
      </c>
      <c r="CW4" s="4">
        <f>SUM(CW5:CW60)</f>
        <v/>
      </c>
      <c r="CX4" s="4">
        <f>SUM(CX5:CX60)</f>
        <v/>
      </c>
      <c r="CY4" s="4">
        <f>SUM(CY5:CY60)</f>
        <v/>
      </c>
      <c r="CZ4" s="4">
        <f>SUM(CZ5:CZ60)</f>
        <v/>
      </c>
      <c r="DA4" s="4">
        <f>SUM(DA5:DA60)</f>
        <v/>
      </c>
      <c r="DB4" s="4">
        <f>SUM(DB5:DB60)</f>
        <v/>
      </c>
      <c r="DC4" s="4">
        <f>SUM(DC5:DC60)</f>
        <v/>
      </c>
      <c r="DD4" s="4">
        <f>SUM(DD5:DD60)</f>
        <v/>
      </c>
      <c r="DE4" s="4">
        <f>SUM(DE5:DE60)</f>
        <v/>
      </c>
      <c r="DF4" s="4">
        <f>SUM(DF5:DF60)</f>
        <v/>
      </c>
      <c r="DG4" s="4">
        <f>SUM(DG5:DG60)</f>
        <v/>
      </c>
      <c r="DH4" s="4">
        <f>SUM(DH5:DH60)</f>
        <v/>
      </c>
      <c r="DI4" s="4">
        <f>SUM(DI5:DI60)</f>
        <v/>
      </c>
      <c r="DJ4" s="4">
        <f>SUM(DJ5:DJ60)</f>
        <v/>
      </c>
      <c r="DK4" s="4">
        <f>SUM(DK5:DK60)</f>
        <v/>
      </c>
      <c r="DL4" s="4">
        <f>SUM(DL5:DL60)</f>
        <v/>
      </c>
      <c r="DM4" s="4">
        <f>SUM(DM5:DM60)</f>
        <v/>
      </c>
      <c r="DN4" s="4">
        <f>SUM(DN5:DN60)</f>
        <v/>
      </c>
      <c r="DO4" s="4">
        <f>SUM(DO5:DO60)</f>
        <v/>
      </c>
      <c r="DP4" s="4">
        <f>SUM(DP5:DP60)</f>
        <v/>
      </c>
      <c r="DQ4" s="4">
        <f>SUM(DQ5:DQ60)</f>
        <v/>
      </c>
      <c r="DR4" s="4">
        <f>SUM(DR5:DR60)</f>
        <v/>
      </c>
      <c r="DS4" s="4">
        <f>SUM(DS5:DS60)</f>
        <v/>
      </c>
      <c r="DT4" s="4">
        <f>SUM(DT5:DT60)</f>
        <v/>
      </c>
      <c r="DU4" s="4">
        <f>SUM(DU5:DU60)</f>
        <v/>
      </c>
      <c r="DV4" s="4">
        <f>SUM(DV5:DV60)</f>
        <v/>
      </c>
      <c r="DW4" s="4">
        <f>SUM(DW5:DW60)</f>
        <v/>
      </c>
      <c r="DX4" s="4">
        <f>SUM(DX5:DX60)</f>
        <v/>
      </c>
      <c r="DY4" s="4">
        <f>SUM(DY5:DY60)</f>
        <v/>
      </c>
      <c r="DZ4" s="4">
        <f>SUM(DZ5:DZ60)</f>
        <v/>
      </c>
      <c r="EA4" s="4">
        <f>SUM(EA5:EA60)</f>
        <v/>
      </c>
      <c r="EB4" s="4">
        <f>SUM(EB5:EB60)</f>
        <v/>
      </c>
      <c r="EC4" s="4">
        <f>SUM(EC5:EC60)</f>
        <v/>
      </c>
      <c r="ED4" s="4">
        <f>SUM(ED5:ED60)</f>
        <v/>
      </c>
    </row>
    <row r="5" hidden="1" outlineLevel="1">
      <c r="A5" s="5" t="n">
        <v>1</v>
      </c>
      <c r="B5" s="6" t="inlineStr">
        <is>
          <t>" NAVBAHOR DORI TA`MINOTI " МЧЖ</t>
        </is>
      </c>
      <c r="C5" s="6" t="inlineStr">
        <is>
          <t>Навои</t>
        </is>
      </c>
      <c r="D5" s="6" t="inlineStr">
        <is>
          <t>Навои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n">
        <v>1</v>
      </c>
      <c r="AB5" s="7" t="n">
        <v>44415</v>
      </c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"AJR FARM DORIXONA" MCHJ</t>
        </is>
      </c>
      <c r="C6" s="6" t="inlineStr">
        <is>
          <t>Навои</t>
        </is>
      </c>
      <c r="D6" s="6" t="inlineStr">
        <is>
          <t>Навои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n">
        <v>5</v>
      </c>
      <c r="BV6" s="7" t="n">
        <v>564550</v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"AZIZJON GULRUXXON" XK</t>
        </is>
      </c>
      <c r="C7" s="6" t="inlineStr">
        <is>
          <t>Навои</t>
        </is>
      </c>
      <c r="D7" s="6" t="inlineStr">
        <is>
          <t>Навои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>
        <v>10</v>
      </c>
      <c r="P7" s="7" t="n">
        <v>3956000</v>
      </c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"BILLUR DAVO PHARM" MCHJ</t>
        </is>
      </c>
      <c r="C8" s="6" t="inlineStr">
        <is>
          <t>Навои</t>
        </is>
      </c>
      <c r="D8" s="6" t="inlineStr">
        <is>
          <t>Навои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n">
        <v>2</v>
      </c>
      <c r="AF8" s="7" t="n">
        <v>94692</v>
      </c>
      <c r="AG8" s="7" t="n">
        <v>1</v>
      </c>
      <c r="AH8" s="7" t="n">
        <v>30026</v>
      </c>
      <c r="AI8" s="7" t="n">
        <v>2</v>
      </c>
      <c r="AJ8" s="7" t="n">
        <v>89340</v>
      </c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"CHASHMA-DARMON" XK</t>
        </is>
      </c>
      <c r="C9" s="6" t="inlineStr">
        <is>
          <t>Навои</t>
        </is>
      </c>
      <c r="D9" s="6" t="inlineStr">
        <is>
          <t>Навои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15</v>
      </c>
      <c r="R9" s="7" t="n">
        <v>15186375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"DD BIOMED" MCHJ</t>
        </is>
      </c>
      <c r="C10" s="6" t="inlineStr">
        <is>
          <t>Навои</t>
        </is>
      </c>
      <c r="D10" s="6" t="inlineStr">
        <is>
          <t>Навои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n">
        <v>10</v>
      </c>
      <c r="DR10" s="7" t="n">
        <v>1303500</v>
      </c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"DORI-DARMON TRADE" MCHJ</t>
        </is>
      </c>
      <c r="C11" s="6" t="inlineStr">
        <is>
          <t>Навои</t>
        </is>
      </c>
      <c r="D11" s="6" t="inlineStr">
        <is>
          <t>Навои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2</v>
      </c>
      <c r="R11" s="7" t="n">
        <v>269980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"FARMATSIYA MEDIKAL"</t>
        </is>
      </c>
      <c r="C12" s="6" t="inlineStr">
        <is>
          <t>Навои</t>
        </is>
      </c>
      <c r="D12" s="6" t="inlineStr">
        <is>
          <t>Навои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n">
        <v>2</v>
      </c>
      <c r="P12" s="7" t="n">
        <v>153492</v>
      </c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"FARXODOVLAR JMF" MCHJ</t>
        </is>
      </c>
      <c r="C13" s="6" t="inlineStr">
        <is>
          <t>Навои</t>
        </is>
      </c>
      <c r="D13" s="6" t="inlineStr">
        <is>
          <t>Навои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n">
        <v>2</v>
      </c>
      <c r="N13" s="7" t="n">
        <v>132120</v>
      </c>
      <c r="O13" s="7" t="inlineStr"/>
      <c r="P13" s="7" t="inlineStr"/>
      <c r="Q13" s="7" t="n">
        <v>4</v>
      </c>
      <c r="R13" s="7" t="n">
        <v>1079920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"FAYOZA BOBURJON SARDORJON KELAJAGI"</t>
        </is>
      </c>
      <c r="C14" s="6" t="inlineStr">
        <is>
          <t>Навои</t>
        </is>
      </c>
      <c r="D14" s="6" t="inlineStr">
        <is>
          <t>Навои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n">
        <v>3</v>
      </c>
      <c r="N14" s="7" t="n">
        <v>286605</v>
      </c>
      <c r="O14" s="7" t="inlineStr"/>
      <c r="P14" s="7" t="inlineStr"/>
      <c r="Q14" s="7" t="n">
        <v>10</v>
      </c>
      <c r="R14" s="7" t="n">
        <v>3273500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n">
        <v>3</v>
      </c>
      <c r="DR14" s="7" t="n">
        <v>227592</v>
      </c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"FITO-FARM-LEK" MChJ</t>
        </is>
      </c>
      <c r="C15" s="6" t="inlineStr">
        <is>
          <t>Навои</t>
        </is>
      </c>
      <c r="D15" s="6" t="inlineStr">
        <is>
          <t>Навои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n">
        <v>14</v>
      </c>
      <c r="L15" s="7" t="n">
        <v>3569600</v>
      </c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n">
        <v>15</v>
      </c>
      <c r="X15" s="7" t="n">
        <v>0</v>
      </c>
      <c r="Y15" s="7" t="inlineStr"/>
      <c r="Z15" s="7" t="inlineStr"/>
      <c r="AA15" s="7" t="n">
        <v>46</v>
      </c>
      <c r="AB15" s="7" t="n">
        <v>17922528</v>
      </c>
      <c r="AC15" s="7" t="n">
        <v>5</v>
      </c>
      <c r="AD15" s="7" t="n">
        <v>780975</v>
      </c>
      <c r="AE15" s="7" t="inlineStr"/>
      <c r="AF15" s="7" t="inlineStr"/>
      <c r="AG15" s="7" t="n">
        <v>43</v>
      </c>
      <c r="AH15" s="7" t="n">
        <v>16605782</v>
      </c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n">
        <v>26</v>
      </c>
      <c r="BN15" s="7" t="n">
        <v>15288416</v>
      </c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n">
        <v>6</v>
      </c>
      <c r="BZ15" s="7" t="n">
        <v>2296548</v>
      </c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n">
        <v>207</v>
      </c>
      <c r="CJ15" s="7" t="n">
        <v>57553188</v>
      </c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n">
        <v>29</v>
      </c>
      <c r="EB15" s="7" t="n">
        <v>21989039</v>
      </c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"FRANGULA" МЧЖ</t>
        </is>
      </c>
      <c r="C16" s="6" t="inlineStr">
        <is>
          <t>Навои</t>
        </is>
      </c>
      <c r="D16" s="6" t="inlineStr">
        <is>
          <t>Навои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5</v>
      </c>
      <c r="R16" s="7" t="n">
        <v>1687375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"GIYOX" XK (Кармана)</t>
        </is>
      </c>
      <c r="C17" s="6" t="inlineStr">
        <is>
          <t>Навои</t>
        </is>
      </c>
      <c r="D17" s="6" t="inlineStr">
        <is>
          <t>Навои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3</v>
      </c>
      <c r="H17" s="7" t="n">
        <v>581535</v>
      </c>
      <c r="I17" s="7" t="inlineStr"/>
      <c r="J17" s="7" t="inlineStr"/>
      <c r="K17" s="7" t="inlineStr"/>
      <c r="L17" s="7" t="inlineStr"/>
      <c r="M17" s="7" t="n">
        <v>20</v>
      </c>
      <c r="N17" s="7" t="n">
        <v>13132000</v>
      </c>
      <c r="O17" s="7" t="inlineStr"/>
      <c r="P17" s="7" t="inlineStr"/>
      <c r="Q17" s="7" t="n">
        <v>120</v>
      </c>
      <c r="R17" s="7" t="n">
        <v>971928000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"GRADUS FARM MRDICAL" МЧЖ</t>
        </is>
      </c>
      <c r="C18" s="6" t="inlineStr">
        <is>
          <t>Навои</t>
        </is>
      </c>
      <c r="D18" s="6" t="inlineStr">
        <is>
          <t>Навои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</v>
      </c>
      <c r="H18" s="7" t="n">
        <v>64629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"GRAND-MEDIKAL CENTER" МЧЖ</t>
        </is>
      </c>
      <c r="C19" s="6" t="inlineStr">
        <is>
          <t>Навои</t>
        </is>
      </c>
      <c r="D19" s="6" t="inlineStr">
        <is>
          <t>Навои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n">
        <v>10</v>
      </c>
      <c r="N19" s="7" t="n">
        <v>3283000</v>
      </c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"GRANT FARM PLYUS" MCHJ</t>
        </is>
      </c>
      <c r="C20" s="6" t="inlineStr">
        <is>
          <t>Навои</t>
        </is>
      </c>
      <c r="D20" s="6" t="inlineStr">
        <is>
          <t>Навои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n">
        <v>10</v>
      </c>
      <c r="AD20" s="7" t="n">
        <v>3220500</v>
      </c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"IKROMOV AXRORBEK INVEST"</t>
        </is>
      </c>
      <c r="C21" s="6" t="inlineStr">
        <is>
          <t>Навои</t>
        </is>
      </c>
      <c r="D21" s="6" t="inlineStr">
        <is>
          <t>Навои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6</v>
      </c>
      <c r="H21" s="7" t="n">
        <v>2256840</v>
      </c>
      <c r="I21" s="7" t="n">
        <v>4</v>
      </c>
      <c r="J21" s="7" t="n">
        <v>549024</v>
      </c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"IQBOL-FARM NAVOIY" МЧЖ</t>
        </is>
      </c>
      <c r="C22" s="6" t="inlineStr">
        <is>
          <t>Навои</t>
        </is>
      </c>
      <c r="D22" s="6" t="inlineStr">
        <is>
          <t>Навои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n">
        <v>20</v>
      </c>
      <c r="P22" s="7" t="n">
        <v>15349200</v>
      </c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n">
        <v>10</v>
      </c>
      <c r="BR22" s="7" t="n">
        <v>3149400</v>
      </c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n">
        <v>25</v>
      </c>
      <c r="DP22" s="7" t="n">
        <v>9900623</v>
      </c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"JAMOL-FARM" XK</t>
        </is>
      </c>
      <c r="C23" s="6" t="inlineStr">
        <is>
          <t>Навои</t>
        </is>
      </c>
      <c r="D23" s="6" t="inlineStr">
        <is>
          <t>Навои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n">
        <v>8</v>
      </c>
      <c r="P23" s="7" t="n">
        <v>2531840</v>
      </c>
      <c r="Q23" s="7" t="n">
        <v>60</v>
      </c>
      <c r="R23" s="7" t="n">
        <v>33747500</v>
      </c>
      <c r="S23" s="7" t="n">
        <v>48</v>
      </c>
      <c r="T23" s="7" t="n">
        <v>11750400</v>
      </c>
      <c r="U23" s="7" t="inlineStr"/>
      <c r="V23" s="7" t="inlineStr"/>
      <c r="W23" s="7" t="inlineStr"/>
      <c r="X23" s="7" t="inlineStr"/>
      <c r="Y23" s="7" t="n">
        <v>144</v>
      </c>
      <c r="Z23" s="7" t="n">
        <v>35251200</v>
      </c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n">
        <v>8</v>
      </c>
      <c r="DR23" s="7" t="n">
        <v>1668480</v>
      </c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"JASUR PHARM" ХК</t>
        </is>
      </c>
      <c r="C24" s="6" t="inlineStr">
        <is>
          <t>Навои</t>
        </is>
      </c>
      <c r="D24" s="6" t="inlineStr">
        <is>
          <t>Навои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n">
        <v>1</v>
      </c>
      <c r="BB24" s="7" t="n">
        <v>50867</v>
      </c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"JAXON-FARM-JAVOHIR" MCHJ</t>
        </is>
      </c>
      <c r="C25" s="6" t="inlineStr">
        <is>
          <t>Навои</t>
        </is>
      </c>
      <c r="D25" s="6" t="inlineStr">
        <is>
          <t>Навои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n">
        <v>5</v>
      </c>
      <c r="DP25" s="7" t="n">
        <v>1200750</v>
      </c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"KANIMEX DARMON FARM" ХК</t>
        </is>
      </c>
      <c r="C26" s="6" t="inlineStr">
        <is>
          <t>Навои</t>
        </is>
      </c>
      <c r="D26" s="6" t="inlineStr">
        <is>
          <t>Навои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10</v>
      </c>
      <c r="R26" s="7" t="n">
        <v>6749500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"KARMANA MEXIR" XK</t>
        </is>
      </c>
      <c r="C27" s="6" t="inlineStr">
        <is>
          <t>Навои</t>
        </is>
      </c>
      <c r="D27" s="6" t="inlineStr">
        <is>
          <t>Навои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n">
        <v>2</v>
      </c>
      <c r="AD27" s="7" t="n">
        <v>124956</v>
      </c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"MARHABO FARM 2022" MCHJ</t>
        </is>
      </c>
      <c r="C28" s="6" t="inlineStr">
        <is>
          <t>Навои</t>
        </is>
      </c>
      <c r="D28" s="6" t="inlineStr">
        <is>
          <t>Навои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5</v>
      </c>
      <c r="N28" s="7" t="n">
        <v>820750</v>
      </c>
      <c r="O28" s="7" t="inlineStr"/>
      <c r="P28" s="7" t="inlineStr"/>
      <c r="Q28" s="7" t="n">
        <v>4</v>
      </c>
      <c r="R28" s="7" t="n">
        <v>1079920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"MED COSMIDERM" OK</t>
        </is>
      </c>
      <c r="C29" s="6" t="inlineStr">
        <is>
          <t>Навои</t>
        </is>
      </c>
      <c r="D29" s="6" t="inlineStr">
        <is>
          <t>Навои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20</v>
      </c>
      <c r="N29" s="7" t="n">
        <v>13132000</v>
      </c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"MED NAVOIY" МЧЖ</t>
        </is>
      </c>
      <c r="C30" s="6" t="inlineStr">
        <is>
          <t>Навои</t>
        </is>
      </c>
      <c r="D30" s="6" t="inlineStr">
        <is>
          <t>Навои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n">
        <v>10</v>
      </c>
      <c r="DR30" s="7" t="n">
        <v>2607000</v>
      </c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"Muslima farmani"</t>
        </is>
      </c>
      <c r="C31" s="6" t="inlineStr">
        <is>
          <t>Навои</t>
        </is>
      </c>
      <c r="D31" s="6" t="inlineStr">
        <is>
          <t>Зарафшан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n">
        <v>2</v>
      </c>
      <c r="BZ31" s="7" t="n">
        <v>263064</v>
      </c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"NAVOIY FARM 999" MCHJ</t>
        </is>
      </c>
      <c r="C32" s="6" t="inlineStr">
        <is>
          <t>Навои</t>
        </is>
      </c>
      <c r="D32" s="6" t="inlineStr">
        <is>
          <t>Навои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4</v>
      </c>
      <c r="H32" s="7" t="n">
        <v>516976</v>
      </c>
      <c r="I32" s="7" t="inlineStr"/>
      <c r="J32" s="7" t="inlineStr"/>
      <c r="K32" s="7" t="inlineStr"/>
      <c r="L32" s="7" t="inlineStr"/>
      <c r="M32" s="7" t="n">
        <v>10</v>
      </c>
      <c r="N32" s="7" t="n">
        <v>3303000</v>
      </c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n">
        <v>5</v>
      </c>
      <c r="AF32" s="7" t="n">
        <v>610125</v>
      </c>
      <c r="AG32" s="7" t="n">
        <v>5</v>
      </c>
      <c r="AH32" s="7" t="n">
        <v>773875</v>
      </c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"NAVOIY ULTRA DIAGNOSTIKA" MChJ</t>
        </is>
      </c>
      <c r="C33" s="6" t="inlineStr">
        <is>
          <t>Навои</t>
        </is>
      </c>
      <c r="D33" s="6" t="inlineStr">
        <is>
          <t>Навои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3</v>
      </c>
      <c r="R33" s="7" t="n">
        <v>589230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"NUR FARM 1981" MCHJ</t>
        </is>
      </c>
      <c r="C34" s="6" t="inlineStr">
        <is>
          <t>Навои</t>
        </is>
      </c>
      <c r="D34" s="6" t="inlineStr">
        <is>
          <t>Навои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n">
        <v>2</v>
      </c>
      <c r="N34" s="7" t="n">
        <v>128156</v>
      </c>
      <c r="O34" s="7" t="n">
        <v>5</v>
      </c>
      <c r="P34" s="7" t="n">
        <v>498849</v>
      </c>
      <c r="Q34" s="7" t="n">
        <v>12</v>
      </c>
      <c r="R34" s="7" t="n">
        <v>9427680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"OLTINSOY JANNAT" XK</t>
        </is>
      </c>
      <c r="C35" s="6" t="inlineStr">
        <is>
          <t>Навои</t>
        </is>
      </c>
      <c r="D35" s="6" t="inlineStr">
        <is>
          <t>Навои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n">
        <v>10</v>
      </c>
      <c r="P35" s="7" t="n">
        <v>3956000</v>
      </c>
      <c r="Q35" s="7" t="n">
        <v>5</v>
      </c>
      <c r="R35" s="7" t="n">
        <v>1687375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"PEACE HEALTH BULDINGS"</t>
        </is>
      </c>
      <c r="C36" s="6" t="inlineStr">
        <is>
          <t>Навои</t>
        </is>
      </c>
      <c r="D36" s="6" t="inlineStr">
        <is>
          <t>Навои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5</v>
      </c>
      <c r="H36" s="7" t="n">
        <v>1567250</v>
      </c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5</v>
      </c>
      <c r="R36" s="7" t="n">
        <v>1687375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"QIZILQUM-FARM-SERVIS"  МЧЖ</t>
        </is>
      </c>
      <c r="C37" s="6" t="inlineStr">
        <is>
          <t>Навои</t>
        </is>
      </c>
      <c r="D37" s="6" t="inlineStr">
        <is>
          <t>Навои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10</v>
      </c>
      <c r="R37" s="7" t="n">
        <v>6749500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n">
        <v>5</v>
      </c>
      <c r="DR37" s="7" t="n">
        <v>651750</v>
      </c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"QIZILTEPA DORI-DARMON" MCHJ</t>
        </is>
      </c>
      <c r="C38" s="6" t="inlineStr">
        <is>
          <t>Навои</t>
        </is>
      </c>
      <c r="D38" s="6" t="inlineStr">
        <is>
          <t>Навои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n">
        <v>1</v>
      </c>
      <c r="BZ38" s="7" t="n">
        <v>63793</v>
      </c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"SAID-AZIMXON-FARM" MCHJ</t>
        </is>
      </c>
      <c r="C39" s="6" t="inlineStr">
        <is>
          <t>Навои</t>
        </is>
      </c>
      <c r="D39" s="6" t="inlineStr">
        <is>
          <t>Навои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15</v>
      </c>
      <c r="R39" s="7" t="n">
        <v>15186375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"SHOXBEK BIZNES FARM" МЧЖ</t>
        </is>
      </c>
      <c r="C40" s="6" t="inlineStr">
        <is>
          <t>Навои</t>
        </is>
      </c>
      <c r="D40" s="6" t="inlineStr">
        <is>
          <t>Зарафшан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2</v>
      </c>
      <c r="H40" s="7" t="n">
        <v>250708</v>
      </c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9</v>
      </c>
      <c r="R40" s="7" t="n">
        <v>2716670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n">
        <v>1</v>
      </c>
      <c r="CD40" s="7" t="n">
        <v>363140</v>
      </c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"SPARTAK-NAVOIY" XK</t>
        </is>
      </c>
      <c r="C41" s="6" t="inlineStr">
        <is>
          <t>Навои</t>
        </is>
      </c>
      <c r="D41" s="6" t="inlineStr">
        <is>
          <t>Навои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n">
        <v>2</v>
      </c>
      <c r="H41" s="7" t="n">
        <v>258516</v>
      </c>
      <c r="I41" s="7" t="inlineStr"/>
      <c r="J41" s="7" t="inlineStr"/>
      <c r="K41" s="7" t="inlineStr"/>
      <c r="L41" s="7" t="inlineStr"/>
      <c r="M41" s="7" t="n">
        <v>5</v>
      </c>
      <c r="N41" s="7" t="n">
        <v>811125</v>
      </c>
      <c r="O41" s="7" t="inlineStr"/>
      <c r="P41" s="7" t="inlineStr"/>
      <c r="Q41" s="7" t="n">
        <v>-12</v>
      </c>
      <c r="R41" s="7" t="n">
        <v>9719280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"STAR GOLD 777" MCHJ</t>
        </is>
      </c>
      <c r="C42" s="6" t="inlineStr">
        <is>
          <t>Навои</t>
        </is>
      </c>
      <c r="D42" s="6" t="inlineStr">
        <is>
          <t>Зарафшан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n">
        <v>4</v>
      </c>
      <c r="N42" s="7" t="n">
        <v>525280</v>
      </c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"TELMON MED FARM ZAR" MCHJ</t>
        </is>
      </c>
      <c r="C43" s="6" t="inlineStr">
        <is>
          <t>Навои</t>
        </is>
      </c>
      <c r="D43" s="6" t="inlineStr">
        <is>
          <t>Зарафшан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n">
        <v>3</v>
      </c>
      <c r="EB43" s="7" t="n">
        <v>457047</v>
      </c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"TOIR DORI UCHQUDUQ" MCHJ</t>
        </is>
      </c>
      <c r="C44" s="6" t="inlineStr">
        <is>
          <t>Навои</t>
        </is>
      </c>
      <c r="D44" s="6" t="inlineStr">
        <is>
          <t>Зарафшан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n">
        <v>14</v>
      </c>
      <c r="P44" s="7" t="n">
        <v>7753760</v>
      </c>
      <c r="Q44" s="7" t="n">
        <v>5</v>
      </c>
      <c r="R44" s="7" t="n">
        <v>1687375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n">
        <v>10</v>
      </c>
      <c r="EB44" s="7" t="n">
        <v>5235400</v>
      </c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"TORABEK-ASRORBEK FARM" MCHJ</t>
        </is>
      </c>
      <c r="C45" s="6" t="inlineStr">
        <is>
          <t>Навои</t>
        </is>
      </c>
      <c r="D45" s="6" t="inlineStr">
        <is>
          <t>Навои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n">
        <v>5</v>
      </c>
      <c r="N45" s="7" t="n">
        <v>820750</v>
      </c>
      <c r="O45" s="7" t="inlineStr"/>
      <c r="P45" s="7" t="inlineStr"/>
      <c r="Q45" s="7" t="n">
        <v>3</v>
      </c>
      <c r="R45" s="7" t="n">
        <v>607455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"TOXIR MED FARM" MChJ</t>
        </is>
      </c>
      <c r="C46" s="6" t="inlineStr">
        <is>
          <t>Навои</t>
        </is>
      </c>
      <c r="D46" s="6" t="inlineStr">
        <is>
          <t>Навои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n">
        <v>2</v>
      </c>
      <c r="N46" s="7" t="n">
        <v>132120</v>
      </c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"UMID APTEKA" MCHJ</t>
        </is>
      </c>
      <c r="C47" s="6" t="inlineStr">
        <is>
          <t>Навои</t>
        </is>
      </c>
      <c r="D47" s="6" t="inlineStr">
        <is>
          <t>Зарафшан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n">
        <v>3</v>
      </c>
      <c r="N47" s="7" t="n">
        <v>297270</v>
      </c>
      <c r="O47" s="7" t="inlineStr"/>
      <c r="P47" s="7" t="inlineStr"/>
      <c r="Q47" s="7" t="n">
        <v>15</v>
      </c>
      <c r="R47" s="7" t="n">
        <v>5062125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"WARRANTY FARM "MCHJ</t>
        </is>
      </c>
      <c r="C48" s="6" t="inlineStr">
        <is>
          <t>Навои</t>
        </is>
      </c>
      <c r="D48" s="6" t="inlineStr">
        <is>
          <t>Навои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n">
        <v>120</v>
      </c>
      <c r="R48" s="7" t="n">
        <v>942768000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"XUJAI-JAXON GRAND" MChJ</t>
        </is>
      </c>
      <c r="C49" s="6" t="inlineStr">
        <is>
          <t>Навои</t>
        </is>
      </c>
      <c r="D49" s="6" t="inlineStr">
        <is>
          <t>Навои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n">
        <v>5</v>
      </c>
      <c r="AD49" s="7" t="n">
        <v>805125</v>
      </c>
      <c r="AE49" s="7" t="inlineStr"/>
      <c r="AF49" s="7" t="inlineStr"/>
      <c r="AG49" s="7" t="n">
        <v>5</v>
      </c>
      <c r="AH49" s="7" t="n">
        <v>773625</v>
      </c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"ZAR MADINA FARM"  ХК</t>
        </is>
      </c>
      <c r="C50" s="6" t="inlineStr">
        <is>
          <t>Навои</t>
        </is>
      </c>
      <c r="D50" s="6" t="inlineStr">
        <is>
          <t>Зарафшан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n">
        <v>2</v>
      </c>
      <c r="DP50" s="7" t="n">
        <v>184492</v>
      </c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"ZOHIRSHOX FARM 2022" MCHJ</t>
        </is>
      </c>
      <c r="C51" s="6" t="inlineStr">
        <is>
          <t>Навои</t>
        </is>
      </c>
      <c r="D51" s="6" t="inlineStr">
        <is>
          <t>Навои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5</v>
      </c>
      <c r="R51" s="7" t="n">
        <v>1687375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n">
        <v>5</v>
      </c>
      <c r="DP51" s="7" t="n">
        <v>1188750</v>
      </c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"САМАР 2000"</t>
        </is>
      </c>
      <c r="C52" s="6" t="inlineStr">
        <is>
          <t>Навои</t>
        </is>
      </c>
      <c r="D52" s="6" t="inlineStr">
        <is>
          <t>Навои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n">
        <v>3</v>
      </c>
      <c r="N52" s="7" t="n">
        <v>297270</v>
      </c>
      <c r="O52" s="7" t="inlineStr"/>
      <c r="P52" s="7" t="inlineStr"/>
      <c r="Q52" s="7" t="n">
        <v>10</v>
      </c>
      <c r="R52" s="7" t="n">
        <v>3374750</v>
      </c>
      <c r="S52" s="7" t="inlineStr"/>
      <c r="T52" s="7" t="inlineStr"/>
      <c r="U52" s="7" t="inlineStr"/>
      <c r="V52" s="7" t="inlineStr"/>
      <c r="W52" s="7" t="n">
        <v>2</v>
      </c>
      <c r="X52" s="7" t="n">
        <v>0</v>
      </c>
      <c r="Y52" s="7" t="inlineStr"/>
      <c r="Z52" s="7" t="inlineStr"/>
      <c r="AA52" s="7" t="inlineStr"/>
      <c r="AB52" s="7" t="inlineStr"/>
      <c r="AC52" s="7" t="inlineStr"/>
      <c r="AD52" s="7" t="inlineStr"/>
      <c r="AE52" s="7" t="n">
        <v>4</v>
      </c>
      <c r="AF52" s="7" t="n">
        <v>390544</v>
      </c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OOO "GAJUM FARM"</t>
        </is>
      </c>
      <c r="C53" s="6" t="inlineStr">
        <is>
          <t>Навои</t>
        </is>
      </c>
      <c r="D53" s="6" t="inlineStr">
        <is>
          <t>Навои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n">
        <v>10</v>
      </c>
      <c r="P53" s="7" t="n">
        <v>3956000</v>
      </c>
      <c r="Q53" s="7" t="n">
        <v>42</v>
      </c>
      <c r="R53" s="7" t="n">
        <v>29967780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OOO "SHAHRIYOR FARM MEDICAL"</t>
        </is>
      </c>
      <c r="C54" s="6" t="inlineStr">
        <is>
          <t>Навои</t>
        </is>
      </c>
      <c r="D54" s="6" t="inlineStr">
        <is>
          <t>Навои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5</v>
      </c>
      <c r="R54" s="7" t="n">
        <v>1687375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МЕХРИГИЕ</t>
        </is>
      </c>
      <c r="C55" s="6" t="inlineStr">
        <is>
          <t>Навои</t>
        </is>
      </c>
      <c r="D55" s="6" t="inlineStr">
        <is>
          <t>Зарафшан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3</v>
      </c>
      <c r="H55" s="7" t="n">
        <v>581661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3</v>
      </c>
      <c r="R55" s="7" t="n">
        <v>607455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ООО "WARRANTY FARM".</t>
        </is>
      </c>
      <c r="C56" s="6" t="inlineStr">
        <is>
          <t>Навои</t>
        </is>
      </c>
      <c r="D56" s="6" t="inlineStr">
        <is>
          <t>Навои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n">
        <v>30</v>
      </c>
      <c r="N56" s="7" t="n">
        <v>29727000</v>
      </c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ООО "ZAMIN MED FARM NAVOIY"</t>
        </is>
      </c>
      <c r="C57" s="6" t="inlineStr">
        <is>
          <t>Навои</t>
        </is>
      </c>
      <c r="D57" s="6" t="inlineStr">
        <is>
          <t>Навои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20</v>
      </c>
      <c r="R57" s="7" t="n">
        <v>26188000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ЧП "UMIDA DOKTOR-N"</t>
        </is>
      </c>
      <c r="C58" s="6" t="inlineStr">
        <is>
          <t>Навои</t>
        </is>
      </c>
      <c r="D58" s="6" t="inlineStr">
        <is>
          <t>Зарафшан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10</v>
      </c>
      <c r="R58" s="7" t="n">
        <v>3374750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ЧП "ZAFAR-TEMURBEK FARM"</t>
        </is>
      </c>
      <c r="C59" s="6" t="inlineStr">
        <is>
          <t>Навои</t>
        </is>
      </c>
      <c r="D59" s="6" t="inlineStr">
        <is>
          <t>Навои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12</v>
      </c>
      <c r="R59" s="7" t="n">
        <v>4859640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n">
        <v>2</v>
      </c>
      <c r="AD59" s="7" t="n">
        <v>128820</v>
      </c>
      <c r="AE59" s="7" t="inlineStr"/>
      <c r="AF59" s="7" t="inlineStr"/>
      <c r="AG59" s="7" t="n">
        <v>2</v>
      </c>
      <c r="AH59" s="7" t="n">
        <v>123780</v>
      </c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ЧП "ZAR DILSHOD-FARM"</t>
        </is>
      </c>
      <c r="C60" s="6" t="inlineStr">
        <is>
          <t>Навои</t>
        </is>
      </c>
      <c r="D60" s="6" t="inlineStr">
        <is>
          <t>Зарафшан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n">
        <v>5</v>
      </c>
      <c r="N60" s="7" t="n">
        <v>825750</v>
      </c>
      <c r="O60" s="7" t="inlineStr"/>
      <c r="P60" s="7" t="inlineStr"/>
      <c r="Q60" s="7" t="n">
        <v>10</v>
      </c>
      <c r="R60" s="7" t="n">
        <v>2294830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>
      <c r="A61" s="2" t="n">
        <v>0</v>
      </c>
      <c r="B61" s="3" t="inlineStr">
        <is>
          <t>Grand</t>
        </is>
      </c>
      <c r="C61" s="3" t="inlineStr"/>
      <c r="D61" s="3" t="inlineStr"/>
      <c r="E61" s="4">
        <f>SUM(E62:E131)</f>
        <v/>
      </c>
      <c r="F61" s="4">
        <f>SUM(F62:F131)</f>
        <v/>
      </c>
      <c r="G61" s="4">
        <f>SUM(G62:G131)</f>
        <v/>
      </c>
      <c r="H61" s="4">
        <f>SUM(H62:H131)</f>
        <v/>
      </c>
      <c r="I61" s="4">
        <f>SUM(I62:I131)</f>
        <v/>
      </c>
      <c r="J61" s="4">
        <f>SUM(J62:J131)</f>
        <v/>
      </c>
      <c r="K61" s="4">
        <f>SUM(K62:K131)</f>
        <v/>
      </c>
      <c r="L61" s="4">
        <f>SUM(L62:L131)</f>
        <v/>
      </c>
      <c r="M61" s="4">
        <f>SUM(M62:M131)</f>
        <v/>
      </c>
      <c r="N61" s="4">
        <f>SUM(N62:N131)</f>
        <v/>
      </c>
      <c r="O61" s="4">
        <f>SUM(O62:O131)</f>
        <v/>
      </c>
      <c r="P61" s="4">
        <f>SUM(P62:P131)</f>
        <v/>
      </c>
      <c r="Q61" s="4">
        <f>SUM(Q62:Q131)</f>
        <v/>
      </c>
      <c r="R61" s="4">
        <f>SUM(R62:R131)</f>
        <v/>
      </c>
      <c r="S61" s="4">
        <f>SUM(S62:S131)</f>
        <v/>
      </c>
      <c r="T61" s="4">
        <f>SUM(T62:T131)</f>
        <v/>
      </c>
      <c r="U61" s="4">
        <f>SUM(U62:U131)</f>
        <v/>
      </c>
      <c r="V61" s="4">
        <f>SUM(V62:V131)</f>
        <v/>
      </c>
      <c r="W61" s="4">
        <f>SUM(W62:W131)</f>
        <v/>
      </c>
      <c r="X61" s="4">
        <f>SUM(X62:X131)</f>
        <v/>
      </c>
      <c r="Y61" s="4">
        <f>SUM(Y62:Y131)</f>
        <v/>
      </c>
      <c r="Z61" s="4">
        <f>SUM(Z62:Z131)</f>
        <v/>
      </c>
      <c r="AA61" s="4">
        <f>SUM(AA62:AA131)</f>
        <v/>
      </c>
      <c r="AB61" s="4">
        <f>SUM(AB62:AB131)</f>
        <v/>
      </c>
      <c r="AC61" s="4">
        <f>SUM(AC62:AC131)</f>
        <v/>
      </c>
      <c r="AD61" s="4">
        <f>SUM(AD62:AD131)</f>
        <v/>
      </c>
      <c r="AE61" s="4">
        <f>SUM(AE62:AE131)</f>
        <v/>
      </c>
      <c r="AF61" s="4">
        <f>SUM(AF62:AF131)</f>
        <v/>
      </c>
      <c r="AG61" s="4">
        <f>SUM(AG62:AG131)</f>
        <v/>
      </c>
      <c r="AH61" s="4">
        <f>SUM(AH62:AH131)</f>
        <v/>
      </c>
      <c r="AI61" s="4">
        <f>SUM(AI62:AI131)</f>
        <v/>
      </c>
      <c r="AJ61" s="4">
        <f>SUM(AJ62:AJ131)</f>
        <v/>
      </c>
      <c r="AK61" s="4">
        <f>SUM(AK62:AK131)</f>
        <v/>
      </c>
      <c r="AL61" s="4">
        <f>SUM(AL62:AL131)</f>
        <v/>
      </c>
      <c r="AM61" s="4">
        <f>SUM(AM62:AM131)</f>
        <v/>
      </c>
      <c r="AN61" s="4">
        <f>SUM(AN62:AN131)</f>
        <v/>
      </c>
      <c r="AO61" s="4">
        <f>SUM(AO62:AO131)</f>
        <v/>
      </c>
      <c r="AP61" s="4">
        <f>SUM(AP62:AP131)</f>
        <v/>
      </c>
      <c r="AQ61" s="4">
        <f>SUM(AQ62:AQ131)</f>
        <v/>
      </c>
      <c r="AR61" s="4">
        <f>SUM(AR62:AR131)</f>
        <v/>
      </c>
      <c r="AS61" s="4">
        <f>SUM(AS62:AS131)</f>
        <v/>
      </c>
      <c r="AT61" s="4">
        <f>SUM(AT62:AT131)</f>
        <v/>
      </c>
      <c r="AU61" s="4">
        <f>SUM(AU62:AU131)</f>
        <v/>
      </c>
      <c r="AV61" s="4">
        <f>SUM(AV62:AV131)</f>
        <v/>
      </c>
      <c r="AW61" s="4">
        <f>SUM(AW62:AW131)</f>
        <v/>
      </c>
      <c r="AX61" s="4">
        <f>SUM(AX62:AX131)</f>
        <v/>
      </c>
      <c r="AY61" s="4">
        <f>SUM(AY62:AY131)</f>
        <v/>
      </c>
      <c r="AZ61" s="4">
        <f>SUM(AZ62:AZ131)</f>
        <v/>
      </c>
      <c r="BA61" s="4">
        <f>SUM(BA62:BA131)</f>
        <v/>
      </c>
      <c r="BB61" s="4">
        <f>SUM(BB62:BB131)</f>
        <v/>
      </c>
      <c r="BC61" s="4">
        <f>SUM(BC62:BC131)</f>
        <v/>
      </c>
      <c r="BD61" s="4">
        <f>SUM(BD62:BD131)</f>
        <v/>
      </c>
      <c r="BE61" s="4">
        <f>SUM(BE62:BE131)</f>
        <v/>
      </c>
      <c r="BF61" s="4">
        <f>SUM(BF62:BF131)</f>
        <v/>
      </c>
      <c r="BG61" s="4">
        <f>SUM(BG62:BG131)</f>
        <v/>
      </c>
      <c r="BH61" s="4">
        <f>SUM(BH62:BH131)</f>
        <v/>
      </c>
      <c r="BI61" s="4">
        <f>SUM(BI62:BI131)</f>
        <v/>
      </c>
      <c r="BJ61" s="4">
        <f>SUM(BJ62:BJ131)</f>
        <v/>
      </c>
      <c r="BK61" s="4">
        <f>SUM(BK62:BK131)</f>
        <v/>
      </c>
      <c r="BL61" s="4">
        <f>SUM(BL62:BL131)</f>
        <v/>
      </c>
      <c r="BM61" s="4">
        <f>SUM(BM62:BM131)</f>
        <v/>
      </c>
      <c r="BN61" s="4">
        <f>SUM(BN62:BN131)</f>
        <v/>
      </c>
      <c r="BO61" s="4">
        <f>SUM(BO62:BO131)</f>
        <v/>
      </c>
      <c r="BP61" s="4">
        <f>SUM(BP62:BP131)</f>
        <v/>
      </c>
      <c r="BQ61" s="4">
        <f>SUM(BQ62:BQ131)</f>
        <v/>
      </c>
      <c r="BR61" s="4">
        <f>SUM(BR62:BR131)</f>
        <v/>
      </c>
      <c r="BS61" s="4">
        <f>SUM(BS62:BS131)</f>
        <v/>
      </c>
      <c r="BT61" s="4">
        <f>SUM(BT62:BT131)</f>
        <v/>
      </c>
      <c r="BU61" s="4">
        <f>SUM(BU62:BU131)</f>
        <v/>
      </c>
      <c r="BV61" s="4">
        <f>SUM(BV62:BV131)</f>
        <v/>
      </c>
      <c r="BW61" s="4">
        <f>SUM(BW62:BW131)</f>
        <v/>
      </c>
      <c r="BX61" s="4">
        <f>SUM(BX62:BX131)</f>
        <v/>
      </c>
      <c r="BY61" s="4">
        <f>SUM(BY62:BY131)</f>
        <v/>
      </c>
      <c r="BZ61" s="4">
        <f>SUM(BZ62:BZ131)</f>
        <v/>
      </c>
      <c r="CA61" s="4">
        <f>SUM(CA62:CA131)</f>
        <v/>
      </c>
      <c r="CB61" s="4">
        <f>SUM(CB62:CB131)</f>
        <v/>
      </c>
      <c r="CC61" s="4">
        <f>SUM(CC62:CC131)</f>
        <v/>
      </c>
      <c r="CD61" s="4">
        <f>SUM(CD62:CD131)</f>
        <v/>
      </c>
      <c r="CE61" s="4">
        <f>SUM(CE62:CE131)</f>
        <v/>
      </c>
      <c r="CF61" s="4">
        <f>SUM(CF62:CF131)</f>
        <v/>
      </c>
      <c r="CG61" s="4">
        <f>SUM(CG62:CG131)</f>
        <v/>
      </c>
      <c r="CH61" s="4">
        <f>SUM(CH62:CH131)</f>
        <v/>
      </c>
      <c r="CI61" s="4">
        <f>SUM(CI62:CI131)</f>
        <v/>
      </c>
      <c r="CJ61" s="4">
        <f>SUM(CJ62:CJ131)</f>
        <v/>
      </c>
      <c r="CK61" s="4">
        <f>SUM(CK62:CK131)</f>
        <v/>
      </c>
      <c r="CL61" s="4">
        <f>SUM(CL62:CL131)</f>
        <v/>
      </c>
      <c r="CM61" s="4">
        <f>SUM(CM62:CM131)</f>
        <v/>
      </c>
      <c r="CN61" s="4">
        <f>SUM(CN62:CN131)</f>
        <v/>
      </c>
      <c r="CO61" s="4">
        <f>SUM(CO62:CO131)</f>
        <v/>
      </c>
      <c r="CP61" s="4">
        <f>SUM(CP62:CP131)</f>
        <v/>
      </c>
      <c r="CQ61" s="4">
        <f>SUM(CQ62:CQ131)</f>
        <v/>
      </c>
      <c r="CR61" s="4">
        <f>SUM(CR62:CR131)</f>
        <v/>
      </c>
      <c r="CS61" s="4">
        <f>SUM(CS62:CS131)</f>
        <v/>
      </c>
      <c r="CT61" s="4">
        <f>SUM(CT62:CT131)</f>
        <v/>
      </c>
      <c r="CU61" s="4">
        <f>SUM(CU62:CU131)</f>
        <v/>
      </c>
      <c r="CV61" s="4">
        <f>SUM(CV62:CV131)</f>
        <v/>
      </c>
      <c r="CW61" s="4">
        <f>SUM(CW62:CW131)</f>
        <v/>
      </c>
      <c r="CX61" s="4">
        <f>SUM(CX62:CX131)</f>
        <v/>
      </c>
      <c r="CY61" s="4">
        <f>SUM(CY62:CY131)</f>
        <v/>
      </c>
      <c r="CZ61" s="4">
        <f>SUM(CZ62:CZ131)</f>
        <v/>
      </c>
      <c r="DA61" s="4">
        <f>SUM(DA62:DA131)</f>
        <v/>
      </c>
      <c r="DB61" s="4">
        <f>SUM(DB62:DB131)</f>
        <v/>
      </c>
      <c r="DC61" s="4">
        <f>SUM(DC62:DC131)</f>
        <v/>
      </c>
      <c r="DD61" s="4">
        <f>SUM(DD62:DD131)</f>
        <v/>
      </c>
      <c r="DE61" s="4">
        <f>SUM(DE62:DE131)</f>
        <v/>
      </c>
      <c r="DF61" s="4">
        <f>SUM(DF62:DF131)</f>
        <v/>
      </c>
      <c r="DG61" s="4">
        <f>SUM(DG62:DG131)</f>
        <v/>
      </c>
      <c r="DH61" s="4">
        <f>SUM(DH62:DH131)</f>
        <v/>
      </c>
      <c r="DI61" s="4">
        <f>SUM(DI62:DI131)</f>
        <v/>
      </c>
      <c r="DJ61" s="4">
        <f>SUM(DJ62:DJ131)</f>
        <v/>
      </c>
      <c r="DK61" s="4">
        <f>SUM(DK62:DK131)</f>
        <v/>
      </c>
      <c r="DL61" s="4">
        <f>SUM(DL62:DL131)</f>
        <v/>
      </c>
      <c r="DM61" s="4">
        <f>SUM(DM62:DM131)</f>
        <v/>
      </c>
      <c r="DN61" s="4">
        <f>SUM(DN62:DN131)</f>
        <v/>
      </c>
      <c r="DO61" s="4">
        <f>SUM(DO62:DO131)</f>
        <v/>
      </c>
      <c r="DP61" s="4">
        <f>SUM(DP62:DP131)</f>
        <v/>
      </c>
      <c r="DQ61" s="4">
        <f>SUM(DQ62:DQ131)</f>
        <v/>
      </c>
      <c r="DR61" s="4">
        <f>SUM(DR62:DR131)</f>
        <v/>
      </c>
      <c r="DS61" s="4">
        <f>SUM(DS62:DS131)</f>
        <v/>
      </c>
      <c r="DT61" s="4">
        <f>SUM(DT62:DT131)</f>
        <v/>
      </c>
      <c r="DU61" s="4">
        <f>SUM(DU62:DU131)</f>
        <v/>
      </c>
      <c r="DV61" s="4">
        <f>SUM(DV62:DV131)</f>
        <v/>
      </c>
      <c r="DW61" s="4">
        <f>SUM(DW62:DW131)</f>
        <v/>
      </c>
      <c r="DX61" s="4">
        <f>SUM(DX62:DX131)</f>
        <v/>
      </c>
      <c r="DY61" s="4">
        <f>SUM(DY62:DY131)</f>
        <v/>
      </c>
      <c r="DZ61" s="4">
        <f>SUM(DZ62:DZ131)</f>
        <v/>
      </c>
      <c r="EA61" s="4">
        <f>SUM(EA62:EA131)</f>
        <v/>
      </c>
      <c r="EB61" s="4">
        <f>SUM(EB62:EB131)</f>
        <v/>
      </c>
      <c r="EC61" s="4">
        <f>SUM(EC62:EC131)</f>
        <v/>
      </c>
      <c r="ED61" s="4">
        <f>SUM(ED62:ED131)</f>
        <v/>
      </c>
    </row>
    <row r="62" hidden="1" outlineLevel="1">
      <c r="A62" s="5" t="n">
        <v>1</v>
      </c>
      <c r="B62" s="6" t="inlineStr">
        <is>
          <t>"SSV MED-PHARMM"MCHJ</t>
        </is>
      </c>
      <c r="C62" s="6" t="inlineStr">
        <is>
          <t>Навои</t>
        </is>
      </c>
      <c r="D62" s="6" t="inlineStr">
        <is>
          <t>Навои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n">
        <v>3</v>
      </c>
      <c r="BP62" s="7" t="n">
        <v>468324</v>
      </c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n">
        <v>1</v>
      </c>
      <c r="DT62" s="7" t="n">
        <v>191445</v>
      </c>
      <c r="DU62" s="7" t="n">
        <v>1</v>
      </c>
      <c r="DV62" s="7" t="n">
        <v>419996</v>
      </c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2</v>
      </c>
      <c r="B63" s="6" t="inlineStr">
        <is>
          <t>AL-HAYOT NAVOIY MCHJ</t>
        </is>
      </c>
      <c r="C63" s="6" t="inlineStr">
        <is>
          <t>Навои</t>
        </is>
      </c>
      <c r="D63" s="6" t="inlineStr">
        <is>
          <t>Навои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4</v>
      </c>
      <c r="R63" s="7" t="n">
        <v>374266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3</v>
      </c>
      <c r="B64" s="6" t="inlineStr">
        <is>
          <t>ASADBEK FARM OQ-OLTIN MCHJ</t>
        </is>
      </c>
      <c r="C64" s="6" t="inlineStr">
        <is>
          <t>Навои</t>
        </is>
      </c>
      <c r="D64" s="6" t="inlineStr">
        <is>
          <t>Навои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n">
        <v>5</v>
      </c>
      <c r="N64" s="7" t="n">
        <v>983475</v>
      </c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4</v>
      </c>
      <c r="B65" s="6" t="inlineStr">
        <is>
          <t>Abzal Feniks XK</t>
        </is>
      </c>
      <c r="C65" s="6" t="inlineStr">
        <is>
          <t>Навои</t>
        </is>
      </c>
      <c r="D65" s="6" t="inlineStr">
        <is>
          <t>Навои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3</v>
      </c>
      <c r="H65" s="7" t="n">
        <v>653607</v>
      </c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5</v>
      </c>
      <c r="R65" s="7" t="n">
        <v>460965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5</v>
      </c>
      <c r="B66" s="6" t="inlineStr">
        <is>
          <t>Araliya Darmon Shifo XK</t>
        </is>
      </c>
      <c r="C66" s="6" t="inlineStr">
        <is>
          <t>Навои</t>
        </is>
      </c>
      <c r="D66" s="6" t="inlineStr">
        <is>
          <t>Зарафшан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1</v>
      </c>
      <c r="N66" s="7" t="n">
        <v>43516</v>
      </c>
      <c r="O66" s="7" t="inlineStr"/>
      <c r="P66" s="7" t="inlineStr"/>
      <c r="Q66" s="7" t="n">
        <v>4</v>
      </c>
      <c r="R66" s="7" t="n">
        <v>1516388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n">
        <v>2</v>
      </c>
      <c r="BZ66" s="7" t="n">
        <v>681988</v>
      </c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</v>
      </c>
      <c r="B67" s="6" t="inlineStr">
        <is>
          <t>BAXROM HUMOYUN IQBOLI XK</t>
        </is>
      </c>
      <c r="C67" s="6" t="inlineStr">
        <is>
          <t>Навои</t>
        </is>
      </c>
      <c r="D67" s="6" t="inlineStr">
        <is>
          <t>Навои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n">
        <v>20</v>
      </c>
      <c r="Z67" s="7" t="n">
        <v>5847740</v>
      </c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7</v>
      </c>
      <c r="B68" s="6" t="inlineStr">
        <is>
          <t>BESH ZIYNAT MCHJ</t>
        </is>
      </c>
      <c r="C68" s="6" t="inlineStr">
        <is>
          <t>Навои</t>
        </is>
      </c>
      <c r="D68" s="6" t="inlineStr">
        <is>
          <t>Зарафшан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3</v>
      </c>
      <c r="R68" s="7" t="n">
        <v>910240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8</v>
      </c>
      <c r="B69" s="6" t="inlineStr">
        <is>
          <t>BILLUR DAVO PHARM MCHJ</t>
        </is>
      </c>
      <c r="C69" s="6" t="inlineStr">
        <is>
          <t>Навои</t>
        </is>
      </c>
      <c r="D69" s="6" t="inlineStr">
        <is>
          <t>Навои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n">
        <v>1</v>
      </c>
      <c r="DP69" s="7" t="n">
        <v>90596</v>
      </c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9</v>
      </c>
      <c r="B70" s="6" t="inlineStr">
        <is>
          <t>BURXANOV FARM 2415  MCHJ</t>
        </is>
      </c>
      <c r="C70" s="6" t="inlineStr">
        <is>
          <t>Навои</t>
        </is>
      </c>
      <c r="D70" s="6" t="inlineStr">
        <is>
          <t>Навои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4</v>
      </c>
      <c r="R70" s="7" t="n">
        <v>1263906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10</v>
      </c>
      <c r="B71" s="6" t="inlineStr">
        <is>
          <t>Bamoto Avjama MCHJ</t>
        </is>
      </c>
      <c r="C71" s="6" t="inlineStr">
        <is>
          <t>Навои</t>
        </is>
      </c>
      <c r="D71" s="6" t="inlineStr">
        <is>
          <t>Навои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n">
        <v>2</v>
      </c>
      <c r="R71" s="7" t="n">
        <v>161600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11</v>
      </c>
      <c r="B72" s="6" t="inlineStr">
        <is>
          <t>Buston 2000 XK</t>
        </is>
      </c>
      <c r="C72" s="6" t="inlineStr">
        <is>
          <t>Навои</t>
        </is>
      </c>
      <c r="D72" s="6" t="inlineStr">
        <is>
          <t>Навои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6</v>
      </c>
      <c r="R72" s="7" t="n">
        <v>2956296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12</v>
      </c>
      <c r="B73" s="6" t="inlineStr">
        <is>
          <t>Chashma-Darmon XK</t>
        </is>
      </c>
      <c r="C73" s="6" t="inlineStr">
        <is>
          <t>Навои</t>
        </is>
      </c>
      <c r="D73" s="6" t="inlineStr">
        <is>
          <t>Навои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n">
        <v>1</v>
      </c>
      <c r="J73" s="7" t="n">
        <v>491487</v>
      </c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n">
        <v>1</v>
      </c>
      <c r="X73" s="7" t="n">
        <v>226292</v>
      </c>
      <c r="Y73" s="7" t="inlineStr"/>
      <c r="Z73" s="7" t="inlineStr"/>
      <c r="AA73" s="7" t="inlineStr"/>
      <c r="AB73" s="7" t="inlineStr"/>
      <c r="AC73" s="7" t="n">
        <v>2</v>
      </c>
      <c r="AD73" s="7" t="n">
        <v>565808</v>
      </c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n">
        <v>2</v>
      </c>
      <c r="DP73" s="7" t="n">
        <v>301490</v>
      </c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13</v>
      </c>
      <c r="B74" s="6" t="inlineStr">
        <is>
          <t>Darmon XK 1</t>
        </is>
      </c>
      <c r="C74" s="6" t="inlineStr">
        <is>
          <t>Навои</t>
        </is>
      </c>
      <c r="D74" s="6" t="inlineStr">
        <is>
          <t>Навои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n">
        <v>5</v>
      </c>
      <c r="H74" s="7" t="n">
        <v>1341655</v>
      </c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50</v>
      </c>
      <c r="R74" s="7" t="n">
        <v>4995000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n">
        <v>5</v>
      </c>
      <c r="DV74" s="7" t="n">
        <v>376450</v>
      </c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14</v>
      </c>
      <c r="B75" s="6" t="inlineStr">
        <is>
          <t>EVEREST BEK SHIFO MCHJ</t>
        </is>
      </c>
      <c r="C75" s="6" t="inlineStr">
        <is>
          <t>Навои</t>
        </is>
      </c>
      <c r="D75" s="6" t="inlineStr">
        <is>
          <t>Навои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1776860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15</v>
      </c>
      <c r="B76" s="6" t="inlineStr">
        <is>
          <t>Eldor A'zamjon XK</t>
        </is>
      </c>
      <c r="C76" s="6" t="inlineStr">
        <is>
          <t>Навои</t>
        </is>
      </c>
      <c r="D76" s="6" t="inlineStr">
        <is>
          <t>Навои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n">
        <v>2</v>
      </c>
      <c r="N76" s="7" t="n">
        <v>707126</v>
      </c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16</v>
      </c>
      <c r="B77" s="6" t="inlineStr">
        <is>
          <t>Elonora Zar XK</t>
        </is>
      </c>
      <c r="C77" s="6" t="inlineStr">
        <is>
          <t>Навои</t>
        </is>
      </c>
      <c r="D77" s="6" t="inlineStr">
        <is>
          <t>Зарафшан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n">
        <v>4</v>
      </c>
      <c r="N77" s="7" t="n">
        <v>1531432</v>
      </c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17</v>
      </c>
      <c r="B78" s="6" t="inlineStr">
        <is>
          <t>FARM MEHROJ MCHJ</t>
        </is>
      </c>
      <c r="C78" s="6" t="inlineStr">
        <is>
          <t>Навои</t>
        </is>
      </c>
      <c r="D78" s="6" t="inlineStr">
        <is>
          <t>Навои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n">
        <v>50</v>
      </c>
      <c r="AN78" s="7" t="n">
        <v>7435100</v>
      </c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18</v>
      </c>
      <c r="B79" s="6" t="inlineStr">
        <is>
          <t>FAXRIDDIN-FARM NAVOIY XK</t>
        </is>
      </c>
      <c r="C79" s="6" t="inlineStr">
        <is>
          <t>Навои</t>
        </is>
      </c>
      <c r="D79" s="6" t="inlineStr">
        <is>
          <t>Навои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3</v>
      </c>
      <c r="N79" s="7" t="n">
        <v>6429</v>
      </c>
      <c r="O79" s="7" t="inlineStr"/>
      <c r="P79" s="7" t="inlineStr"/>
      <c r="Q79" s="7" t="n">
        <v>13</v>
      </c>
      <c r="R79" s="7" t="n">
        <v>3189596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19</v>
      </c>
      <c r="B80" s="6" t="inlineStr">
        <is>
          <t>FITO-FARM-LEK MChJ</t>
        </is>
      </c>
      <c r="C80" s="6" t="inlineStr">
        <is>
          <t>Навои</t>
        </is>
      </c>
      <c r="D80" s="6" t="inlineStr">
        <is>
          <t>Навои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n">
        <v>18</v>
      </c>
      <c r="AN80" s="7" t="n">
        <v>7968816</v>
      </c>
      <c r="AO80" s="7" t="n">
        <v>76</v>
      </c>
      <c r="AP80" s="7" t="n">
        <v>27486864</v>
      </c>
      <c r="AQ80" s="7" t="n">
        <v>85</v>
      </c>
      <c r="AR80" s="7" t="n">
        <v>22351175</v>
      </c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n">
        <v>11</v>
      </c>
      <c r="BB80" s="7" t="n">
        <v>3465774</v>
      </c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n">
        <v>9</v>
      </c>
      <c r="BX80" s="7" t="n">
        <v>2966940</v>
      </c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n">
        <v>3</v>
      </c>
      <c r="DP80" s="7" t="n">
        <v>1350567</v>
      </c>
      <c r="DQ80" s="7" t="n">
        <v>23</v>
      </c>
      <c r="DR80" s="7" t="n">
        <v>3284952</v>
      </c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20</v>
      </c>
      <c r="B81" s="6" t="inlineStr">
        <is>
          <t>Farmaprim-Zarafshon XK</t>
        </is>
      </c>
      <c r="C81" s="6" t="inlineStr">
        <is>
          <t>Навои</t>
        </is>
      </c>
      <c r="D81" s="6" t="inlineStr">
        <is>
          <t>Зарафшан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30</v>
      </c>
      <c r="H81" s="7" t="n">
        <v>7490400</v>
      </c>
      <c r="I81" s="7" t="inlineStr"/>
      <c r="J81" s="7" t="inlineStr"/>
      <c r="K81" s="7" t="inlineStr"/>
      <c r="L81" s="7" t="inlineStr"/>
      <c r="M81" s="7" t="n">
        <v>30</v>
      </c>
      <c r="N81" s="7" t="n">
        <v>7489230</v>
      </c>
      <c r="O81" s="7" t="inlineStr"/>
      <c r="P81" s="7" t="inlineStr"/>
      <c r="Q81" s="7" t="n">
        <v>180</v>
      </c>
      <c r="R81" s="7" t="n">
        <v>4150260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21</v>
      </c>
      <c r="B82" s="6" t="inlineStr">
        <is>
          <t>Fayz Sadullo MCHJ</t>
        </is>
      </c>
      <c r="C82" s="6" t="inlineStr">
        <is>
          <t>Навои</t>
        </is>
      </c>
      <c r="D82" s="6" t="inlineStr">
        <is>
          <t>Навои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5</v>
      </c>
      <c r="R82" s="7" t="n">
        <v>2481395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22</v>
      </c>
      <c r="B83" s="6" t="inlineStr">
        <is>
          <t>GAVJUM FARM MCHJ</t>
        </is>
      </c>
      <c r="C83" s="6" t="inlineStr">
        <is>
          <t>Навои</t>
        </is>
      </c>
      <c r="D83" s="6" t="inlineStr">
        <is>
          <t>Навои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25</v>
      </c>
      <c r="R83" s="7" t="n">
        <v>8233740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n">
        <v>2</v>
      </c>
      <c r="DP83" s="7" t="n">
        <v>816522</v>
      </c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23</v>
      </c>
      <c r="B84" s="6" t="inlineStr">
        <is>
          <t>GOLD-D FARM MCHJ</t>
        </is>
      </c>
      <c r="C84" s="6" t="inlineStr">
        <is>
          <t>Навои</t>
        </is>
      </c>
      <c r="D84" s="6" t="inlineStr">
        <is>
          <t>Навои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4</v>
      </c>
      <c r="N84" s="7" t="n">
        <v>1130480</v>
      </c>
      <c r="O84" s="7" t="inlineStr"/>
      <c r="P84" s="7" t="inlineStr"/>
      <c r="Q84" s="7" t="n">
        <v>8</v>
      </c>
      <c r="R84" s="7" t="n">
        <v>1527526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n">
        <v>1</v>
      </c>
      <c r="DR84" s="7" t="n">
        <v>409944</v>
      </c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24</v>
      </c>
      <c r="B85" s="6" t="inlineStr">
        <is>
          <t>Gradus Farm Medikal MCHJ</t>
        </is>
      </c>
      <c r="C85" s="6" t="inlineStr">
        <is>
          <t>Навои</t>
        </is>
      </c>
      <c r="D85" s="6" t="inlineStr">
        <is>
          <t>Навои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n">
        <v>1</v>
      </c>
      <c r="N85" s="7" t="n">
        <v>69843</v>
      </c>
      <c r="O85" s="7" t="inlineStr"/>
      <c r="P85" s="7" t="inlineStr"/>
      <c r="Q85" s="7" t="n">
        <v>7</v>
      </c>
      <c r="R85" s="7" t="n">
        <v>1500593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n">
        <v>2</v>
      </c>
      <c r="DR85" s="7" t="n">
        <v>909322</v>
      </c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25</v>
      </c>
      <c r="B86" s="6" t="inlineStr">
        <is>
          <t>HAMIDULLO KAMOL ISHONCH FARM MCHJ</t>
        </is>
      </c>
      <c r="C86" s="6" t="inlineStr">
        <is>
          <t>Навои</t>
        </is>
      </c>
      <c r="D86" s="6" t="inlineStr">
        <is>
          <t>Навои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n">
        <v>1</v>
      </c>
      <c r="AZ86" s="7" t="n">
        <v>29689</v>
      </c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26</v>
      </c>
      <c r="B87" s="6" t="inlineStr">
        <is>
          <t>HAZRATI BILOL KELAJAGI XK</t>
        </is>
      </c>
      <c r="C87" s="6" t="inlineStr">
        <is>
          <t>Навои</t>
        </is>
      </c>
      <c r="D87" s="6" t="inlineStr">
        <is>
          <t>Навои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2</v>
      </c>
      <c r="H87" s="7" t="n">
        <v>129788</v>
      </c>
      <c r="I87" s="7" t="inlineStr"/>
      <c r="J87" s="7" t="inlineStr"/>
      <c r="K87" s="7" t="inlineStr"/>
      <c r="L87" s="7" t="inlineStr"/>
      <c r="M87" s="7" t="n">
        <v>2</v>
      </c>
      <c r="N87" s="7" t="n">
        <v>24904</v>
      </c>
      <c r="O87" s="7" t="inlineStr"/>
      <c r="P87" s="7" t="inlineStr"/>
      <c r="Q87" s="7" t="n">
        <v>12</v>
      </c>
      <c r="R87" s="7" t="n">
        <v>2914205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n">
        <v>5</v>
      </c>
      <c r="AN87" s="7" t="n">
        <v>607580</v>
      </c>
      <c r="AO87" s="7" t="n">
        <v>5</v>
      </c>
      <c r="AP87" s="7" t="n">
        <v>1678680</v>
      </c>
      <c r="AQ87" s="7" t="n">
        <v>5</v>
      </c>
      <c r="AR87" s="7" t="n">
        <v>2476330</v>
      </c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n">
        <v>2</v>
      </c>
      <c r="DR87" s="7" t="n">
        <v>358714</v>
      </c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27</v>
      </c>
      <c r="B88" s="6" t="inlineStr">
        <is>
          <t>Hakim Navbahor XK</t>
        </is>
      </c>
      <c r="C88" s="6" t="inlineStr">
        <is>
          <t>Навои</t>
        </is>
      </c>
      <c r="D88" s="6" t="inlineStr">
        <is>
          <t>Навои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4</v>
      </c>
      <c r="R88" s="7" t="n">
        <v>1622272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28</v>
      </c>
      <c r="B89" s="6" t="inlineStr">
        <is>
          <t>IYMONAXON HABIBAXON FARM MCHJ</t>
        </is>
      </c>
      <c r="C89" s="6" t="inlineStr">
        <is>
          <t>Навои</t>
        </is>
      </c>
      <c r="D89" s="6" t="inlineStr">
        <is>
          <t>Навои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5</v>
      </c>
      <c r="R89" s="7" t="n">
        <v>1679600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29</v>
      </c>
      <c r="B90" s="6" t="inlineStr">
        <is>
          <t>Ikromov Axrorbek Invest MCHJ</t>
        </is>
      </c>
      <c r="C90" s="6" t="inlineStr">
        <is>
          <t>Навои</t>
        </is>
      </c>
      <c r="D90" s="6" t="inlineStr">
        <is>
          <t>Навои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n">
        <v>30</v>
      </c>
      <c r="R90" s="7" t="n">
        <v>1288410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30</v>
      </c>
      <c r="B91" s="6" t="inlineStr">
        <is>
          <t>JAHON-FARM-JAVOHIR MCHJ</t>
        </is>
      </c>
      <c r="C91" s="6" t="inlineStr">
        <is>
          <t>Навои</t>
        </is>
      </c>
      <c r="D91" s="6" t="inlineStr">
        <is>
          <t>Навои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n">
        <v>10</v>
      </c>
      <c r="R91" s="7" t="n">
        <v>1971180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n">
        <v>5</v>
      </c>
      <c r="AX91" s="7" t="n">
        <v>1478745</v>
      </c>
      <c r="AY91" s="7" t="n">
        <v>5</v>
      </c>
      <c r="AZ91" s="7" t="n">
        <v>1548640</v>
      </c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31</v>
      </c>
      <c r="B92" s="6" t="inlineStr">
        <is>
          <t>JASUR KONIMEX FARM MCHJ</t>
        </is>
      </c>
      <c r="C92" s="6" t="inlineStr">
        <is>
          <t>Навои</t>
        </is>
      </c>
      <c r="D92" s="6" t="inlineStr">
        <is>
          <t>Навои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n">
        <v>5</v>
      </c>
      <c r="Z92" s="7" t="n">
        <v>2193145</v>
      </c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32</v>
      </c>
      <c r="B93" s="6" t="inlineStr">
        <is>
          <t>LIDER-PARTNYOR MCHJ</t>
        </is>
      </c>
      <c r="C93" s="6" t="inlineStr">
        <is>
          <t>Навои</t>
        </is>
      </c>
      <c r="D93" s="6" t="inlineStr">
        <is>
          <t>Навои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n">
        <v>5</v>
      </c>
      <c r="N93" s="7" t="n">
        <v>1108215</v>
      </c>
      <c r="O93" s="7" t="inlineStr"/>
      <c r="P93" s="7" t="inlineStr"/>
      <c r="Q93" s="7" t="n">
        <v>10</v>
      </c>
      <c r="R93" s="7" t="n">
        <v>501330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33</v>
      </c>
      <c r="B94" s="6" t="inlineStr">
        <is>
          <t>MALIKRABOT FIRDAVS FARM MCHJ</t>
        </is>
      </c>
      <c r="C94" s="6" t="inlineStr">
        <is>
          <t>Навои</t>
        </is>
      </c>
      <c r="D94" s="6" t="inlineStr">
        <is>
          <t>Навои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n">
        <v>3</v>
      </c>
      <c r="N94" s="7" t="n">
        <v>1259109</v>
      </c>
      <c r="O94" s="7" t="inlineStr"/>
      <c r="P94" s="7" t="inlineStr"/>
      <c r="Q94" s="7" t="n">
        <v>5</v>
      </c>
      <c r="R94" s="7" t="n">
        <v>2465590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n">
        <v>5</v>
      </c>
      <c r="DR94" s="7" t="n">
        <v>2307045</v>
      </c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34</v>
      </c>
      <c r="B95" s="6" t="inlineStr">
        <is>
          <t>MARHABO FARM 2022 MCHJ</t>
        </is>
      </c>
      <c r="C95" s="6" t="inlineStr">
        <is>
          <t>Навои</t>
        </is>
      </c>
      <c r="D95" s="6" t="inlineStr">
        <is>
          <t>Навои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n">
        <v>4</v>
      </c>
      <c r="R95" s="7" t="n">
        <v>836000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35</v>
      </c>
      <c r="B96" s="6" t="inlineStr">
        <is>
          <t>MAXFARM'S XK</t>
        </is>
      </c>
      <c r="C96" s="6" t="inlineStr">
        <is>
          <t>Навои</t>
        </is>
      </c>
      <c r="D96" s="6" t="inlineStr">
        <is>
          <t>Навои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n">
        <v>2</v>
      </c>
      <c r="R96" s="7" t="n">
        <v>779974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36</v>
      </c>
      <c r="B97" s="6" t="inlineStr">
        <is>
          <t>MED COSMIDERM OK</t>
        </is>
      </c>
      <c r="C97" s="6" t="inlineStr">
        <is>
          <t>Навои</t>
        </is>
      </c>
      <c r="D97" s="6" t="inlineStr">
        <is>
          <t>Навои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n">
        <v>2</v>
      </c>
      <c r="J97" s="7" t="n">
        <v>624174</v>
      </c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37</v>
      </c>
      <c r="B98" s="6" t="inlineStr">
        <is>
          <t>MED NAVOIY MChJ</t>
        </is>
      </c>
      <c r="C98" s="6" t="inlineStr">
        <is>
          <t>Навои</t>
        </is>
      </c>
      <c r="D98" s="6" t="inlineStr">
        <is>
          <t>Навои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n">
        <v>10</v>
      </c>
      <c r="N98" s="7" t="n">
        <v>2555800</v>
      </c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n">
        <v>5</v>
      </c>
      <c r="BZ98" s="7" t="n">
        <v>1655305</v>
      </c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38</v>
      </c>
      <c r="B99" s="6" t="inlineStr">
        <is>
          <t>MEDRECOVERS MChJ</t>
        </is>
      </c>
      <c r="C99" s="6" t="inlineStr">
        <is>
          <t>Навои</t>
        </is>
      </c>
      <c r="D99" s="6" t="inlineStr">
        <is>
          <t>Навои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n">
        <v>1</v>
      </c>
      <c r="R99" s="7" t="n">
        <v>67761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39</v>
      </c>
      <c r="B100" s="6" t="inlineStr">
        <is>
          <t>Mehrigiyo Zarafshon XK</t>
        </is>
      </c>
      <c r="C100" s="6" t="inlineStr">
        <is>
          <t>Навои</t>
        </is>
      </c>
      <c r="D100" s="6" t="inlineStr">
        <is>
          <t>Зарафшан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n">
        <v>18</v>
      </c>
      <c r="T100" s="7" t="n">
        <v>2202642</v>
      </c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40</v>
      </c>
      <c r="B101" s="6" t="inlineStr">
        <is>
          <t>Murat Farm MCHJ</t>
        </is>
      </c>
      <c r="C101" s="6" t="inlineStr">
        <is>
          <t>Навои</t>
        </is>
      </c>
      <c r="D101" s="6" t="inlineStr">
        <is>
          <t>Навои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n">
        <v>1</v>
      </c>
      <c r="H101" s="7" t="n">
        <v>274331</v>
      </c>
      <c r="I101" s="7" t="inlineStr"/>
      <c r="J101" s="7" t="inlineStr"/>
      <c r="K101" s="7" t="inlineStr"/>
      <c r="L101" s="7" t="inlineStr"/>
      <c r="M101" s="7" t="n">
        <v>3</v>
      </c>
      <c r="N101" s="7" t="n">
        <v>1423401</v>
      </c>
      <c r="O101" s="7" t="inlineStr"/>
      <c r="P101" s="7" t="inlineStr"/>
      <c r="Q101" s="7" t="n">
        <v>20</v>
      </c>
      <c r="R101" s="7" t="n">
        <v>5964165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41</v>
      </c>
      <c r="B102" s="6" t="inlineStr">
        <is>
          <t>Muxayyo Sifat Servis XK</t>
        </is>
      </c>
      <c r="C102" s="6" t="inlineStr">
        <is>
          <t>Навои</t>
        </is>
      </c>
      <c r="D102" s="6" t="inlineStr">
        <is>
          <t>Навои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n">
        <v>2</v>
      </c>
      <c r="N102" s="7" t="n">
        <v>708164</v>
      </c>
      <c r="O102" s="7" t="inlineStr"/>
      <c r="P102" s="7" t="inlineStr"/>
      <c r="Q102" s="7" t="n">
        <v>7</v>
      </c>
      <c r="R102" s="7" t="n">
        <v>2767581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42</v>
      </c>
      <c r="B103" s="6" t="inlineStr">
        <is>
          <t>NAVBAHOR DORI TA'MINOTI MChJ</t>
        </is>
      </c>
      <c r="C103" s="6" t="inlineStr">
        <is>
          <t>Навои</t>
        </is>
      </c>
      <c r="D103" s="6" t="inlineStr">
        <is>
          <t>Навои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n">
        <v>2</v>
      </c>
      <c r="DR103" s="7" t="n">
        <v>945648</v>
      </c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43</v>
      </c>
      <c r="B104" s="6" t="inlineStr">
        <is>
          <t>NAVBAHOR FARM MChJ</t>
        </is>
      </c>
      <c r="C104" s="6" t="inlineStr">
        <is>
          <t>Навои</t>
        </is>
      </c>
      <c r="D104" s="6" t="inlineStr">
        <is>
          <t>Навои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10</v>
      </c>
      <c r="R104" s="7" t="n">
        <v>2954240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n">
        <v>10</v>
      </c>
      <c r="AN104" s="7" t="n">
        <v>2899060</v>
      </c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44</v>
      </c>
      <c r="B105" s="6" t="inlineStr">
        <is>
          <t>NAVOIY KIDS MED FARM MCHJ</t>
        </is>
      </c>
      <c r="C105" s="6" t="inlineStr">
        <is>
          <t>Навои</t>
        </is>
      </c>
      <c r="D105" s="6" t="inlineStr">
        <is>
          <t>Навои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n">
        <v>5</v>
      </c>
      <c r="R105" s="7" t="n">
        <v>1663200</v>
      </c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45</v>
      </c>
      <c r="B106" s="6" t="inlineStr">
        <is>
          <t>NAVOIY ULTRA DIAGNOSTIKA MCHJ</t>
        </is>
      </c>
      <c r="C106" s="6" t="inlineStr">
        <is>
          <t>Навои</t>
        </is>
      </c>
      <c r="D106" s="6" t="inlineStr">
        <is>
          <t>Навои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4</v>
      </c>
      <c r="R106" s="7" t="n">
        <v>1703348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46</v>
      </c>
      <c r="B107" s="6" t="inlineStr">
        <is>
          <t>NAVOIY-FAYHUS XK</t>
        </is>
      </c>
      <c r="C107" s="6" t="inlineStr">
        <is>
          <t>Навои</t>
        </is>
      </c>
      <c r="D107" s="6" t="inlineStr">
        <is>
          <t>Навои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n">
        <v>2</v>
      </c>
      <c r="P107" s="7" t="n">
        <v>805362</v>
      </c>
      <c r="Q107" s="7" t="n">
        <v>6</v>
      </c>
      <c r="R107" s="7" t="n">
        <v>1001538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47</v>
      </c>
      <c r="B108" s="6" t="inlineStr">
        <is>
          <t>NEYRO FARM NAVOIY MCHJ</t>
        </is>
      </c>
      <c r="C108" s="6" t="inlineStr">
        <is>
          <t>Навои</t>
        </is>
      </c>
      <c r="D108" s="6" t="inlineStr">
        <is>
          <t>Навои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20</v>
      </c>
      <c r="R108" s="7" t="n">
        <v>6375050</v>
      </c>
      <c r="S108" s="7" t="inlineStr"/>
      <c r="T108" s="7" t="inlineStr"/>
      <c r="U108" s="7" t="inlineStr"/>
      <c r="V108" s="7" t="inlineStr"/>
      <c r="W108" s="7" t="n">
        <v>25</v>
      </c>
      <c r="X108" s="7" t="n">
        <v>3054000</v>
      </c>
      <c r="Y108" s="7" t="n">
        <v>25</v>
      </c>
      <c r="Z108" s="7" t="n">
        <v>6068200</v>
      </c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n">
        <v>10</v>
      </c>
      <c r="AN108" s="7" t="n">
        <v>1655550</v>
      </c>
      <c r="AO108" s="7" t="n">
        <v>10</v>
      </c>
      <c r="AP108" s="7" t="n">
        <v>238650</v>
      </c>
      <c r="AQ108" s="7" t="n">
        <v>10</v>
      </c>
      <c r="AR108" s="7" t="n">
        <v>4457670</v>
      </c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48</v>
      </c>
      <c r="B109" s="6" t="inlineStr">
        <is>
          <t>NURLI KELAJAK SARI 2020 MCHJ</t>
        </is>
      </c>
      <c r="C109" s="6" t="inlineStr">
        <is>
          <t>Навои</t>
        </is>
      </c>
      <c r="D109" s="6" t="inlineStr">
        <is>
          <t>Навои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3</v>
      </c>
      <c r="H109" s="7" t="n">
        <v>752877</v>
      </c>
      <c r="I109" s="7" t="inlineStr"/>
      <c r="J109" s="7" t="inlineStr"/>
      <c r="K109" s="7" t="inlineStr"/>
      <c r="L109" s="7" t="inlineStr"/>
      <c r="M109" s="7" t="n">
        <v>5</v>
      </c>
      <c r="N109" s="7" t="n">
        <v>891770</v>
      </c>
      <c r="O109" s="7" t="n">
        <v>2</v>
      </c>
      <c r="P109" s="7" t="n">
        <v>146034</v>
      </c>
      <c r="Q109" s="7" t="n">
        <v>23</v>
      </c>
      <c r="R109" s="7" t="n">
        <v>3223738</v>
      </c>
      <c r="S109" s="7" t="inlineStr"/>
      <c r="T109" s="7" t="inlineStr"/>
      <c r="U109" s="7" t="inlineStr"/>
      <c r="V109" s="7" t="inlineStr"/>
      <c r="W109" s="7" t="n">
        <v>11</v>
      </c>
      <c r="X109" s="7" t="n">
        <v>4234307</v>
      </c>
      <c r="Y109" s="7" t="n">
        <v>3</v>
      </c>
      <c r="Z109" s="7" t="n">
        <v>1452780</v>
      </c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n">
        <v>2</v>
      </c>
      <c r="AN109" s="7" t="n">
        <v>983082</v>
      </c>
      <c r="AO109" s="7" t="n">
        <v>31</v>
      </c>
      <c r="AP109" s="7" t="n">
        <v>14207858</v>
      </c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n">
        <v>3</v>
      </c>
      <c r="BH109" s="7" t="n">
        <v>516510</v>
      </c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n">
        <v>1</v>
      </c>
      <c r="BZ109" s="7" t="n">
        <v>327161</v>
      </c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n">
        <v>1</v>
      </c>
      <c r="DX109" s="7" t="n">
        <v>339744</v>
      </c>
      <c r="DY109" s="7" t="n">
        <v>1</v>
      </c>
      <c r="DZ109" s="7" t="n">
        <v>263567</v>
      </c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49</v>
      </c>
      <c r="B110" s="6" t="inlineStr">
        <is>
          <t>Navoiy Biofarm MCHJ</t>
        </is>
      </c>
      <c r="C110" s="6" t="inlineStr">
        <is>
          <t>Навои</t>
        </is>
      </c>
      <c r="D110" s="6" t="inlineStr">
        <is>
          <t>Навои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5</v>
      </c>
      <c r="H110" s="7" t="n">
        <v>987895</v>
      </c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50</v>
      </c>
      <c r="B111" s="6" t="inlineStr">
        <is>
          <t>Navoiy Dori-Darmon OAJ</t>
        </is>
      </c>
      <c r="C111" s="6" t="inlineStr">
        <is>
          <t>Навои</t>
        </is>
      </c>
      <c r="D111" s="6" t="inlineStr">
        <is>
          <t>Навои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n">
        <v>20</v>
      </c>
      <c r="H111" s="7" t="n">
        <v>8314760</v>
      </c>
      <c r="I111" s="7" t="inlineStr"/>
      <c r="J111" s="7" t="inlineStr"/>
      <c r="K111" s="7" t="inlineStr"/>
      <c r="L111" s="7" t="inlineStr"/>
      <c r="M111" s="7" t="n">
        <v>90</v>
      </c>
      <c r="N111" s="7" t="n">
        <v>21118350</v>
      </c>
      <c r="O111" s="7" t="inlineStr"/>
      <c r="P111" s="7" t="inlineStr"/>
      <c r="Q111" s="7" t="n">
        <v>200</v>
      </c>
      <c r="R111" s="7" t="n">
        <v>93766600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n">
        <v>70</v>
      </c>
      <c r="DR111" s="7" t="n">
        <v>18607150</v>
      </c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51</v>
      </c>
      <c r="B112" s="6" t="inlineStr">
        <is>
          <t>Navoiy-Binafsha XK</t>
        </is>
      </c>
      <c r="C112" s="6" t="inlineStr">
        <is>
          <t>Навои</t>
        </is>
      </c>
      <c r="D112" s="6" t="inlineStr">
        <is>
          <t>Навои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n">
        <v>2</v>
      </c>
      <c r="BZ112" s="7" t="n">
        <v>472360</v>
      </c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52</v>
      </c>
      <c r="B113" s="6" t="inlineStr">
        <is>
          <t>Nurdiyor XK</t>
        </is>
      </c>
      <c r="C113" s="6" t="inlineStr">
        <is>
          <t>Навои</t>
        </is>
      </c>
      <c r="D113" s="6" t="inlineStr">
        <is>
          <t>Навои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2</v>
      </c>
      <c r="R113" s="7" t="n">
        <v>530224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53</v>
      </c>
      <c r="B114" s="6" t="inlineStr">
        <is>
          <t>OFIYAT PHARM</t>
        </is>
      </c>
      <c r="C114" s="6" t="inlineStr">
        <is>
          <t>Навои</t>
        </is>
      </c>
      <c r="D114" s="6" t="inlineStr">
        <is>
          <t>Навои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n">
        <v>5</v>
      </c>
      <c r="DP114" s="7" t="n">
        <v>1098625</v>
      </c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54</v>
      </c>
      <c r="B115" s="6" t="inlineStr">
        <is>
          <t>ORZU MED-FARM XK</t>
        </is>
      </c>
      <c r="C115" s="6" t="inlineStr">
        <is>
          <t>Навои</t>
        </is>
      </c>
      <c r="D115" s="6" t="inlineStr">
        <is>
          <t>Зарафшан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n">
        <v>2</v>
      </c>
      <c r="N115" s="7" t="n">
        <v>607188</v>
      </c>
      <c r="O115" s="7" t="inlineStr"/>
      <c r="P115" s="7" t="inlineStr"/>
      <c r="Q115" s="7" t="n">
        <v>8</v>
      </c>
      <c r="R115" s="7" t="n">
        <v>2389047</v>
      </c>
      <c r="S115" s="7" t="inlineStr"/>
      <c r="T115" s="7" t="inlineStr"/>
      <c r="U115" s="7" t="inlineStr"/>
      <c r="V115" s="7" t="inlineStr"/>
      <c r="W115" s="7" t="inlineStr"/>
      <c r="X115" s="7" t="inlineStr"/>
      <c r="Y115" s="7" t="n">
        <v>10</v>
      </c>
      <c r="Z115" s="7" t="n">
        <v>2444760</v>
      </c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n">
        <v>4</v>
      </c>
      <c r="DR115" s="7" t="n">
        <v>1053590</v>
      </c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55</v>
      </c>
      <c r="B116" s="6" t="inlineStr">
        <is>
          <t>QIZILTEPA DORI-DARMON MCHJ</t>
        </is>
      </c>
      <c r="C116" s="6" t="inlineStr">
        <is>
          <t>Навои</t>
        </is>
      </c>
      <c r="D116" s="6" t="inlineStr">
        <is>
          <t>Навои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inlineStr"/>
      <c r="R116" s="7" t="inlineStr"/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n">
        <v>2</v>
      </c>
      <c r="DP116" s="7" t="n">
        <v>880688</v>
      </c>
      <c r="DQ116" s="7" t="n">
        <v>2</v>
      </c>
      <c r="DR116" s="7" t="n">
        <v>325112</v>
      </c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56</v>
      </c>
      <c r="B117" s="6" t="inlineStr">
        <is>
          <t>RAZZOQ OTA PHARMA MCHJ</t>
        </is>
      </c>
      <c r="C117" s="6" t="inlineStr">
        <is>
          <t>Навои</t>
        </is>
      </c>
      <c r="D117" s="6" t="inlineStr">
        <is>
          <t>Навои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n">
        <v>4</v>
      </c>
      <c r="DR117" s="7" t="n">
        <v>1133496</v>
      </c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57</v>
      </c>
      <c r="B118" s="6" t="inlineStr">
        <is>
          <t>SHAMSIDDIN SHAYH SHIFO MChJ</t>
        </is>
      </c>
      <c r="C118" s="6" t="inlineStr">
        <is>
          <t>Навои</t>
        </is>
      </c>
      <c r="D118" s="6" t="inlineStr">
        <is>
          <t>Зарафшан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n">
        <v>2</v>
      </c>
      <c r="DR118" s="7" t="n">
        <v>679788</v>
      </c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58</v>
      </c>
      <c r="B119" s="6" t="inlineStr">
        <is>
          <t>SHIFOFARM-ZARAFSHON MCHJ</t>
        </is>
      </c>
      <c r="C119" s="6" t="inlineStr">
        <is>
          <t>Навои</t>
        </is>
      </c>
      <c r="D119" s="6" t="inlineStr">
        <is>
          <t>Зарафшан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n">
        <v>4</v>
      </c>
      <c r="H119" s="7" t="n">
        <v>263658</v>
      </c>
      <c r="I119" s="7" t="inlineStr"/>
      <c r="J119" s="7" t="inlineStr"/>
      <c r="K119" s="7" t="inlineStr"/>
      <c r="L119" s="7" t="inlineStr"/>
      <c r="M119" s="7" t="n">
        <v>2</v>
      </c>
      <c r="N119" s="7" t="n">
        <v>44700</v>
      </c>
      <c r="O119" s="7" t="inlineStr"/>
      <c r="P119" s="7" t="inlineStr"/>
      <c r="Q119" s="7" t="n">
        <v>7</v>
      </c>
      <c r="R119" s="7" t="n">
        <v>1853661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59</v>
      </c>
      <c r="B120" s="6" t="inlineStr">
        <is>
          <t>SHOXEBEK BIZNES FARM MChJ</t>
        </is>
      </c>
      <c r="C120" s="6" t="inlineStr">
        <is>
          <t>Навои</t>
        </is>
      </c>
      <c r="D120" s="6" t="inlineStr">
        <is>
          <t>Зарафшан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n">
        <v>10</v>
      </c>
      <c r="AL120" s="7" t="n">
        <v>184150</v>
      </c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60</v>
      </c>
      <c r="B121" s="6" t="inlineStr">
        <is>
          <t>SHUKRULLO SHIFO FARM 2022 XK</t>
        </is>
      </c>
      <c r="C121" s="6" t="inlineStr">
        <is>
          <t>Навои</t>
        </is>
      </c>
      <c r="D121" s="6" t="inlineStr">
        <is>
          <t>Навои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n">
        <v>5</v>
      </c>
      <c r="R121" s="7" t="n">
        <v>1979930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n">
        <v>30</v>
      </c>
      <c r="Z121" s="7" t="n">
        <v>14677860</v>
      </c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61</v>
      </c>
      <c r="B122" s="6" t="inlineStr">
        <is>
          <t>SHUXRAT FARM MEDIKAL MChJ</t>
        </is>
      </c>
      <c r="C122" s="6" t="inlineStr">
        <is>
          <t>Навои</t>
        </is>
      </c>
      <c r="D122" s="6" t="inlineStr">
        <is>
          <t>Навои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n">
        <v>8</v>
      </c>
      <c r="N122" s="7" t="n">
        <v>2289348</v>
      </c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n">
        <v>3</v>
      </c>
      <c r="DV122" s="7" t="n">
        <v>315645</v>
      </c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62</v>
      </c>
      <c r="B123" s="6" t="inlineStr">
        <is>
          <t>Samar 2000 XK</t>
        </is>
      </c>
      <c r="C123" s="6" t="inlineStr">
        <is>
          <t>Навои</t>
        </is>
      </c>
      <c r="D123" s="6" t="inlineStr">
        <is>
          <t>Навои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n">
        <v>5</v>
      </c>
      <c r="R123" s="7" t="n">
        <v>202600</v>
      </c>
      <c r="S123" s="7" t="inlineStr"/>
      <c r="T123" s="7" t="inlineStr"/>
      <c r="U123" s="7" t="inlineStr"/>
      <c r="V123" s="7" t="inlineStr"/>
      <c r="W123" s="7" t="n">
        <v>4</v>
      </c>
      <c r="X123" s="7" t="n">
        <v>319976</v>
      </c>
      <c r="Y123" s="7" t="inlineStr"/>
      <c r="Z123" s="7" t="inlineStr"/>
      <c r="AA123" s="7" t="inlineStr"/>
      <c r="AB123" s="7" t="inlineStr"/>
      <c r="AC123" s="7" t="n">
        <v>6</v>
      </c>
      <c r="AD123" s="7" t="n">
        <v>448262</v>
      </c>
      <c r="AE123" s="7" t="n">
        <v>4</v>
      </c>
      <c r="AF123" s="7" t="n">
        <v>943116</v>
      </c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63</v>
      </c>
      <c r="B124" s="6" t="inlineStr">
        <is>
          <t>TELMON MED FARM ZAR MCHJ</t>
        </is>
      </c>
      <c r="C124" s="6" t="inlineStr">
        <is>
          <t>Навои</t>
        </is>
      </c>
      <c r="D124" s="6" t="inlineStr">
        <is>
          <t>Зарафшан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n">
        <v>5</v>
      </c>
      <c r="R124" s="7" t="n">
        <v>227240</v>
      </c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n">
        <v>5</v>
      </c>
      <c r="AN124" s="7" t="n">
        <v>623800</v>
      </c>
      <c r="AO124" s="7" t="inlineStr"/>
      <c r="AP124" s="7" t="inlineStr"/>
      <c r="AQ124" s="7" t="n">
        <v>5</v>
      </c>
      <c r="AR124" s="7" t="n">
        <v>1426785</v>
      </c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n">
        <v>1</v>
      </c>
      <c r="CD124" s="7" t="n">
        <v>190426</v>
      </c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n">
        <v>3</v>
      </c>
      <c r="DR124" s="7" t="n">
        <v>1384908</v>
      </c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n">
        <v>3</v>
      </c>
      <c r="EB124" s="7" t="n">
        <v>452397</v>
      </c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64</v>
      </c>
      <c r="B125" s="6" t="inlineStr">
        <is>
          <t>Unsin Farm MCHJ</t>
        </is>
      </c>
      <c r="C125" s="6" t="inlineStr">
        <is>
          <t>Навои</t>
        </is>
      </c>
      <c r="D125" s="6" t="inlineStr">
        <is>
          <t>Навои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n">
        <v>3</v>
      </c>
      <c r="N125" s="7" t="n">
        <v>533991</v>
      </c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n">
        <v>10</v>
      </c>
      <c r="X125" s="7" t="n">
        <v>3031110</v>
      </c>
      <c r="Y125" s="7" t="n">
        <v>10</v>
      </c>
      <c r="Z125" s="7" t="n">
        <v>467460</v>
      </c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65</v>
      </c>
      <c r="B126" s="6" t="inlineStr">
        <is>
          <t>VAXOB FARM ZAR MCHJ</t>
        </is>
      </c>
      <c r="C126" s="6" t="inlineStr">
        <is>
          <t>Навои</t>
        </is>
      </c>
      <c r="D126" s="6" t="inlineStr">
        <is>
          <t>Зарафшан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n">
        <v>1</v>
      </c>
      <c r="H126" s="7" t="n">
        <v>183533</v>
      </c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n">
        <v>20</v>
      </c>
      <c r="AP126" s="7" t="n">
        <v>4542080</v>
      </c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66</v>
      </c>
      <c r="B127" s="6" t="inlineStr">
        <is>
          <t>Xatirchi Giyox Servis XK</t>
        </is>
      </c>
      <c r="C127" s="6" t="inlineStr">
        <is>
          <t>Навои</t>
        </is>
      </c>
      <c r="D127" s="6" t="inlineStr">
        <is>
          <t>Навои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n">
        <v>20</v>
      </c>
      <c r="R127" s="7" t="n">
        <v>5271520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67</v>
      </c>
      <c r="B128" s="6" t="inlineStr">
        <is>
          <t>Yasmina-Shaxina Farm MCHJ</t>
        </is>
      </c>
      <c r="C128" s="6" t="inlineStr">
        <is>
          <t>Навои</t>
        </is>
      </c>
      <c r="D128" s="6" t="inlineStr">
        <is>
          <t>Навои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n">
        <v>8</v>
      </c>
      <c r="R128" s="7" t="n">
        <v>1284632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68</v>
      </c>
      <c r="B129" s="6" t="inlineStr">
        <is>
          <t>Yuksalish Chuqqisi Sari XK</t>
        </is>
      </c>
      <c r="C129" s="6" t="inlineStr">
        <is>
          <t>Навои</t>
        </is>
      </c>
      <c r="D129" s="6" t="inlineStr">
        <is>
          <t>Навои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n">
        <v>10</v>
      </c>
      <c r="N129" s="7" t="n">
        <v>3839650</v>
      </c>
      <c r="O129" s="7" t="inlineStr"/>
      <c r="P129" s="7" t="inlineStr"/>
      <c r="Q129" s="7" t="n">
        <v>50</v>
      </c>
      <c r="R129" s="7" t="n">
        <v>5221750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n">
        <v>10</v>
      </c>
      <c r="BZ129" s="7" t="n">
        <v>3648180</v>
      </c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69</v>
      </c>
      <c r="B130" s="6" t="inlineStr">
        <is>
          <t>ZAR DILSHOD-FARM XK</t>
        </is>
      </c>
      <c r="C130" s="6" t="inlineStr">
        <is>
          <t>Навои</t>
        </is>
      </c>
      <c r="D130" s="6" t="inlineStr">
        <is>
          <t>Зарафшан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n">
        <v>1</v>
      </c>
      <c r="H130" s="7" t="n">
        <v>483676</v>
      </c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4</v>
      </c>
      <c r="R130" s="7" t="n">
        <v>1215668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70</v>
      </c>
      <c r="B131" s="6" t="inlineStr">
        <is>
          <t>ZAR-KOLIZEY XK</t>
        </is>
      </c>
      <c r="C131" s="6" t="inlineStr">
        <is>
          <t>Навои</t>
        </is>
      </c>
      <c r="D131" s="6" t="inlineStr">
        <is>
          <t>Зарафшан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n">
        <v>2</v>
      </c>
      <c r="N131" s="7" t="n">
        <v>310964</v>
      </c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>
      <c r="A132" s="2" t="n">
        <v>0</v>
      </c>
      <c r="B132" s="3" t="inlineStr">
        <is>
          <t>Shayana</t>
        </is>
      </c>
      <c r="C132" s="3" t="inlineStr"/>
      <c r="D132" s="3" t="inlineStr"/>
      <c r="E132" s="4">
        <f>SUM(E133:E134)</f>
        <v/>
      </c>
      <c r="F132" s="4">
        <f>SUM(F133:F134)</f>
        <v/>
      </c>
      <c r="G132" s="4">
        <f>SUM(G133:G134)</f>
        <v/>
      </c>
      <c r="H132" s="4">
        <f>SUM(H133:H134)</f>
        <v/>
      </c>
      <c r="I132" s="4">
        <f>SUM(I133:I134)</f>
        <v/>
      </c>
      <c r="J132" s="4">
        <f>SUM(J133:J134)</f>
        <v/>
      </c>
      <c r="K132" s="4">
        <f>SUM(K133:K134)</f>
        <v/>
      </c>
      <c r="L132" s="4">
        <f>SUM(L133:L134)</f>
        <v/>
      </c>
      <c r="M132" s="4">
        <f>SUM(M133:M134)</f>
        <v/>
      </c>
      <c r="N132" s="4">
        <f>SUM(N133:N134)</f>
        <v/>
      </c>
      <c r="O132" s="4">
        <f>SUM(O133:O134)</f>
        <v/>
      </c>
      <c r="P132" s="4">
        <f>SUM(P133:P134)</f>
        <v/>
      </c>
      <c r="Q132" s="4">
        <f>SUM(Q133:Q134)</f>
        <v/>
      </c>
      <c r="R132" s="4">
        <f>SUM(R133:R134)</f>
        <v/>
      </c>
      <c r="S132" s="4">
        <f>SUM(S133:S134)</f>
        <v/>
      </c>
      <c r="T132" s="4">
        <f>SUM(T133:T134)</f>
        <v/>
      </c>
      <c r="U132" s="4">
        <f>SUM(U133:U134)</f>
        <v/>
      </c>
      <c r="V132" s="4">
        <f>SUM(V133:V134)</f>
        <v/>
      </c>
      <c r="W132" s="4">
        <f>SUM(W133:W134)</f>
        <v/>
      </c>
      <c r="X132" s="4">
        <f>SUM(X133:X134)</f>
        <v/>
      </c>
      <c r="Y132" s="4">
        <f>SUM(Y133:Y134)</f>
        <v/>
      </c>
      <c r="Z132" s="4">
        <f>SUM(Z133:Z134)</f>
        <v/>
      </c>
      <c r="AA132" s="4">
        <f>SUM(AA133:AA134)</f>
        <v/>
      </c>
      <c r="AB132" s="4">
        <f>SUM(AB133:AB134)</f>
        <v/>
      </c>
      <c r="AC132" s="4">
        <f>SUM(AC133:AC134)</f>
        <v/>
      </c>
      <c r="AD132" s="4">
        <f>SUM(AD133:AD134)</f>
        <v/>
      </c>
      <c r="AE132" s="4">
        <f>SUM(AE133:AE134)</f>
        <v/>
      </c>
      <c r="AF132" s="4">
        <f>SUM(AF133:AF134)</f>
        <v/>
      </c>
      <c r="AG132" s="4">
        <f>SUM(AG133:AG134)</f>
        <v/>
      </c>
      <c r="AH132" s="4">
        <f>SUM(AH133:AH134)</f>
        <v/>
      </c>
      <c r="AI132" s="4">
        <f>SUM(AI133:AI134)</f>
        <v/>
      </c>
      <c r="AJ132" s="4">
        <f>SUM(AJ133:AJ134)</f>
        <v/>
      </c>
      <c r="AK132" s="4">
        <f>SUM(AK133:AK134)</f>
        <v/>
      </c>
      <c r="AL132" s="4">
        <f>SUM(AL133:AL134)</f>
        <v/>
      </c>
      <c r="AM132" s="4">
        <f>SUM(AM133:AM134)</f>
        <v/>
      </c>
      <c r="AN132" s="4">
        <f>SUM(AN133:AN134)</f>
        <v/>
      </c>
      <c r="AO132" s="4">
        <f>SUM(AO133:AO134)</f>
        <v/>
      </c>
      <c r="AP132" s="4">
        <f>SUM(AP133:AP134)</f>
        <v/>
      </c>
      <c r="AQ132" s="4">
        <f>SUM(AQ133:AQ134)</f>
        <v/>
      </c>
      <c r="AR132" s="4">
        <f>SUM(AR133:AR134)</f>
        <v/>
      </c>
      <c r="AS132" s="4">
        <f>SUM(AS133:AS134)</f>
        <v/>
      </c>
      <c r="AT132" s="4">
        <f>SUM(AT133:AT134)</f>
        <v/>
      </c>
      <c r="AU132" s="4">
        <f>SUM(AU133:AU134)</f>
        <v/>
      </c>
      <c r="AV132" s="4">
        <f>SUM(AV133:AV134)</f>
        <v/>
      </c>
      <c r="AW132" s="4">
        <f>SUM(AW133:AW134)</f>
        <v/>
      </c>
      <c r="AX132" s="4">
        <f>SUM(AX133:AX134)</f>
        <v/>
      </c>
      <c r="AY132" s="4">
        <f>SUM(AY133:AY134)</f>
        <v/>
      </c>
      <c r="AZ132" s="4">
        <f>SUM(AZ133:AZ134)</f>
        <v/>
      </c>
      <c r="BA132" s="4">
        <f>SUM(BA133:BA134)</f>
        <v/>
      </c>
      <c r="BB132" s="4">
        <f>SUM(BB133:BB134)</f>
        <v/>
      </c>
      <c r="BC132" s="4">
        <f>SUM(BC133:BC134)</f>
        <v/>
      </c>
      <c r="BD132" s="4">
        <f>SUM(BD133:BD134)</f>
        <v/>
      </c>
      <c r="BE132" s="4">
        <f>SUM(BE133:BE134)</f>
        <v/>
      </c>
      <c r="BF132" s="4">
        <f>SUM(BF133:BF134)</f>
        <v/>
      </c>
      <c r="BG132" s="4">
        <f>SUM(BG133:BG134)</f>
        <v/>
      </c>
      <c r="BH132" s="4">
        <f>SUM(BH133:BH134)</f>
        <v/>
      </c>
      <c r="BI132" s="4">
        <f>SUM(BI133:BI134)</f>
        <v/>
      </c>
      <c r="BJ132" s="4">
        <f>SUM(BJ133:BJ134)</f>
        <v/>
      </c>
      <c r="BK132" s="4">
        <f>SUM(BK133:BK134)</f>
        <v/>
      </c>
      <c r="BL132" s="4">
        <f>SUM(BL133:BL134)</f>
        <v/>
      </c>
      <c r="BM132" s="4">
        <f>SUM(BM133:BM134)</f>
        <v/>
      </c>
      <c r="BN132" s="4">
        <f>SUM(BN133:BN134)</f>
        <v/>
      </c>
      <c r="BO132" s="4">
        <f>SUM(BO133:BO134)</f>
        <v/>
      </c>
      <c r="BP132" s="4">
        <f>SUM(BP133:BP134)</f>
        <v/>
      </c>
      <c r="BQ132" s="4">
        <f>SUM(BQ133:BQ134)</f>
        <v/>
      </c>
      <c r="BR132" s="4">
        <f>SUM(BR133:BR134)</f>
        <v/>
      </c>
      <c r="BS132" s="4">
        <f>SUM(BS133:BS134)</f>
        <v/>
      </c>
      <c r="BT132" s="4">
        <f>SUM(BT133:BT134)</f>
        <v/>
      </c>
      <c r="BU132" s="4">
        <f>SUM(BU133:BU134)</f>
        <v/>
      </c>
      <c r="BV132" s="4">
        <f>SUM(BV133:BV134)</f>
        <v/>
      </c>
      <c r="BW132" s="4">
        <f>SUM(BW133:BW134)</f>
        <v/>
      </c>
      <c r="BX132" s="4">
        <f>SUM(BX133:BX134)</f>
        <v/>
      </c>
      <c r="BY132" s="4">
        <f>SUM(BY133:BY134)</f>
        <v/>
      </c>
      <c r="BZ132" s="4">
        <f>SUM(BZ133:BZ134)</f>
        <v/>
      </c>
      <c r="CA132" s="4">
        <f>SUM(CA133:CA134)</f>
        <v/>
      </c>
      <c r="CB132" s="4">
        <f>SUM(CB133:CB134)</f>
        <v/>
      </c>
      <c r="CC132" s="4">
        <f>SUM(CC133:CC134)</f>
        <v/>
      </c>
      <c r="CD132" s="4">
        <f>SUM(CD133:CD134)</f>
        <v/>
      </c>
      <c r="CE132" s="4">
        <f>SUM(CE133:CE134)</f>
        <v/>
      </c>
      <c r="CF132" s="4">
        <f>SUM(CF133:CF134)</f>
        <v/>
      </c>
      <c r="CG132" s="4">
        <f>SUM(CG133:CG134)</f>
        <v/>
      </c>
      <c r="CH132" s="4">
        <f>SUM(CH133:CH134)</f>
        <v/>
      </c>
      <c r="CI132" s="4">
        <f>SUM(CI133:CI134)</f>
        <v/>
      </c>
      <c r="CJ132" s="4">
        <f>SUM(CJ133:CJ134)</f>
        <v/>
      </c>
      <c r="CK132" s="4">
        <f>SUM(CK133:CK134)</f>
        <v/>
      </c>
      <c r="CL132" s="4">
        <f>SUM(CL133:CL134)</f>
        <v/>
      </c>
      <c r="CM132" s="4">
        <f>SUM(CM133:CM134)</f>
        <v/>
      </c>
      <c r="CN132" s="4">
        <f>SUM(CN133:CN134)</f>
        <v/>
      </c>
      <c r="CO132" s="4">
        <f>SUM(CO133:CO134)</f>
        <v/>
      </c>
      <c r="CP132" s="4">
        <f>SUM(CP133:CP134)</f>
        <v/>
      </c>
      <c r="CQ132" s="4">
        <f>SUM(CQ133:CQ134)</f>
        <v/>
      </c>
      <c r="CR132" s="4">
        <f>SUM(CR133:CR134)</f>
        <v/>
      </c>
      <c r="CS132" s="4">
        <f>SUM(CS133:CS134)</f>
        <v/>
      </c>
      <c r="CT132" s="4">
        <f>SUM(CT133:CT134)</f>
        <v/>
      </c>
      <c r="CU132" s="4">
        <f>SUM(CU133:CU134)</f>
        <v/>
      </c>
      <c r="CV132" s="4">
        <f>SUM(CV133:CV134)</f>
        <v/>
      </c>
      <c r="CW132" s="4">
        <f>SUM(CW133:CW134)</f>
        <v/>
      </c>
      <c r="CX132" s="4">
        <f>SUM(CX133:CX134)</f>
        <v/>
      </c>
      <c r="CY132" s="4">
        <f>SUM(CY133:CY134)</f>
        <v/>
      </c>
      <c r="CZ132" s="4">
        <f>SUM(CZ133:CZ134)</f>
        <v/>
      </c>
      <c r="DA132" s="4">
        <f>SUM(DA133:DA134)</f>
        <v/>
      </c>
      <c r="DB132" s="4">
        <f>SUM(DB133:DB134)</f>
        <v/>
      </c>
      <c r="DC132" s="4">
        <f>SUM(DC133:DC134)</f>
        <v/>
      </c>
      <c r="DD132" s="4">
        <f>SUM(DD133:DD134)</f>
        <v/>
      </c>
      <c r="DE132" s="4">
        <f>SUM(DE133:DE134)</f>
        <v/>
      </c>
      <c r="DF132" s="4">
        <f>SUM(DF133:DF134)</f>
        <v/>
      </c>
      <c r="DG132" s="4">
        <f>SUM(DG133:DG134)</f>
        <v/>
      </c>
      <c r="DH132" s="4">
        <f>SUM(DH133:DH134)</f>
        <v/>
      </c>
      <c r="DI132" s="4">
        <f>SUM(DI133:DI134)</f>
        <v/>
      </c>
      <c r="DJ132" s="4">
        <f>SUM(DJ133:DJ134)</f>
        <v/>
      </c>
      <c r="DK132" s="4">
        <f>SUM(DK133:DK134)</f>
        <v/>
      </c>
      <c r="DL132" s="4">
        <f>SUM(DL133:DL134)</f>
        <v/>
      </c>
      <c r="DM132" s="4">
        <f>SUM(DM133:DM134)</f>
        <v/>
      </c>
      <c r="DN132" s="4">
        <f>SUM(DN133:DN134)</f>
        <v/>
      </c>
      <c r="DO132" s="4">
        <f>SUM(DO133:DO134)</f>
        <v/>
      </c>
      <c r="DP132" s="4">
        <f>SUM(DP133:DP134)</f>
        <v/>
      </c>
      <c r="DQ132" s="4">
        <f>SUM(DQ133:DQ134)</f>
        <v/>
      </c>
      <c r="DR132" s="4">
        <f>SUM(DR133:DR134)</f>
        <v/>
      </c>
      <c r="DS132" s="4">
        <f>SUM(DS133:DS134)</f>
        <v/>
      </c>
      <c r="DT132" s="4">
        <f>SUM(DT133:DT134)</f>
        <v/>
      </c>
      <c r="DU132" s="4">
        <f>SUM(DU133:DU134)</f>
        <v/>
      </c>
      <c r="DV132" s="4">
        <f>SUM(DV133:DV134)</f>
        <v/>
      </c>
      <c r="DW132" s="4">
        <f>SUM(DW133:DW134)</f>
        <v/>
      </c>
      <c r="DX132" s="4">
        <f>SUM(DX133:DX134)</f>
        <v/>
      </c>
      <c r="DY132" s="4">
        <f>SUM(DY133:DY134)</f>
        <v/>
      </c>
      <c r="DZ132" s="4">
        <f>SUM(DZ133:DZ134)</f>
        <v/>
      </c>
      <c r="EA132" s="4">
        <f>SUM(EA133:EA134)</f>
        <v/>
      </c>
      <c r="EB132" s="4">
        <f>SUM(EB133:EB134)</f>
        <v/>
      </c>
      <c r="EC132" s="4">
        <f>SUM(EC133:EC134)</f>
        <v/>
      </c>
      <c r="ED132" s="4">
        <f>SUM(ED133:ED134)</f>
        <v/>
      </c>
    </row>
    <row r="133" hidden="1" outlineLevel="1">
      <c r="A133" s="5" t="n">
        <v>1</v>
      </c>
      <c r="B133" s="6" t="inlineStr">
        <is>
          <t>БЕРХАЯТ-ЗИЁ</t>
        </is>
      </c>
      <c r="C133" s="6" t="inlineStr">
        <is>
          <t>Навои</t>
        </is>
      </c>
      <c r="D133" s="6" t="inlineStr">
        <is>
          <t>Навои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n">
        <v>12</v>
      </c>
      <c r="AN133" s="7" t="n">
        <v>34686.60000000001</v>
      </c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n">
        <v>100</v>
      </c>
      <c r="BR133" s="7" t="n">
        <v>2691897</v>
      </c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n">
        <v>1</v>
      </c>
      <c r="BZ133" s="7" t="n">
        <v>54525.28</v>
      </c>
      <c r="CA133" s="7" t="inlineStr"/>
      <c r="CB133" s="7" t="inlineStr"/>
      <c r="CC133" s="7" t="inlineStr"/>
      <c r="CD133" s="7" t="inlineStr"/>
      <c r="CE133" s="7" t="n">
        <v>1</v>
      </c>
      <c r="CF133" s="7" t="n">
        <v>45150</v>
      </c>
      <c r="CG133" s="7" t="inlineStr"/>
      <c r="CH133" s="7" t="inlineStr"/>
      <c r="CI133" s="7" t="inlineStr"/>
      <c r="CJ133" s="7" t="inlineStr"/>
      <c r="CK133" s="7" t="n">
        <v>100</v>
      </c>
      <c r="CL133" s="7" t="n">
        <v>4960093</v>
      </c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n">
        <v>286</v>
      </c>
      <c r="CX133" s="7" t="n">
        <v>757808.48</v>
      </c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1</v>
      </c>
      <c r="DR133" s="7" t="n">
        <v>18238.57</v>
      </c>
      <c r="DS133" s="7" t="n">
        <v>1</v>
      </c>
      <c r="DT133" s="7" t="n">
        <v>40706.38</v>
      </c>
      <c r="DU133" s="7" t="inlineStr"/>
      <c r="DV133" s="7" t="inlineStr"/>
      <c r="DW133" s="7" t="n">
        <v>1</v>
      </c>
      <c r="DX133" s="7" t="n">
        <v>41414.96</v>
      </c>
      <c r="DY133" s="7" t="n">
        <v>1</v>
      </c>
      <c r="DZ133" s="7" t="n">
        <v>74637.28</v>
      </c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2</v>
      </c>
      <c r="B134" s="6" t="inlineStr">
        <is>
          <t>ЭВЕРЕСТ МЕДИКАЛ ЦЕНТР</t>
        </is>
      </c>
      <c r="C134" s="6" t="inlineStr">
        <is>
          <t>Навои</t>
        </is>
      </c>
      <c r="D134" s="6" t="inlineStr">
        <is>
          <t>Навои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n">
        <v>155</v>
      </c>
      <c r="AN134" s="7" t="n">
        <v>448035.25</v>
      </c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n">
        <v>20</v>
      </c>
      <c r="BR134" s="7" t="n">
        <v>538379.4</v>
      </c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n">
        <v>50</v>
      </c>
      <c r="BZ134" s="7" t="n">
        <v>2726264</v>
      </c>
      <c r="CA134" s="7" t="inlineStr"/>
      <c r="CB134" s="7" t="inlineStr"/>
      <c r="CC134" s="7" t="inlineStr"/>
      <c r="CD134" s="7" t="inlineStr"/>
      <c r="CE134" s="7" t="n">
        <v>1</v>
      </c>
      <c r="CF134" s="7" t="n">
        <v>45150</v>
      </c>
      <c r="CG134" s="7" t="inlineStr"/>
      <c r="CH134" s="7" t="inlineStr"/>
      <c r="CI134" s="7" t="inlineStr"/>
      <c r="CJ134" s="7" t="inlineStr"/>
      <c r="CK134" s="7" t="n">
        <v>20</v>
      </c>
      <c r="CL134" s="7" t="n">
        <v>992018.6</v>
      </c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n">
        <v>1</v>
      </c>
      <c r="DR134" s="7" t="n">
        <v>18238.57</v>
      </c>
      <c r="DS134" s="7" t="n">
        <v>1</v>
      </c>
      <c r="DT134" s="7" t="n">
        <v>40706.38</v>
      </c>
      <c r="DU134" s="7" t="inlineStr"/>
      <c r="DV134" s="7" t="inlineStr"/>
      <c r="DW134" s="7" t="n">
        <v>1</v>
      </c>
      <c r="DX134" s="7" t="n">
        <v>41414.96</v>
      </c>
      <c r="DY134" s="7" t="n">
        <v>1</v>
      </c>
      <c r="DZ134" s="7" t="n">
        <v>74766.52</v>
      </c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>
      <c r="A135" s="8" t="n"/>
      <c r="B135" s="8" t="inlineStr">
        <is>
          <t>FINAL SUM</t>
        </is>
      </c>
      <c r="C135" s="8" t="n"/>
      <c r="D135" s="8" t="n"/>
      <c r="E135" s="9">
        <f>E4+E61+E132</f>
        <v/>
      </c>
      <c r="F135" s="9">
        <f>F4+F61+F132</f>
        <v/>
      </c>
      <c r="G135" s="9">
        <f>G4+G61+G132</f>
        <v/>
      </c>
      <c r="H135" s="9">
        <f>H4+H61+H132</f>
        <v/>
      </c>
      <c r="I135" s="9">
        <f>I4+I61+I132</f>
        <v/>
      </c>
      <c r="J135" s="9">
        <f>J4+J61+J132</f>
        <v/>
      </c>
      <c r="K135" s="9">
        <f>K4+K61+K132</f>
        <v/>
      </c>
      <c r="L135" s="9">
        <f>L4+L61+L132</f>
        <v/>
      </c>
      <c r="M135" s="9">
        <f>M4+M61+M132</f>
        <v/>
      </c>
      <c r="N135" s="9">
        <f>N4+N61+N132</f>
        <v/>
      </c>
      <c r="O135" s="9">
        <f>O4+O61+O132</f>
        <v/>
      </c>
      <c r="P135" s="9">
        <f>P4+P61+P132</f>
        <v/>
      </c>
      <c r="Q135" s="9">
        <f>Q4+Q61+Q132</f>
        <v/>
      </c>
      <c r="R135" s="9">
        <f>R4+R61+R132</f>
        <v/>
      </c>
      <c r="S135" s="9">
        <f>S4+S61+S132</f>
        <v/>
      </c>
      <c r="T135" s="9">
        <f>T4+T61+T132</f>
        <v/>
      </c>
      <c r="U135" s="9">
        <f>U4+U61+U132</f>
        <v/>
      </c>
      <c r="V135" s="9">
        <f>V4+V61+V132</f>
        <v/>
      </c>
      <c r="W135" s="9">
        <f>W4+W61+W132</f>
        <v/>
      </c>
      <c r="X135" s="9">
        <f>X4+X61+X132</f>
        <v/>
      </c>
      <c r="Y135" s="9">
        <f>Y4+Y61+Y132</f>
        <v/>
      </c>
      <c r="Z135" s="9">
        <f>Z4+Z61+Z132</f>
        <v/>
      </c>
      <c r="AA135" s="9">
        <f>AA4+AA61+AA132</f>
        <v/>
      </c>
      <c r="AB135" s="9">
        <f>AB4+AB61+AB132</f>
        <v/>
      </c>
      <c r="AC135" s="9">
        <f>AC4+AC61+AC132</f>
        <v/>
      </c>
      <c r="AD135" s="9">
        <f>AD4+AD61+AD132</f>
        <v/>
      </c>
      <c r="AE135" s="9">
        <f>AE4+AE61+AE132</f>
        <v/>
      </c>
      <c r="AF135" s="9">
        <f>AF4+AF61+AF132</f>
        <v/>
      </c>
      <c r="AG135" s="9">
        <f>AG4+AG61+AG132</f>
        <v/>
      </c>
      <c r="AH135" s="9">
        <f>AH4+AH61+AH132</f>
        <v/>
      </c>
      <c r="AI135" s="9">
        <f>AI4+AI61+AI132</f>
        <v/>
      </c>
      <c r="AJ135" s="9">
        <f>AJ4+AJ61+AJ132</f>
        <v/>
      </c>
      <c r="AK135" s="9">
        <f>AK4+AK61+AK132</f>
        <v/>
      </c>
      <c r="AL135" s="9">
        <f>AL4+AL61+AL132</f>
        <v/>
      </c>
      <c r="AM135" s="9">
        <f>AM4+AM61+AM132</f>
        <v/>
      </c>
      <c r="AN135" s="9">
        <f>AN4+AN61+AN132</f>
        <v/>
      </c>
      <c r="AO135" s="9">
        <f>AO4+AO61+AO132</f>
        <v/>
      </c>
      <c r="AP135" s="9">
        <f>AP4+AP61+AP132</f>
        <v/>
      </c>
      <c r="AQ135" s="9">
        <f>AQ4+AQ61+AQ132</f>
        <v/>
      </c>
      <c r="AR135" s="9">
        <f>AR4+AR61+AR132</f>
        <v/>
      </c>
      <c r="AS135" s="9">
        <f>AS4+AS61+AS132</f>
        <v/>
      </c>
      <c r="AT135" s="9">
        <f>AT4+AT61+AT132</f>
        <v/>
      </c>
      <c r="AU135" s="9">
        <f>AU4+AU61+AU132</f>
        <v/>
      </c>
      <c r="AV135" s="9">
        <f>AV4+AV61+AV132</f>
        <v/>
      </c>
      <c r="AW135" s="9">
        <f>AW4+AW61+AW132</f>
        <v/>
      </c>
      <c r="AX135" s="9">
        <f>AX4+AX61+AX132</f>
        <v/>
      </c>
      <c r="AY135" s="9">
        <f>AY4+AY61+AY132</f>
        <v/>
      </c>
      <c r="AZ135" s="9">
        <f>AZ4+AZ61+AZ132</f>
        <v/>
      </c>
      <c r="BA135" s="9">
        <f>BA4+BA61+BA132</f>
        <v/>
      </c>
      <c r="BB135" s="9">
        <f>BB4+BB61+BB132</f>
        <v/>
      </c>
      <c r="BC135" s="9">
        <f>BC4+BC61+BC132</f>
        <v/>
      </c>
      <c r="BD135" s="9">
        <f>BD4+BD61+BD132</f>
        <v/>
      </c>
      <c r="BE135" s="9">
        <f>BE4+BE61+BE132</f>
        <v/>
      </c>
      <c r="BF135" s="9">
        <f>BF4+BF61+BF132</f>
        <v/>
      </c>
      <c r="BG135" s="9">
        <f>BG4+BG61+BG132</f>
        <v/>
      </c>
      <c r="BH135" s="9">
        <f>BH4+BH61+BH132</f>
        <v/>
      </c>
      <c r="BI135" s="9">
        <f>BI4+BI61+BI132</f>
        <v/>
      </c>
      <c r="BJ135" s="9">
        <f>BJ4+BJ61+BJ132</f>
        <v/>
      </c>
      <c r="BK135" s="9">
        <f>BK4+BK61+BK132</f>
        <v/>
      </c>
      <c r="BL135" s="9">
        <f>BL4+BL61+BL132</f>
        <v/>
      </c>
      <c r="BM135" s="9">
        <f>BM4+BM61+BM132</f>
        <v/>
      </c>
      <c r="BN135" s="9">
        <f>BN4+BN61+BN132</f>
        <v/>
      </c>
      <c r="BO135" s="9">
        <f>BO4+BO61+BO132</f>
        <v/>
      </c>
      <c r="BP135" s="9">
        <f>BP4+BP61+BP132</f>
        <v/>
      </c>
      <c r="BQ135" s="9">
        <f>BQ4+BQ61+BQ132</f>
        <v/>
      </c>
      <c r="BR135" s="9">
        <f>BR4+BR61+BR132</f>
        <v/>
      </c>
      <c r="BS135" s="9">
        <f>BS4+BS61+BS132</f>
        <v/>
      </c>
      <c r="BT135" s="9">
        <f>BT4+BT61+BT132</f>
        <v/>
      </c>
      <c r="BU135" s="9">
        <f>BU4+BU61+BU132</f>
        <v/>
      </c>
      <c r="BV135" s="9">
        <f>BV4+BV61+BV132</f>
        <v/>
      </c>
      <c r="BW135" s="9">
        <f>BW4+BW61+BW132</f>
        <v/>
      </c>
      <c r="BX135" s="9">
        <f>BX4+BX61+BX132</f>
        <v/>
      </c>
      <c r="BY135" s="9">
        <f>BY4+BY61+BY132</f>
        <v/>
      </c>
      <c r="BZ135" s="9">
        <f>BZ4+BZ61+BZ132</f>
        <v/>
      </c>
      <c r="CA135" s="9">
        <f>CA4+CA61+CA132</f>
        <v/>
      </c>
      <c r="CB135" s="9">
        <f>CB4+CB61+CB132</f>
        <v/>
      </c>
      <c r="CC135" s="9">
        <f>CC4+CC61+CC132</f>
        <v/>
      </c>
      <c r="CD135" s="9">
        <f>CD4+CD61+CD132</f>
        <v/>
      </c>
      <c r="CE135" s="9">
        <f>CE4+CE61+CE132</f>
        <v/>
      </c>
      <c r="CF135" s="9">
        <f>CF4+CF61+CF132</f>
        <v/>
      </c>
      <c r="CG135" s="9">
        <f>CG4+CG61+CG132</f>
        <v/>
      </c>
      <c r="CH135" s="9">
        <f>CH4+CH61+CH132</f>
        <v/>
      </c>
      <c r="CI135" s="9">
        <f>CI4+CI61+CI132</f>
        <v/>
      </c>
      <c r="CJ135" s="9">
        <f>CJ4+CJ61+CJ132</f>
        <v/>
      </c>
      <c r="CK135" s="9">
        <f>CK4+CK61+CK132</f>
        <v/>
      </c>
      <c r="CL135" s="9">
        <f>CL4+CL61+CL132</f>
        <v/>
      </c>
      <c r="CM135" s="9">
        <f>CM4+CM61+CM132</f>
        <v/>
      </c>
      <c r="CN135" s="9">
        <f>CN4+CN61+CN132</f>
        <v/>
      </c>
      <c r="CO135" s="9">
        <f>CO4+CO61+CO132</f>
        <v/>
      </c>
      <c r="CP135" s="9">
        <f>CP4+CP61+CP132</f>
        <v/>
      </c>
      <c r="CQ135" s="9">
        <f>CQ4+CQ61+CQ132</f>
        <v/>
      </c>
      <c r="CR135" s="9">
        <f>CR4+CR61+CR132</f>
        <v/>
      </c>
      <c r="CS135" s="9">
        <f>CS4+CS61+CS132</f>
        <v/>
      </c>
      <c r="CT135" s="9">
        <f>CT4+CT61+CT132</f>
        <v/>
      </c>
      <c r="CU135" s="9">
        <f>CU4+CU61+CU132</f>
        <v/>
      </c>
      <c r="CV135" s="9">
        <f>CV4+CV61+CV132</f>
        <v/>
      </c>
      <c r="CW135" s="9">
        <f>CW4+CW61+CW132</f>
        <v/>
      </c>
      <c r="CX135" s="9">
        <f>CX4+CX61+CX132</f>
        <v/>
      </c>
      <c r="CY135" s="9">
        <f>CY4+CY61+CY132</f>
        <v/>
      </c>
      <c r="CZ135" s="9">
        <f>CZ4+CZ61+CZ132</f>
        <v/>
      </c>
      <c r="DA135" s="9">
        <f>DA4+DA61+DA132</f>
        <v/>
      </c>
      <c r="DB135" s="9">
        <f>DB4+DB61+DB132</f>
        <v/>
      </c>
      <c r="DC135" s="9">
        <f>DC4+DC61+DC132</f>
        <v/>
      </c>
      <c r="DD135" s="9">
        <f>DD4+DD61+DD132</f>
        <v/>
      </c>
      <c r="DE135" s="9">
        <f>DE4+DE61+DE132</f>
        <v/>
      </c>
      <c r="DF135" s="9">
        <f>DF4+DF61+DF132</f>
        <v/>
      </c>
      <c r="DG135" s="9">
        <f>DG4+DG61+DG132</f>
        <v/>
      </c>
      <c r="DH135" s="9">
        <f>DH4+DH61+DH132</f>
        <v/>
      </c>
      <c r="DI135" s="9">
        <f>DI4+DI61+DI132</f>
        <v/>
      </c>
      <c r="DJ135" s="9">
        <f>DJ4+DJ61+DJ132</f>
        <v/>
      </c>
      <c r="DK135" s="9">
        <f>DK4+DK61+DK132</f>
        <v/>
      </c>
      <c r="DL135" s="9">
        <f>DL4+DL61+DL132</f>
        <v/>
      </c>
      <c r="DM135" s="9">
        <f>DM4+DM61+DM132</f>
        <v/>
      </c>
      <c r="DN135" s="9">
        <f>DN4+DN61+DN132</f>
        <v/>
      </c>
      <c r="DO135" s="9">
        <f>DO4+DO61+DO132</f>
        <v/>
      </c>
      <c r="DP135" s="9">
        <f>DP4+DP61+DP132</f>
        <v/>
      </c>
      <c r="DQ135" s="9">
        <f>DQ4+DQ61+DQ132</f>
        <v/>
      </c>
      <c r="DR135" s="9">
        <f>DR4+DR61+DR132</f>
        <v/>
      </c>
      <c r="DS135" s="9">
        <f>DS4+DS61+DS132</f>
        <v/>
      </c>
      <c r="DT135" s="9">
        <f>DT4+DT61+DT132</f>
        <v/>
      </c>
      <c r="DU135" s="9">
        <f>DU4+DU61+DU132</f>
        <v/>
      </c>
      <c r="DV135" s="9">
        <f>DV4+DV61+DV132</f>
        <v/>
      </c>
      <c r="DW135" s="9">
        <f>DW4+DW61+DW132</f>
        <v/>
      </c>
      <c r="DX135" s="9">
        <f>DX4+DX61+DX132</f>
        <v/>
      </c>
      <c r="DY135" s="9">
        <f>DY4+DY61+DY132</f>
        <v/>
      </c>
      <c r="DZ135" s="9">
        <f>DZ4+DZ61+DZ132</f>
        <v/>
      </c>
      <c r="EA135" s="9">
        <f>EA4+EA61+EA132</f>
        <v/>
      </c>
      <c r="EB135" s="9">
        <f>EB4+EB61+EB132</f>
        <v/>
      </c>
      <c r="EC135" s="9">
        <f>EC4+EC61+EC132</f>
        <v/>
      </c>
      <c r="ED135" s="9">
        <f>ED4+ED61+ED132</f>
        <v/>
      </c>
    </row>
    <row r="136">
      <c r="A136" s="8" t="n"/>
      <c r="B136" s="8" t="inlineStr">
        <is>
          <t>FINAL SUM ( Minus 10 % )</t>
        </is>
      </c>
      <c r="C136" s="8" t="n"/>
      <c r="D136" s="8" t="n"/>
      <c r="E136" s="9" t="n"/>
      <c r="F136" s="9">
        <f>H136+J136+L136+N136+P136+R136+T136+V136+X136+Z136+AB136+AD136+AF136+AH136+AJ136+AL136+AN136+AP136+AR136+AT136</f>
        <v/>
      </c>
      <c r="G136" s="9" t="n"/>
      <c r="H136" s="9">
        <f>H135*90%</f>
        <v/>
      </c>
      <c r="I136" s="9" t="n"/>
      <c r="J136" s="9">
        <f>J135*90%</f>
        <v/>
      </c>
      <c r="K136" s="9" t="n"/>
      <c r="L136" s="9">
        <f>L135*90%</f>
        <v/>
      </c>
      <c r="M136" s="9" t="n"/>
      <c r="N136" s="9">
        <f>N135*90%</f>
        <v/>
      </c>
      <c r="O136" s="9" t="n"/>
      <c r="P136" s="9">
        <f>P135*90%</f>
        <v/>
      </c>
      <c r="Q136" s="9" t="n"/>
      <c r="R136" s="9">
        <f>R135*90%</f>
        <v/>
      </c>
      <c r="S136" s="9" t="n"/>
      <c r="T136" s="9">
        <f>T135*90%</f>
        <v/>
      </c>
      <c r="U136" s="9" t="n"/>
      <c r="V136" s="9">
        <f>V135*90%</f>
        <v/>
      </c>
      <c r="W136" s="9" t="n"/>
      <c r="X136" s="9">
        <f>X135*90%</f>
        <v/>
      </c>
      <c r="Y136" s="9" t="n"/>
      <c r="Z136" s="9">
        <f>Z135*90%</f>
        <v/>
      </c>
      <c r="AA136" s="9" t="n"/>
      <c r="AB136" s="9">
        <f>AB135*90%</f>
        <v/>
      </c>
      <c r="AC136" s="9" t="n"/>
      <c r="AD136" s="9">
        <f>AD135*90%</f>
        <v/>
      </c>
      <c r="AE136" s="9" t="n"/>
      <c r="AF136" s="9">
        <f>AF135*90%</f>
        <v/>
      </c>
      <c r="AG136" s="9" t="n"/>
      <c r="AH136" s="9">
        <f>AH135*90%</f>
        <v/>
      </c>
      <c r="AI136" s="9" t="n"/>
      <c r="AJ136" s="9">
        <f>AJ135*90%</f>
        <v/>
      </c>
      <c r="AK136" s="9" t="n"/>
      <c r="AL136" s="9">
        <f>AL135*90%</f>
        <v/>
      </c>
      <c r="AM136" s="9" t="n"/>
      <c r="AN136" s="9">
        <f>AN135*90%</f>
        <v/>
      </c>
      <c r="AO136" s="9" t="n"/>
      <c r="AP136" s="9">
        <f>AP135*90%</f>
        <v/>
      </c>
      <c r="AQ136" s="9" t="n"/>
      <c r="AR136" s="9">
        <f>AR135*90%</f>
        <v/>
      </c>
      <c r="AS136" s="9" t="n"/>
      <c r="AT136" s="9">
        <f>AT135*90%</f>
        <v/>
      </c>
      <c r="AU136" s="9" t="n"/>
      <c r="AV136" s="9">
        <f>AX136+AZ136+BB136+BD136+BF136+BH136</f>
        <v/>
      </c>
      <c r="AW136" s="9" t="n"/>
      <c r="AX136" s="9">
        <f>AX135*90%</f>
        <v/>
      </c>
      <c r="AY136" s="9" t="n"/>
      <c r="AZ136" s="9">
        <f>AZ135*90%</f>
        <v/>
      </c>
      <c r="BA136" s="9" t="n"/>
      <c r="BB136" s="9">
        <f>BB135*90%</f>
        <v/>
      </c>
      <c r="BC136" s="9" t="n"/>
      <c r="BD136" s="9">
        <f>BD135*90%</f>
        <v/>
      </c>
      <c r="BE136" s="9" t="n"/>
      <c r="BF136" s="9">
        <f>BF135*90%</f>
        <v/>
      </c>
      <c r="BG136" s="9" t="n"/>
      <c r="BH136" s="9">
        <f>BH135*90%</f>
        <v/>
      </c>
      <c r="BI136" s="9" t="n"/>
      <c r="BJ136" s="9">
        <f>BL136+BN136+BP136+BR136</f>
        <v/>
      </c>
      <c r="BK136" s="9" t="n"/>
      <c r="BL136" s="9">
        <f>BL135*90%</f>
        <v/>
      </c>
      <c r="BM136" s="9" t="n"/>
      <c r="BN136" s="9">
        <f>BN135*90%</f>
        <v/>
      </c>
      <c r="BO136" s="9" t="n"/>
      <c r="BP136" s="9">
        <f>BP135*90%</f>
        <v/>
      </c>
      <c r="BQ136" s="9" t="n"/>
      <c r="BR136" s="9">
        <f>BR135*90%</f>
        <v/>
      </c>
      <c r="BS136" s="9" t="n"/>
      <c r="BT136" s="9">
        <f>BV136+BX136+BZ136+CB136+CD136+CF136+CH136+CJ136+CL136+CN136+CP136+CR136+CT136+CV136+CX136+CZ136</f>
        <v/>
      </c>
      <c r="BU136" s="9" t="n"/>
      <c r="BV136" s="9">
        <f>BV135*90%</f>
        <v/>
      </c>
      <c r="BW136" s="9" t="n"/>
      <c r="BX136" s="9">
        <f>BX135*90%</f>
        <v/>
      </c>
      <c r="BY136" s="9" t="n"/>
      <c r="BZ136" s="9">
        <f>BZ135*90%</f>
        <v/>
      </c>
      <c r="CA136" s="9" t="n"/>
      <c r="CB136" s="9">
        <f>CB135*90%</f>
        <v/>
      </c>
      <c r="CC136" s="9" t="n"/>
      <c r="CD136" s="9">
        <f>CD135*90%</f>
        <v/>
      </c>
      <c r="CE136" s="9" t="n"/>
      <c r="CF136" s="9">
        <f>CF135*90%</f>
        <v/>
      </c>
      <c r="CG136" s="9" t="n"/>
      <c r="CH136" s="9">
        <f>CH135*90%</f>
        <v/>
      </c>
      <c r="CI136" s="9" t="n"/>
      <c r="CJ136" s="9">
        <f>CJ135*90%</f>
        <v/>
      </c>
      <c r="CK136" s="9" t="n"/>
      <c r="CL136" s="9">
        <f>CL135*90%</f>
        <v/>
      </c>
      <c r="CM136" s="9" t="n"/>
      <c r="CN136" s="9">
        <f>CN135*90%</f>
        <v/>
      </c>
      <c r="CO136" s="9" t="n"/>
      <c r="CP136" s="9">
        <f>CP135*90%</f>
        <v/>
      </c>
      <c r="CQ136" s="9" t="n"/>
      <c r="CR136" s="9">
        <f>CR135*90%</f>
        <v/>
      </c>
      <c r="CS136" s="9" t="n"/>
      <c r="CT136" s="9">
        <f>CT135*90%</f>
        <v/>
      </c>
      <c r="CU136" s="9" t="n"/>
      <c r="CV136" s="9">
        <f>CV135*90%</f>
        <v/>
      </c>
      <c r="CW136" s="9" t="n"/>
      <c r="CX136" s="9">
        <f>CX135*90%</f>
        <v/>
      </c>
      <c r="CY136" s="9" t="n"/>
      <c r="CZ136" s="9">
        <f>CZ135*90%</f>
        <v/>
      </c>
      <c r="DA136" s="9" t="n"/>
      <c r="DB136" s="9">
        <f>DD136+DF136+DH136+DJ136+DL136+DN136+DP136+DR136+DT136+DV136+DX136+DZ136+EB136</f>
        <v/>
      </c>
      <c r="DC136" s="9" t="n"/>
      <c r="DD136" s="9">
        <f>DD135*90%</f>
        <v/>
      </c>
      <c r="DE136" s="9" t="n"/>
      <c r="DF136" s="9">
        <f>DF135*90%</f>
        <v/>
      </c>
      <c r="DG136" s="9" t="n"/>
      <c r="DH136" s="9">
        <f>DH135*90%</f>
        <v/>
      </c>
      <c r="DI136" s="9" t="n"/>
      <c r="DJ136" s="9">
        <f>DJ135*90%</f>
        <v/>
      </c>
      <c r="DK136" s="9" t="n"/>
      <c r="DL136" s="9">
        <f>DL135*90%</f>
        <v/>
      </c>
      <c r="DM136" s="9" t="n"/>
      <c r="DN136" s="9">
        <f>DN135*90%</f>
        <v/>
      </c>
      <c r="DO136" s="9" t="n"/>
      <c r="DP136" s="9">
        <f>DP135*90%</f>
        <v/>
      </c>
      <c r="DQ136" s="9" t="n"/>
      <c r="DR136" s="9">
        <f>DR135*90%</f>
        <v/>
      </c>
      <c r="DS136" s="9" t="n"/>
      <c r="DT136" s="9">
        <f>DT135*90%</f>
        <v/>
      </c>
      <c r="DU136" s="9" t="n"/>
      <c r="DV136" s="9">
        <f>DV135*90%</f>
        <v/>
      </c>
      <c r="DW136" s="9" t="n"/>
      <c r="DX136" s="9">
        <f>DX135*90%</f>
        <v/>
      </c>
      <c r="DY136" s="9" t="n"/>
      <c r="DZ136" s="9">
        <f>DZ135*90%</f>
        <v/>
      </c>
      <c r="EA136" s="9" t="n"/>
      <c r="EB136" s="9">
        <f>EB135*90%</f>
        <v/>
      </c>
      <c r="EC136" s="9">
        <f>E136+AU136+BI136+BS136+DA136</f>
        <v/>
      </c>
      <c r="ED136" s="9">
        <f>F136+AV136+BJ136+BT136+DB136</f>
        <v/>
      </c>
    </row>
    <row r="137">
      <c r="A137" s="8" t="n"/>
      <c r="B137" s="8" t="inlineStr">
        <is>
          <t>Final summa for Reklama</t>
        </is>
      </c>
      <c r="C137" s="8" t="n"/>
      <c r="D137" s="8" t="n"/>
      <c r="E137" s="9" t="n"/>
      <c r="F137" s="9">
        <f>H137+J137+L137+N137+P137+R137+T137+V137+X137+Z137+AB137+AD137+AF137+AH137+AJ137+AL137+AN137+AP137+AR137+AT137</f>
        <v/>
      </c>
      <c r="G137" s="9" t="n"/>
      <c r="H137" s="9">
        <f>G135*5000</f>
        <v/>
      </c>
      <c r="I137" s="9" t="n"/>
      <c r="J137" s="9">
        <f>I135*5000</f>
        <v/>
      </c>
      <c r="K137" s="9" t="n"/>
      <c r="L137" s="9">
        <f>K135*5000</f>
        <v/>
      </c>
      <c r="M137" s="9" t="n"/>
      <c r="N137" s="9">
        <f>M135*5000</f>
        <v/>
      </c>
      <c r="O137" s="9" t="n"/>
      <c r="P137" s="9">
        <f>O135*5000</f>
        <v/>
      </c>
      <c r="Q137" s="9" t="n"/>
      <c r="R137" s="9">
        <f>Q135*0</f>
        <v/>
      </c>
      <c r="S137" s="9" t="n"/>
      <c r="T137" s="9">
        <f>S135*0</f>
        <v/>
      </c>
      <c r="U137" s="9" t="n"/>
      <c r="V137" s="9">
        <f>U135*0</f>
        <v/>
      </c>
      <c r="W137" s="9" t="n"/>
      <c r="X137" s="9">
        <f>W135*0</f>
        <v/>
      </c>
      <c r="Y137" s="9" t="n"/>
      <c r="Z137" s="9">
        <f>Y135*0</f>
        <v/>
      </c>
      <c r="AA137" s="9" t="n"/>
      <c r="AB137" s="9">
        <f>AA135*7000</f>
        <v/>
      </c>
      <c r="AC137" s="9" t="n"/>
      <c r="AD137" s="9">
        <f>AC135*0</f>
        <v/>
      </c>
      <c r="AE137" s="9" t="n"/>
      <c r="AF137" s="9">
        <f>AE135*0</f>
        <v/>
      </c>
      <c r="AG137" s="9" t="n"/>
      <c r="AH137" s="9">
        <f>AG135*0</f>
        <v/>
      </c>
      <c r="AI137" s="9" t="n"/>
      <c r="AJ137" s="9">
        <f>AI135*0</f>
        <v/>
      </c>
      <c r="AK137" s="9" t="n"/>
      <c r="AL137" s="9">
        <f>AK135*0</f>
        <v/>
      </c>
      <c r="AM137" s="9" t="n"/>
      <c r="AN137" s="9">
        <f>AM135*0</f>
        <v/>
      </c>
      <c r="AO137" s="9" t="n"/>
      <c r="AP137" s="9">
        <f>AO135*0</f>
        <v/>
      </c>
      <c r="AQ137" s="9" t="n"/>
      <c r="AR137" s="9">
        <f>AQ135*0</f>
        <v/>
      </c>
      <c r="AS137" s="9" t="n"/>
      <c r="AT137" s="9">
        <f>AS135*0</f>
        <v/>
      </c>
      <c r="AU137" s="9" t="n"/>
      <c r="AV137" s="9">
        <f>AX137+AZ137+BB137+BD137+BF137+BH137</f>
        <v/>
      </c>
      <c r="AW137" s="9" t="n"/>
      <c r="AX137" s="9">
        <f>AW135*50000</f>
        <v/>
      </c>
      <c r="AY137" s="9" t="n"/>
      <c r="AZ137" s="9">
        <f>AY135*60000</f>
        <v/>
      </c>
      <c r="BA137" s="9" t="n"/>
      <c r="BB137" s="9">
        <f>BA135*7000</f>
        <v/>
      </c>
      <c r="BC137" s="9" t="n"/>
      <c r="BD137" s="9">
        <f>BC135*25000</f>
        <v/>
      </c>
      <c r="BE137" s="9" t="n"/>
      <c r="BF137" s="9">
        <f>BE135*20000</f>
        <v/>
      </c>
      <c r="BG137" s="9" t="n"/>
      <c r="BH137" s="9">
        <f>BG135*10000</f>
        <v/>
      </c>
      <c r="BI137" s="9" t="n"/>
      <c r="BJ137" s="9">
        <f>BL137+BN137+BP137+BR137</f>
        <v/>
      </c>
      <c r="BK137" s="9" t="n"/>
      <c r="BL137" s="9">
        <f>BK135*15000</f>
        <v/>
      </c>
      <c r="BM137" s="9" t="n"/>
      <c r="BN137" s="9">
        <f>BM135*5000</f>
        <v/>
      </c>
      <c r="BO137" s="9" t="n"/>
      <c r="BP137" s="9">
        <f>BO135*15000</f>
        <v/>
      </c>
      <c r="BQ137" s="9" t="n"/>
      <c r="BR137" s="9">
        <f>BQ135*5000</f>
        <v/>
      </c>
      <c r="BS137" s="9" t="n"/>
      <c r="BT137" s="9">
        <f>BV137+BX137+BZ137+CB137+CD137+CF137+CH137+CJ137+CL137+CN137+CP137+CR137+CT137+CV137+CX137+CZ137</f>
        <v/>
      </c>
      <c r="BU137" s="9" t="n"/>
      <c r="BV137" s="9">
        <f>BU135*4000</f>
        <v/>
      </c>
      <c r="BW137" s="9" t="n"/>
      <c r="BX137" s="9">
        <f>BW135*2000</f>
        <v/>
      </c>
      <c r="BY137" s="9" t="n"/>
      <c r="BZ137" s="9">
        <f>BY135*10000</f>
        <v/>
      </c>
      <c r="CA137" s="9" t="n"/>
      <c r="CB137" s="9">
        <f>CA135*18000</f>
        <v/>
      </c>
      <c r="CC137" s="9" t="n"/>
      <c r="CD137" s="9">
        <f>CC135*150000</f>
        <v/>
      </c>
      <c r="CE137" s="9" t="n"/>
      <c r="CF137" s="9">
        <f>CE135*9000</f>
        <v/>
      </c>
      <c r="CG137" s="9" t="n"/>
      <c r="CH137" s="9">
        <f>CG135*0</f>
        <v/>
      </c>
      <c r="CI137" s="9" t="n"/>
      <c r="CJ137" s="9">
        <f>CI135*0</f>
        <v/>
      </c>
      <c r="CK137" s="9" t="n"/>
      <c r="CL137" s="9">
        <f>CK135*5000</f>
        <v/>
      </c>
      <c r="CM137" s="9" t="n"/>
      <c r="CN137" s="9">
        <f>CM135*0</f>
        <v/>
      </c>
      <c r="CO137" s="9" t="n"/>
      <c r="CP137" s="9">
        <f>CO135*0</f>
        <v/>
      </c>
      <c r="CQ137" s="9" t="n"/>
      <c r="CR137" s="9">
        <f>CQ135*0</f>
        <v/>
      </c>
      <c r="CS137" s="9" t="n"/>
      <c r="CT137" s="9">
        <f>CS135*0</f>
        <v/>
      </c>
      <c r="CU137" s="9" t="n"/>
      <c r="CV137" s="9">
        <f>CU135*32000</f>
        <v/>
      </c>
      <c r="CW137" s="9" t="n"/>
      <c r="CX137" s="9">
        <f>CW135*0</f>
        <v/>
      </c>
      <c r="CY137" s="9" t="n"/>
      <c r="CZ137" s="9">
        <f>CY135*0</f>
        <v/>
      </c>
      <c r="DA137" s="9" t="n"/>
      <c r="DB137" s="9">
        <f>DD137+DF137+DH137+DJ137+DL137+DN137+DP137+DR137+DT137+DV137+DX137+DZ137+EB137</f>
        <v/>
      </c>
      <c r="DC137" s="9" t="n"/>
      <c r="DD137" s="9">
        <f>DC135*5000</f>
        <v/>
      </c>
      <c r="DE137" s="9" t="n"/>
      <c r="DF137" s="9">
        <f>DE135*7000</f>
        <v/>
      </c>
      <c r="DG137" s="9" t="n"/>
      <c r="DH137" s="9">
        <f>DG135*18000</f>
        <v/>
      </c>
      <c r="DI137" s="9" t="n"/>
      <c r="DJ137" s="9">
        <f>DI135*5000</f>
        <v/>
      </c>
      <c r="DK137" s="9" t="n"/>
      <c r="DL137" s="9">
        <f>DK135*12000</f>
        <v/>
      </c>
      <c r="DM137" s="9" t="n"/>
      <c r="DN137" s="9">
        <f>DM135*10000</f>
        <v/>
      </c>
      <c r="DO137" s="9" t="n"/>
      <c r="DP137" s="9">
        <f>DO135*8000</f>
        <v/>
      </c>
      <c r="DQ137" s="9" t="n"/>
      <c r="DR137" s="9">
        <f>DQ135*0</f>
        <v/>
      </c>
      <c r="DS137" s="9" t="n"/>
      <c r="DT137" s="9">
        <f>DS135*10000</f>
        <v/>
      </c>
      <c r="DU137" s="9" t="n"/>
      <c r="DV137" s="9">
        <f>DU135*8000</f>
        <v/>
      </c>
      <c r="DW137" s="9" t="n"/>
      <c r="DX137" s="9">
        <f>DW135*8000</f>
        <v/>
      </c>
      <c r="DY137" s="9" t="n"/>
      <c r="DZ137" s="9">
        <f>DY135*15000</f>
        <v/>
      </c>
      <c r="EA137" s="9" t="n"/>
      <c r="EB137" s="9">
        <f>EA135*7000</f>
        <v/>
      </c>
      <c r="EC137" s="9">
        <f>E137+AU137+BI137+BS137+DA137</f>
        <v/>
      </c>
      <c r="ED137" s="9">
        <f>F137+AV137+BJ137+BT137+DB137</f>
        <v/>
      </c>
    </row>
    <row r="138">
      <c r="A138" s="8" t="n"/>
      <c r="B138" s="8" t="inlineStr">
        <is>
          <t>Final summa for Leksiya</t>
        </is>
      </c>
      <c r="C138" s="8" t="n"/>
      <c r="D138" s="8" t="n"/>
      <c r="E138" s="9" t="n"/>
      <c r="F138" s="9">
        <f>H138+J138+L138+N138+P138+R138+T138+V138+X138+Z138+AB138+AD138+AF138+AH138+AJ138+AL138+AN138+AP138+AR138+AT138</f>
        <v/>
      </c>
      <c r="G138" s="9" t="n"/>
      <c r="H138" s="9">
        <f>H136*2%</f>
        <v/>
      </c>
      <c r="I138" s="9" t="n"/>
      <c r="J138" s="9">
        <f>J136*2%</f>
        <v/>
      </c>
      <c r="K138" s="9" t="n"/>
      <c r="L138" s="9">
        <f>L136*2%</f>
        <v/>
      </c>
      <c r="M138" s="9" t="n"/>
      <c r="N138" s="9">
        <f>N136*2%</f>
        <v/>
      </c>
      <c r="O138" s="9" t="n"/>
      <c r="P138" s="9">
        <f>P136*2%</f>
        <v/>
      </c>
      <c r="Q138" s="9" t="n"/>
      <c r="R138" s="9">
        <f>R136*2%</f>
        <v/>
      </c>
      <c r="S138" s="9" t="n"/>
      <c r="T138" s="9">
        <f>T136*2%</f>
        <v/>
      </c>
      <c r="U138" s="9" t="n"/>
      <c r="V138" s="9">
        <f>V136*2%</f>
        <v/>
      </c>
      <c r="W138" s="9" t="n"/>
      <c r="X138" s="9">
        <f>X136*2%</f>
        <v/>
      </c>
      <c r="Y138" s="9" t="n"/>
      <c r="Z138" s="9">
        <f>Z136*2%</f>
        <v/>
      </c>
      <c r="AA138" s="9" t="n"/>
      <c r="AB138" s="9">
        <f>AB136*2%</f>
        <v/>
      </c>
      <c r="AC138" s="9" t="n"/>
      <c r="AD138" s="9">
        <f>AD136*2%</f>
        <v/>
      </c>
      <c r="AE138" s="9" t="n"/>
      <c r="AF138" s="9">
        <f>AF136*2%</f>
        <v/>
      </c>
      <c r="AG138" s="9" t="n"/>
      <c r="AH138" s="9">
        <f>AH136*2%</f>
        <v/>
      </c>
      <c r="AI138" s="9" t="n"/>
      <c r="AJ138" s="9">
        <f>AJ136*2%</f>
        <v/>
      </c>
      <c r="AK138" s="9" t="n"/>
      <c r="AL138" s="9">
        <f>AL136*2%</f>
        <v/>
      </c>
      <c r="AM138" s="9" t="n"/>
      <c r="AN138" s="9">
        <f>AN136*2%</f>
        <v/>
      </c>
      <c r="AO138" s="9" t="n"/>
      <c r="AP138" s="9">
        <f>AP136*2%</f>
        <v/>
      </c>
      <c r="AQ138" s="9" t="n"/>
      <c r="AR138" s="9">
        <f>AR136*2%</f>
        <v/>
      </c>
      <c r="AS138" s="9" t="n"/>
      <c r="AT138" s="9">
        <f>AT136*2%</f>
        <v/>
      </c>
      <c r="AU138" s="9" t="n"/>
      <c r="AV138" s="9">
        <f>AX138+AZ138+BB138+BD138+BF138+BH138</f>
        <v/>
      </c>
      <c r="AW138" s="9" t="n"/>
      <c r="AX138" s="9">
        <f>AX136*2%</f>
        <v/>
      </c>
      <c r="AY138" s="9" t="n"/>
      <c r="AZ138" s="9">
        <f>AZ136*2%</f>
        <v/>
      </c>
      <c r="BA138" s="9" t="n"/>
      <c r="BB138" s="9">
        <f>BB136*2%</f>
        <v/>
      </c>
      <c r="BC138" s="9" t="n"/>
      <c r="BD138" s="9">
        <f>BD136*2%</f>
        <v/>
      </c>
      <c r="BE138" s="9" t="n"/>
      <c r="BF138" s="9">
        <f>BF136*2%</f>
        <v/>
      </c>
      <c r="BG138" s="9" t="n"/>
      <c r="BH138" s="9">
        <f>BH136*2%</f>
        <v/>
      </c>
      <c r="BI138" s="9" t="n"/>
      <c r="BJ138" s="9">
        <f>BL138+BN138+BP138+BR138</f>
        <v/>
      </c>
      <c r="BK138" s="9" t="n"/>
      <c r="BL138" s="9">
        <f>BL136*2%</f>
        <v/>
      </c>
      <c r="BM138" s="9" t="n"/>
      <c r="BN138" s="9">
        <f>BN136*2%</f>
        <v/>
      </c>
      <c r="BO138" s="9" t="n"/>
      <c r="BP138" s="9">
        <f>BP136*2%</f>
        <v/>
      </c>
      <c r="BQ138" s="9" t="n"/>
      <c r="BR138" s="9">
        <f>BR136*2%</f>
        <v/>
      </c>
      <c r="BS138" s="9" t="n"/>
      <c r="BT138" s="9">
        <f>BV138+BX138+BZ138+CB138+CD138+CF138+CH138+CJ138+CL138+CN138+CP138+CR138+CT138+CV138+CX138+CZ138</f>
        <v/>
      </c>
      <c r="BU138" s="9" t="n"/>
      <c r="BV138" s="9">
        <f>BV136*2%</f>
        <v/>
      </c>
      <c r="BW138" s="9" t="n"/>
      <c r="BX138" s="9">
        <f>BX136*2%</f>
        <v/>
      </c>
      <c r="BY138" s="9" t="n"/>
      <c r="BZ138" s="9">
        <f>BZ136*2%</f>
        <v/>
      </c>
      <c r="CA138" s="9" t="n"/>
      <c r="CB138" s="9">
        <f>CB136*2%</f>
        <v/>
      </c>
      <c r="CC138" s="9" t="n"/>
      <c r="CD138" s="9">
        <f>CD136*2%</f>
        <v/>
      </c>
      <c r="CE138" s="9" t="n"/>
      <c r="CF138" s="9">
        <f>CF136*2%</f>
        <v/>
      </c>
      <c r="CG138" s="9" t="n"/>
      <c r="CH138" s="9">
        <f>CH136*2%</f>
        <v/>
      </c>
      <c r="CI138" s="9" t="n"/>
      <c r="CJ138" s="9">
        <f>CJ136*2%</f>
        <v/>
      </c>
      <c r="CK138" s="9" t="n"/>
      <c r="CL138" s="9">
        <f>CL136*2%</f>
        <v/>
      </c>
      <c r="CM138" s="9" t="n"/>
      <c r="CN138" s="9">
        <f>CN136*2%</f>
        <v/>
      </c>
      <c r="CO138" s="9" t="n"/>
      <c r="CP138" s="9">
        <f>CP136*2%</f>
        <v/>
      </c>
      <c r="CQ138" s="9" t="n"/>
      <c r="CR138" s="9">
        <f>CR136*2%</f>
        <v/>
      </c>
      <c r="CS138" s="9" t="n"/>
      <c r="CT138" s="9">
        <f>CT136*2%</f>
        <v/>
      </c>
      <c r="CU138" s="9" t="n"/>
      <c r="CV138" s="9">
        <f>CV136*2%</f>
        <v/>
      </c>
      <c r="CW138" s="9" t="n"/>
      <c r="CX138" s="9">
        <f>CX136*2%</f>
        <v/>
      </c>
      <c r="CY138" s="9" t="n"/>
      <c r="CZ138" s="9">
        <f>CZ136*2%</f>
        <v/>
      </c>
      <c r="DA138" s="9" t="n"/>
      <c r="DB138" s="9">
        <f>DD138+DF138+DH138+DJ138+DL138+DN138+DP138+DR138+DT138+DV138+DX138+DZ138+EB138</f>
        <v/>
      </c>
      <c r="DC138" s="9" t="n"/>
      <c r="DD138" s="9">
        <f>DD136*2%</f>
        <v/>
      </c>
      <c r="DE138" s="9" t="n"/>
      <c r="DF138" s="9">
        <f>DF136*2%</f>
        <v/>
      </c>
      <c r="DG138" s="9" t="n"/>
      <c r="DH138" s="9">
        <f>DH136*2%</f>
        <v/>
      </c>
      <c r="DI138" s="9" t="n"/>
      <c r="DJ138" s="9">
        <f>DJ136*2%</f>
        <v/>
      </c>
      <c r="DK138" s="9" t="n"/>
      <c r="DL138" s="9">
        <f>DL136*2%</f>
        <v/>
      </c>
      <c r="DM138" s="9" t="n"/>
      <c r="DN138" s="9">
        <f>DN136*2%</f>
        <v/>
      </c>
      <c r="DO138" s="9" t="n"/>
      <c r="DP138" s="9">
        <f>DP136*2%</f>
        <v/>
      </c>
      <c r="DQ138" s="9" t="n"/>
      <c r="DR138" s="9">
        <f>DR136*2%</f>
        <v/>
      </c>
      <c r="DS138" s="9" t="n"/>
      <c r="DT138" s="9">
        <f>DT136*2%</f>
        <v/>
      </c>
      <c r="DU138" s="9" t="n"/>
      <c r="DV138" s="9">
        <f>DV136*2%</f>
        <v/>
      </c>
      <c r="DW138" s="9" t="n"/>
      <c r="DX138" s="9">
        <f>DX136*2%</f>
        <v/>
      </c>
      <c r="DY138" s="9" t="n"/>
      <c r="DZ138" s="9">
        <f>DZ136*2%</f>
        <v/>
      </c>
      <c r="EA138" s="9" t="n"/>
      <c r="EB138" s="9">
        <f>EB136*2%</f>
        <v/>
      </c>
      <c r="EC138" s="9">
        <f>E138+AU138+BI138+BS138+DA138</f>
        <v/>
      </c>
      <c r="ED138" s="9">
        <f>F138+AV138+BJ138+BT138+DB138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D115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SUM(E5:E50)</f>
        <v/>
      </c>
      <c r="F4" s="4">
        <f>SUM(F5:F50)</f>
        <v/>
      </c>
      <c r="G4" s="4">
        <f>SUM(G5:G50)</f>
        <v/>
      </c>
      <c r="H4" s="4">
        <f>SUM(H5:H50)</f>
        <v/>
      </c>
      <c r="I4" s="4">
        <f>SUM(I5:I50)</f>
        <v/>
      </c>
      <c r="J4" s="4">
        <f>SUM(J5:J50)</f>
        <v/>
      </c>
      <c r="K4" s="4">
        <f>SUM(K5:K50)</f>
        <v/>
      </c>
      <c r="L4" s="4">
        <f>SUM(L5:L50)</f>
        <v/>
      </c>
      <c r="M4" s="4">
        <f>SUM(M5:M50)</f>
        <v/>
      </c>
      <c r="N4" s="4">
        <f>SUM(N5:N50)</f>
        <v/>
      </c>
      <c r="O4" s="4">
        <f>SUM(O5:O50)</f>
        <v/>
      </c>
      <c r="P4" s="4">
        <f>SUM(P5:P50)</f>
        <v/>
      </c>
      <c r="Q4" s="4">
        <f>SUM(Q5:Q50)</f>
        <v/>
      </c>
      <c r="R4" s="4">
        <f>SUM(R5:R50)</f>
        <v/>
      </c>
      <c r="S4" s="4">
        <f>SUM(S5:S50)</f>
        <v/>
      </c>
      <c r="T4" s="4">
        <f>SUM(T5:T50)</f>
        <v/>
      </c>
      <c r="U4" s="4">
        <f>SUM(U5:U50)</f>
        <v/>
      </c>
      <c r="V4" s="4">
        <f>SUM(V5:V50)</f>
        <v/>
      </c>
      <c r="W4" s="4">
        <f>SUM(W5:W50)</f>
        <v/>
      </c>
      <c r="X4" s="4">
        <f>SUM(X5:X50)</f>
        <v/>
      </c>
      <c r="Y4" s="4">
        <f>SUM(Y5:Y50)</f>
        <v/>
      </c>
      <c r="Z4" s="4">
        <f>SUM(Z5:Z50)</f>
        <v/>
      </c>
      <c r="AA4" s="4">
        <f>SUM(AA5:AA50)</f>
        <v/>
      </c>
      <c r="AB4" s="4">
        <f>SUM(AB5:AB50)</f>
        <v/>
      </c>
      <c r="AC4" s="4">
        <f>SUM(AC5:AC50)</f>
        <v/>
      </c>
      <c r="AD4" s="4">
        <f>SUM(AD5:AD50)</f>
        <v/>
      </c>
      <c r="AE4" s="4">
        <f>SUM(AE5:AE50)</f>
        <v/>
      </c>
      <c r="AF4" s="4">
        <f>SUM(AF5:AF50)</f>
        <v/>
      </c>
      <c r="AG4" s="4">
        <f>SUM(AG5:AG50)</f>
        <v/>
      </c>
      <c r="AH4" s="4">
        <f>SUM(AH5:AH50)</f>
        <v/>
      </c>
      <c r="AI4" s="4">
        <f>SUM(AI5:AI50)</f>
        <v/>
      </c>
      <c r="AJ4" s="4">
        <f>SUM(AJ5:AJ50)</f>
        <v/>
      </c>
      <c r="AK4" s="4">
        <f>SUM(AK5:AK50)</f>
        <v/>
      </c>
      <c r="AL4" s="4">
        <f>SUM(AL5:AL50)</f>
        <v/>
      </c>
      <c r="AM4" s="4">
        <f>SUM(AM5:AM50)</f>
        <v/>
      </c>
      <c r="AN4" s="4">
        <f>SUM(AN5:AN50)</f>
        <v/>
      </c>
      <c r="AO4" s="4">
        <f>SUM(AO5:AO50)</f>
        <v/>
      </c>
      <c r="AP4" s="4">
        <f>SUM(AP5:AP50)</f>
        <v/>
      </c>
      <c r="AQ4" s="4">
        <f>SUM(AQ5:AQ50)</f>
        <v/>
      </c>
      <c r="AR4" s="4">
        <f>SUM(AR5:AR50)</f>
        <v/>
      </c>
      <c r="AS4" s="4">
        <f>SUM(AS5:AS50)</f>
        <v/>
      </c>
      <c r="AT4" s="4">
        <f>SUM(AT5:AT50)</f>
        <v/>
      </c>
      <c r="AU4" s="4">
        <f>SUM(AU5:AU50)</f>
        <v/>
      </c>
      <c r="AV4" s="4">
        <f>SUM(AV5:AV50)</f>
        <v/>
      </c>
      <c r="AW4" s="4">
        <f>SUM(AW5:AW50)</f>
        <v/>
      </c>
      <c r="AX4" s="4">
        <f>SUM(AX5:AX50)</f>
        <v/>
      </c>
      <c r="AY4" s="4">
        <f>SUM(AY5:AY50)</f>
        <v/>
      </c>
      <c r="AZ4" s="4">
        <f>SUM(AZ5:AZ50)</f>
        <v/>
      </c>
      <c r="BA4" s="4">
        <f>SUM(BA5:BA50)</f>
        <v/>
      </c>
      <c r="BB4" s="4">
        <f>SUM(BB5:BB50)</f>
        <v/>
      </c>
      <c r="BC4" s="4">
        <f>SUM(BC5:BC50)</f>
        <v/>
      </c>
      <c r="BD4" s="4">
        <f>SUM(BD5:BD50)</f>
        <v/>
      </c>
      <c r="BE4" s="4">
        <f>SUM(BE5:BE50)</f>
        <v/>
      </c>
      <c r="BF4" s="4">
        <f>SUM(BF5:BF50)</f>
        <v/>
      </c>
      <c r="BG4" s="4">
        <f>SUM(BG5:BG50)</f>
        <v/>
      </c>
      <c r="BH4" s="4">
        <f>SUM(BH5:BH50)</f>
        <v/>
      </c>
      <c r="BI4" s="4">
        <f>SUM(BI5:BI50)</f>
        <v/>
      </c>
      <c r="BJ4" s="4">
        <f>SUM(BJ5:BJ50)</f>
        <v/>
      </c>
      <c r="BK4" s="4">
        <f>SUM(BK5:BK50)</f>
        <v/>
      </c>
      <c r="BL4" s="4">
        <f>SUM(BL5:BL50)</f>
        <v/>
      </c>
      <c r="BM4" s="4">
        <f>SUM(BM5:BM50)</f>
        <v/>
      </c>
      <c r="BN4" s="4">
        <f>SUM(BN5:BN50)</f>
        <v/>
      </c>
      <c r="BO4" s="4">
        <f>SUM(BO5:BO50)</f>
        <v/>
      </c>
      <c r="BP4" s="4">
        <f>SUM(BP5:BP50)</f>
        <v/>
      </c>
      <c r="BQ4" s="4">
        <f>SUM(BQ5:BQ50)</f>
        <v/>
      </c>
      <c r="BR4" s="4">
        <f>SUM(BR5:BR50)</f>
        <v/>
      </c>
      <c r="BS4" s="4">
        <f>SUM(BS5:BS50)</f>
        <v/>
      </c>
      <c r="BT4" s="4">
        <f>SUM(BT5:BT50)</f>
        <v/>
      </c>
      <c r="BU4" s="4">
        <f>SUM(BU5:BU50)</f>
        <v/>
      </c>
      <c r="BV4" s="4">
        <f>SUM(BV5:BV50)</f>
        <v/>
      </c>
      <c r="BW4" s="4">
        <f>SUM(BW5:BW50)</f>
        <v/>
      </c>
      <c r="BX4" s="4">
        <f>SUM(BX5:BX50)</f>
        <v/>
      </c>
      <c r="BY4" s="4">
        <f>SUM(BY5:BY50)</f>
        <v/>
      </c>
      <c r="BZ4" s="4">
        <f>SUM(BZ5:BZ50)</f>
        <v/>
      </c>
      <c r="CA4" s="4">
        <f>SUM(CA5:CA50)</f>
        <v/>
      </c>
      <c r="CB4" s="4">
        <f>SUM(CB5:CB50)</f>
        <v/>
      </c>
      <c r="CC4" s="4">
        <f>SUM(CC5:CC50)</f>
        <v/>
      </c>
      <c r="CD4" s="4">
        <f>SUM(CD5:CD50)</f>
        <v/>
      </c>
      <c r="CE4" s="4">
        <f>SUM(CE5:CE50)</f>
        <v/>
      </c>
      <c r="CF4" s="4">
        <f>SUM(CF5:CF50)</f>
        <v/>
      </c>
      <c r="CG4" s="4">
        <f>SUM(CG5:CG50)</f>
        <v/>
      </c>
      <c r="CH4" s="4">
        <f>SUM(CH5:CH50)</f>
        <v/>
      </c>
      <c r="CI4" s="4">
        <f>SUM(CI5:CI50)</f>
        <v/>
      </c>
      <c r="CJ4" s="4">
        <f>SUM(CJ5:CJ50)</f>
        <v/>
      </c>
      <c r="CK4" s="4">
        <f>SUM(CK5:CK50)</f>
        <v/>
      </c>
      <c r="CL4" s="4">
        <f>SUM(CL5:CL50)</f>
        <v/>
      </c>
      <c r="CM4" s="4">
        <f>SUM(CM5:CM50)</f>
        <v/>
      </c>
      <c r="CN4" s="4">
        <f>SUM(CN5:CN50)</f>
        <v/>
      </c>
      <c r="CO4" s="4">
        <f>SUM(CO5:CO50)</f>
        <v/>
      </c>
      <c r="CP4" s="4">
        <f>SUM(CP5:CP50)</f>
        <v/>
      </c>
      <c r="CQ4" s="4">
        <f>SUM(CQ5:CQ50)</f>
        <v/>
      </c>
      <c r="CR4" s="4">
        <f>SUM(CR5:CR50)</f>
        <v/>
      </c>
      <c r="CS4" s="4">
        <f>SUM(CS5:CS50)</f>
        <v/>
      </c>
      <c r="CT4" s="4">
        <f>SUM(CT5:CT50)</f>
        <v/>
      </c>
      <c r="CU4" s="4">
        <f>SUM(CU5:CU50)</f>
        <v/>
      </c>
      <c r="CV4" s="4">
        <f>SUM(CV5:CV50)</f>
        <v/>
      </c>
      <c r="CW4" s="4">
        <f>SUM(CW5:CW50)</f>
        <v/>
      </c>
      <c r="CX4" s="4">
        <f>SUM(CX5:CX50)</f>
        <v/>
      </c>
      <c r="CY4" s="4">
        <f>SUM(CY5:CY50)</f>
        <v/>
      </c>
      <c r="CZ4" s="4">
        <f>SUM(CZ5:CZ50)</f>
        <v/>
      </c>
      <c r="DA4" s="4">
        <f>SUM(DA5:DA50)</f>
        <v/>
      </c>
      <c r="DB4" s="4">
        <f>SUM(DB5:DB50)</f>
        <v/>
      </c>
      <c r="DC4" s="4">
        <f>SUM(DC5:DC50)</f>
        <v/>
      </c>
      <c r="DD4" s="4">
        <f>SUM(DD5:DD50)</f>
        <v/>
      </c>
      <c r="DE4" s="4">
        <f>SUM(DE5:DE50)</f>
        <v/>
      </c>
      <c r="DF4" s="4">
        <f>SUM(DF5:DF50)</f>
        <v/>
      </c>
      <c r="DG4" s="4">
        <f>SUM(DG5:DG50)</f>
        <v/>
      </c>
      <c r="DH4" s="4">
        <f>SUM(DH5:DH50)</f>
        <v/>
      </c>
      <c r="DI4" s="4">
        <f>SUM(DI5:DI50)</f>
        <v/>
      </c>
      <c r="DJ4" s="4">
        <f>SUM(DJ5:DJ50)</f>
        <v/>
      </c>
      <c r="DK4" s="4">
        <f>SUM(DK5:DK50)</f>
        <v/>
      </c>
      <c r="DL4" s="4">
        <f>SUM(DL5:DL50)</f>
        <v/>
      </c>
      <c r="DM4" s="4">
        <f>SUM(DM5:DM50)</f>
        <v/>
      </c>
      <c r="DN4" s="4">
        <f>SUM(DN5:DN50)</f>
        <v/>
      </c>
      <c r="DO4" s="4">
        <f>SUM(DO5:DO50)</f>
        <v/>
      </c>
      <c r="DP4" s="4">
        <f>SUM(DP5:DP50)</f>
        <v/>
      </c>
      <c r="DQ4" s="4">
        <f>SUM(DQ5:DQ50)</f>
        <v/>
      </c>
      <c r="DR4" s="4">
        <f>SUM(DR5:DR50)</f>
        <v/>
      </c>
      <c r="DS4" s="4">
        <f>SUM(DS5:DS50)</f>
        <v/>
      </c>
      <c r="DT4" s="4">
        <f>SUM(DT5:DT50)</f>
        <v/>
      </c>
      <c r="DU4" s="4">
        <f>SUM(DU5:DU50)</f>
        <v/>
      </c>
      <c r="DV4" s="4">
        <f>SUM(DV5:DV50)</f>
        <v/>
      </c>
      <c r="DW4" s="4">
        <f>SUM(DW5:DW50)</f>
        <v/>
      </c>
      <c r="DX4" s="4">
        <f>SUM(DX5:DX50)</f>
        <v/>
      </c>
      <c r="DY4" s="4">
        <f>SUM(DY5:DY50)</f>
        <v/>
      </c>
      <c r="DZ4" s="4">
        <f>SUM(DZ5:DZ50)</f>
        <v/>
      </c>
      <c r="EA4" s="4">
        <f>SUM(EA5:EA50)</f>
        <v/>
      </c>
      <c r="EB4" s="4">
        <f>SUM(EB5:EB50)</f>
        <v/>
      </c>
      <c r="EC4" s="4">
        <f>SUM(EC5:EC50)</f>
        <v/>
      </c>
      <c r="ED4" s="4">
        <f>SUM(ED5:ED50)</f>
        <v/>
      </c>
    </row>
    <row r="5" hidden="1" outlineLevel="1">
      <c r="A5" s="5" t="n">
        <v>1</v>
      </c>
      <c r="B5" s="6" t="inlineStr">
        <is>
          <t>" NAVBAHOR DORI TA`MINOTI " МЧЖ</t>
        </is>
      </c>
      <c r="C5" s="6" t="inlineStr">
        <is>
          <t>Навои</t>
        </is>
      </c>
      <c r="D5" s="6" t="inlineStr">
        <is>
          <t>Навои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n">
        <v>1</v>
      </c>
      <c r="AB5" s="7" t="n">
        <v>44415</v>
      </c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"AJR FARM DORIXONA" MCHJ</t>
        </is>
      </c>
      <c r="C6" s="6" t="inlineStr">
        <is>
          <t>Навои</t>
        </is>
      </c>
      <c r="D6" s="6" t="inlineStr">
        <is>
          <t>Навои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n">
        <v>5</v>
      </c>
      <c r="BV6" s="7" t="n">
        <v>564550</v>
      </c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"AZIZJON GULRUXXON" XK</t>
        </is>
      </c>
      <c r="C7" s="6" t="inlineStr">
        <is>
          <t>Навои</t>
        </is>
      </c>
      <c r="D7" s="6" t="inlineStr">
        <is>
          <t>Навои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>
        <v>10</v>
      </c>
      <c r="P7" s="7" t="n">
        <v>3956000</v>
      </c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"BILLUR DAVO PHARM" MCHJ</t>
        </is>
      </c>
      <c r="C8" s="6" t="inlineStr">
        <is>
          <t>Навои</t>
        </is>
      </c>
      <c r="D8" s="6" t="inlineStr">
        <is>
          <t>Навои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n">
        <v>2</v>
      </c>
      <c r="AF8" s="7" t="n">
        <v>94692</v>
      </c>
      <c r="AG8" s="7" t="n">
        <v>1</v>
      </c>
      <c r="AH8" s="7" t="n">
        <v>30026</v>
      </c>
      <c r="AI8" s="7" t="n">
        <v>2</v>
      </c>
      <c r="AJ8" s="7" t="n">
        <v>89340</v>
      </c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"CHASHMA-DARMON" XK</t>
        </is>
      </c>
      <c r="C9" s="6" t="inlineStr">
        <is>
          <t>Навои</t>
        </is>
      </c>
      <c r="D9" s="6" t="inlineStr">
        <is>
          <t>Навои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15</v>
      </c>
      <c r="R9" s="7" t="n">
        <v>15186375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"DD BIOMED" MCHJ</t>
        </is>
      </c>
      <c r="C10" s="6" t="inlineStr">
        <is>
          <t>Навои</t>
        </is>
      </c>
      <c r="D10" s="6" t="inlineStr">
        <is>
          <t>Навои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n">
        <v>10</v>
      </c>
      <c r="DR10" s="7" t="n">
        <v>1303500</v>
      </c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"DORI-DARMON TRADE" MCHJ</t>
        </is>
      </c>
      <c r="C11" s="6" t="inlineStr">
        <is>
          <t>Навои</t>
        </is>
      </c>
      <c r="D11" s="6" t="inlineStr">
        <is>
          <t>Навои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2</v>
      </c>
      <c r="R11" s="7" t="n">
        <v>269980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"FARMATSIYA MEDIKAL"</t>
        </is>
      </c>
      <c r="C12" s="6" t="inlineStr">
        <is>
          <t>Навои</t>
        </is>
      </c>
      <c r="D12" s="6" t="inlineStr">
        <is>
          <t>Навои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n">
        <v>2</v>
      </c>
      <c r="P12" s="7" t="n">
        <v>153492</v>
      </c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"FARXODOVLAR JMF" MCHJ</t>
        </is>
      </c>
      <c r="C13" s="6" t="inlineStr">
        <is>
          <t>Навои</t>
        </is>
      </c>
      <c r="D13" s="6" t="inlineStr">
        <is>
          <t>Навои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n">
        <v>2</v>
      </c>
      <c r="N13" s="7" t="n">
        <v>132120</v>
      </c>
      <c r="O13" s="7" t="inlineStr"/>
      <c r="P13" s="7" t="inlineStr"/>
      <c r="Q13" s="7" t="n">
        <v>4</v>
      </c>
      <c r="R13" s="7" t="n">
        <v>1079920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"FAYOZA BOBURJON SARDORJON KELAJAGI"</t>
        </is>
      </c>
      <c r="C14" s="6" t="inlineStr">
        <is>
          <t>Навои</t>
        </is>
      </c>
      <c r="D14" s="6" t="inlineStr">
        <is>
          <t>Навои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n">
        <v>3</v>
      </c>
      <c r="N14" s="7" t="n">
        <v>286605</v>
      </c>
      <c r="O14" s="7" t="inlineStr"/>
      <c r="P14" s="7" t="inlineStr"/>
      <c r="Q14" s="7" t="n">
        <v>10</v>
      </c>
      <c r="R14" s="7" t="n">
        <v>3273500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n">
        <v>3</v>
      </c>
      <c r="DR14" s="7" t="n">
        <v>227592</v>
      </c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"FITO-FARM-LEK" MChJ</t>
        </is>
      </c>
      <c r="C15" s="6" t="inlineStr">
        <is>
          <t>Навои</t>
        </is>
      </c>
      <c r="D15" s="6" t="inlineStr">
        <is>
          <t>Навои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n">
        <v>14</v>
      </c>
      <c r="L15" s="7" t="n">
        <v>3569600</v>
      </c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n">
        <v>15</v>
      </c>
      <c r="X15" s="7" t="n">
        <v>0</v>
      </c>
      <c r="Y15" s="7" t="inlineStr"/>
      <c r="Z15" s="7" t="inlineStr"/>
      <c r="AA15" s="7" t="n">
        <v>46</v>
      </c>
      <c r="AB15" s="7" t="n">
        <v>17922528</v>
      </c>
      <c r="AC15" s="7" t="n">
        <v>5</v>
      </c>
      <c r="AD15" s="7" t="n">
        <v>780975</v>
      </c>
      <c r="AE15" s="7" t="inlineStr"/>
      <c r="AF15" s="7" t="inlineStr"/>
      <c r="AG15" s="7" t="n">
        <v>43</v>
      </c>
      <c r="AH15" s="7" t="n">
        <v>16605782</v>
      </c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n">
        <v>26</v>
      </c>
      <c r="BN15" s="7" t="n">
        <v>15288416</v>
      </c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n">
        <v>6</v>
      </c>
      <c r="BZ15" s="7" t="n">
        <v>2296548</v>
      </c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n">
        <v>207</v>
      </c>
      <c r="CJ15" s="7" t="n">
        <v>57553188</v>
      </c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n">
        <v>29</v>
      </c>
      <c r="EB15" s="7" t="n">
        <v>21989039</v>
      </c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"FRANGULA" МЧЖ</t>
        </is>
      </c>
      <c r="C16" s="6" t="inlineStr">
        <is>
          <t>Навои</t>
        </is>
      </c>
      <c r="D16" s="6" t="inlineStr">
        <is>
          <t>Навои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5</v>
      </c>
      <c r="R16" s="7" t="n">
        <v>1687375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"GIYOX" XK (Кармана)</t>
        </is>
      </c>
      <c r="C17" s="6" t="inlineStr">
        <is>
          <t>Навои</t>
        </is>
      </c>
      <c r="D17" s="6" t="inlineStr">
        <is>
          <t>Навои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3</v>
      </c>
      <c r="H17" s="7" t="n">
        <v>581535</v>
      </c>
      <c r="I17" s="7" t="inlineStr"/>
      <c r="J17" s="7" t="inlineStr"/>
      <c r="K17" s="7" t="inlineStr"/>
      <c r="L17" s="7" t="inlineStr"/>
      <c r="M17" s="7" t="n">
        <v>20</v>
      </c>
      <c r="N17" s="7" t="n">
        <v>13132000</v>
      </c>
      <c r="O17" s="7" t="inlineStr"/>
      <c r="P17" s="7" t="inlineStr"/>
      <c r="Q17" s="7" t="n">
        <v>120</v>
      </c>
      <c r="R17" s="7" t="n">
        <v>971928000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"GRADUS FARM MRDICAL" МЧЖ</t>
        </is>
      </c>
      <c r="C18" s="6" t="inlineStr">
        <is>
          <t>Навои</t>
        </is>
      </c>
      <c r="D18" s="6" t="inlineStr">
        <is>
          <t>Навои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</v>
      </c>
      <c r="H18" s="7" t="n">
        <v>64629</v>
      </c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"GRAND-MEDIKAL CENTER" МЧЖ</t>
        </is>
      </c>
      <c r="C19" s="6" t="inlineStr">
        <is>
          <t>Навои</t>
        </is>
      </c>
      <c r="D19" s="6" t="inlineStr">
        <is>
          <t>Навои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n">
        <v>10</v>
      </c>
      <c r="N19" s="7" t="n">
        <v>3283000</v>
      </c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"GRANT FARM PLYUS" MCHJ</t>
        </is>
      </c>
      <c r="C20" s="6" t="inlineStr">
        <is>
          <t>Навои</t>
        </is>
      </c>
      <c r="D20" s="6" t="inlineStr">
        <is>
          <t>Навои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n">
        <v>10</v>
      </c>
      <c r="AD20" s="7" t="n">
        <v>3220500</v>
      </c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"IKROMOV AXRORBEK INVEST"</t>
        </is>
      </c>
      <c r="C21" s="6" t="inlineStr">
        <is>
          <t>Навои</t>
        </is>
      </c>
      <c r="D21" s="6" t="inlineStr">
        <is>
          <t>Навои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6</v>
      </c>
      <c r="H21" s="7" t="n">
        <v>2256840</v>
      </c>
      <c r="I21" s="7" t="n">
        <v>4</v>
      </c>
      <c r="J21" s="7" t="n">
        <v>549024</v>
      </c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"IQBOL-FARM NAVOIY" МЧЖ</t>
        </is>
      </c>
      <c r="C22" s="6" t="inlineStr">
        <is>
          <t>Навои</t>
        </is>
      </c>
      <c r="D22" s="6" t="inlineStr">
        <is>
          <t>Навои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n">
        <v>20</v>
      </c>
      <c r="P22" s="7" t="n">
        <v>15349200</v>
      </c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n">
        <v>10</v>
      </c>
      <c r="BR22" s="7" t="n">
        <v>3149400</v>
      </c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n">
        <v>25</v>
      </c>
      <c r="DP22" s="7" t="n">
        <v>9900623</v>
      </c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"JAMOL-FARM" XK</t>
        </is>
      </c>
      <c r="C23" s="6" t="inlineStr">
        <is>
          <t>Навои</t>
        </is>
      </c>
      <c r="D23" s="6" t="inlineStr">
        <is>
          <t>Навои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n">
        <v>8</v>
      </c>
      <c r="P23" s="7" t="n">
        <v>2531840</v>
      </c>
      <c r="Q23" s="7" t="n">
        <v>60</v>
      </c>
      <c r="R23" s="7" t="n">
        <v>33747500</v>
      </c>
      <c r="S23" s="7" t="n">
        <v>48</v>
      </c>
      <c r="T23" s="7" t="n">
        <v>11750400</v>
      </c>
      <c r="U23" s="7" t="inlineStr"/>
      <c r="V23" s="7" t="inlineStr"/>
      <c r="W23" s="7" t="inlineStr"/>
      <c r="X23" s="7" t="inlineStr"/>
      <c r="Y23" s="7" t="n">
        <v>144</v>
      </c>
      <c r="Z23" s="7" t="n">
        <v>35251200</v>
      </c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n">
        <v>8</v>
      </c>
      <c r="DR23" s="7" t="n">
        <v>1668480</v>
      </c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"JASUR PHARM" ХК</t>
        </is>
      </c>
      <c r="C24" s="6" t="inlineStr">
        <is>
          <t>Навои</t>
        </is>
      </c>
      <c r="D24" s="6" t="inlineStr">
        <is>
          <t>Навои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n">
        <v>1</v>
      </c>
      <c r="BB24" s="7" t="n">
        <v>50867</v>
      </c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"JAXON-FARM-JAVOHIR" MCHJ</t>
        </is>
      </c>
      <c r="C25" s="6" t="inlineStr">
        <is>
          <t>Навои</t>
        </is>
      </c>
      <c r="D25" s="6" t="inlineStr">
        <is>
          <t>Навои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n">
        <v>5</v>
      </c>
      <c r="DP25" s="7" t="n">
        <v>1200750</v>
      </c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"KANIMEX DARMON FARM" ХК</t>
        </is>
      </c>
      <c r="C26" s="6" t="inlineStr">
        <is>
          <t>Навои</t>
        </is>
      </c>
      <c r="D26" s="6" t="inlineStr">
        <is>
          <t>Навои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10</v>
      </c>
      <c r="R26" s="7" t="n">
        <v>6749500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"KARMANA MEXIR" XK</t>
        </is>
      </c>
      <c r="C27" s="6" t="inlineStr">
        <is>
          <t>Навои</t>
        </is>
      </c>
      <c r="D27" s="6" t="inlineStr">
        <is>
          <t>Навои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n">
        <v>2</v>
      </c>
      <c r="AD27" s="7" t="n">
        <v>124956</v>
      </c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"MARHABO FARM 2022" MCHJ</t>
        </is>
      </c>
      <c r="C28" s="6" t="inlineStr">
        <is>
          <t>Навои</t>
        </is>
      </c>
      <c r="D28" s="6" t="inlineStr">
        <is>
          <t>Навои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5</v>
      </c>
      <c r="N28" s="7" t="n">
        <v>820750</v>
      </c>
      <c r="O28" s="7" t="inlineStr"/>
      <c r="P28" s="7" t="inlineStr"/>
      <c r="Q28" s="7" t="n">
        <v>4</v>
      </c>
      <c r="R28" s="7" t="n">
        <v>1079920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"MED COSMIDERM" OK</t>
        </is>
      </c>
      <c r="C29" s="6" t="inlineStr">
        <is>
          <t>Навои</t>
        </is>
      </c>
      <c r="D29" s="6" t="inlineStr">
        <is>
          <t>Навои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20</v>
      </c>
      <c r="N29" s="7" t="n">
        <v>13132000</v>
      </c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"MED NAVOIY" МЧЖ</t>
        </is>
      </c>
      <c r="C30" s="6" t="inlineStr">
        <is>
          <t>Навои</t>
        </is>
      </c>
      <c r="D30" s="6" t="inlineStr">
        <is>
          <t>Навои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n">
        <v>10</v>
      </c>
      <c r="DR30" s="7" t="n">
        <v>2607000</v>
      </c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"NAVOIY FARM 999" MCHJ</t>
        </is>
      </c>
      <c r="C31" s="6" t="inlineStr">
        <is>
          <t>Навои</t>
        </is>
      </c>
      <c r="D31" s="6" t="inlineStr">
        <is>
          <t>Навои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4</v>
      </c>
      <c r="H31" s="7" t="n">
        <v>516976</v>
      </c>
      <c r="I31" s="7" t="inlineStr"/>
      <c r="J31" s="7" t="inlineStr"/>
      <c r="K31" s="7" t="inlineStr"/>
      <c r="L31" s="7" t="inlineStr"/>
      <c r="M31" s="7" t="n">
        <v>10</v>
      </c>
      <c r="N31" s="7" t="n">
        <v>3303000</v>
      </c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n">
        <v>5</v>
      </c>
      <c r="AF31" s="7" t="n">
        <v>610125</v>
      </c>
      <c r="AG31" s="7" t="n">
        <v>5</v>
      </c>
      <c r="AH31" s="7" t="n">
        <v>773875</v>
      </c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"NAVOIY ULTRA DIAGNOSTIKA" MChJ</t>
        </is>
      </c>
      <c r="C32" s="6" t="inlineStr">
        <is>
          <t>Навои</t>
        </is>
      </c>
      <c r="D32" s="6" t="inlineStr">
        <is>
          <t>Навои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3</v>
      </c>
      <c r="R32" s="7" t="n">
        <v>589230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"NUR FARM 1981" MCHJ</t>
        </is>
      </c>
      <c r="C33" s="6" t="inlineStr">
        <is>
          <t>Навои</t>
        </is>
      </c>
      <c r="D33" s="6" t="inlineStr">
        <is>
          <t>Навои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n">
        <v>2</v>
      </c>
      <c r="N33" s="7" t="n">
        <v>128156</v>
      </c>
      <c r="O33" s="7" t="n">
        <v>5</v>
      </c>
      <c r="P33" s="7" t="n">
        <v>498849</v>
      </c>
      <c r="Q33" s="7" t="n">
        <v>12</v>
      </c>
      <c r="R33" s="7" t="n">
        <v>9427680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"OLTINSOY JANNAT" XK</t>
        </is>
      </c>
      <c r="C34" s="6" t="inlineStr">
        <is>
          <t>Навои</t>
        </is>
      </c>
      <c r="D34" s="6" t="inlineStr">
        <is>
          <t>Навои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n">
        <v>10</v>
      </c>
      <c r="P34" s="7" t="n">
        <v>3956000</v>
      </c>
      <c r="Q34" s="7" t="n">
        <v>5</v>
      </c>
      <c r="R34" s="7" t="n">
        <v>1687375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"PEACE HEALTH BULDINGS"</t>
        </is>
      </c>
      <c r="C35" s="6" t="inlineStr">
        <is>
          <t>Навои</t>
        </is>
      </c>
      <c r="D35" s="6" t="inlineStr">
        <is>
          <t>Навои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5</v>
      </c>
      <c r="H35" s="7" t="n">
        <v>1567250</v>
      </c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5</v>
      </c>
      <c r="R35" s="7" t="n">
        <v>1687375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"QIZILQUM-FARM-SERVIS"  МЧЖ</t>
        </is>
      </c>
      <c r="C36" s="6" t="inlineStr">
        <is>
          <t>Навои</t>
        </is>
      </c>
      <c r="D36" s="6" t="inlineStr">
        <is>
          <t>Навои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10</v>
      </c>
      <c r="R36" s="7" t="n">
        <v>6749500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n">
        <v>5</v>
      </c>
      <c r="DR36" s="7" t="n">
        <v>651750</v>
      </c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"QIZILTEPA DORI-DARMON" MCHJ</t>
        </is>
      </c>
      <c r="C37" s="6" t="inlineStr">
        <is>
          <t>Навои</t>
        </is>
      </c>
      <c r="D37" s="6" t="inlineStr">
        <is>
          <t>Навои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n">
        <v>1</v>
      </c>
      <c r="BZ37" s="7" t="n">
        <v>63793</v>
      </c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"SAID-AZIMXON-FARM" MCHJ</t>
        </is>
      </c>
      <c r="C38" s="6" t="inlineStr">
        <is>
          <t>Навои</t>
        </is>
      </c>
      <c r="D38" s="6" t="inlineStr">
        <is>
          <t>Навои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15</v>
      </c>
      <c r="R38" s="7" t="n">
        <v>15186375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"SPARTAK-NAVOIY" XK</t>
        </is>
      </c>
      <c r="C39" s="6" t="inlineStr">
        <is>
          <t>Навои</t>
        </is>
      </c>
      <c r="D39" s="6" t="inlineStr">
        <is>
          <t>Навои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2</v>
      </c>
      <c r="H39" s="7" t="n">
        <v>258516</v>
      </c>
      <c r="I39" s="7" t="inlineStr"/>
      <c r="J39" s="7" t="inlineStr"/>
      <c r="K39" s="7" t="inlineStr"/>
      <c r="L39" s="7" t="inlineStr"/>
      <c r="M39" s="7" t="n">
        <v>5</v>
      </c>
      <c r="N39" s="7" t="n">
        <v>811125</v>
      </c>
      <c r="O39" s="7" t="inlineStr"/>
      <c r="P39" s="7" t="inlineStr"/>
      <c r="Q39" s="7" t="n">
        <v>-12</v>
      </c>
      <c r="R39" s="7" t="n">
        <v>9719280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"TORABEK-ASRORBEK FARM" MCHJ</t>
        </is>
      </c>
      <c r="C40" s="6" t="inlineStr">
        <is>
          <t>Навои</t>
        </is>
      </c>
      <c r="D40" s="6" t="inlineStr">
        <is>
          <t>Навои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n">
        <v>5</v>
      </c>
      <c r="N40" s="7" t="n">
        <v>820750</v>
      </c>
      <c r="O40" s="7" t="inlineStr"/>
      <c r="P40" s="7" t="inlineStr"/>
      <c r="Q40" s="7" t="n">
        <v>3</v>
      </c>
      <c r="R40" s="7" t="n">
        <v>607455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"TOXIR MED FARM" MChJ</t>
        </is>
      </c>
      <c r="C41" s="6" t="inlineStr">
        <is>
          <t>Навои</t>
        </is>
      </c>
      <c r="D41" s="6" t="inlineStr">
        <is>
          <t>Навои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n">
        <v>2</v>
      </c>
      <c r="N41" s="7" t="n">
        <v>132120</v>
      </c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"WARRANTY FARM "MCHJ</t>
        </is>
      </c>
      <c r="C42" s="6" t="inlineStr">
        <is>
          <t>Навои</t>
        </is>
      </c>
      <c r="D42" s="6" t="inlineStr">
        <is>
          <t>Навои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n">
        <v>120</v>
      </c>
      <c r="R42" s="7" t="n">
        <v>942768000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"XUJAI-JAXON GRAND" MChJ</t>
        </is>
      </c>
      <c r="C43" s="6" t="inlineStr">
        <is>
          <t>Навои</t>
        </is>
      </c>
      <c r="D43" s="6" t="inlineStr">
        <is>
          <t>Навои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n">
        <v>5</v>
      </c>
      <c r="AD43" s="7" t="n">
        <v>805125</v>
      </c>
      <c r="AE43" s="7" t="inlineStr"/>
      <c r="AF43" s="7" t="inlineStr"/>
      <c r="AG43" s="7" t="n">
        <v>5</v>
      </c>
      <c r="AH43" s="7" t="n">
        <v>773625</v>
      </c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"ZOHIRSHOX FARM 2022" MCHJ</t>
        </is>
      </c>
      <c r="C44" s="6" t="inlineStr">
        <is>
          <t>Навои</t>
        </is>
      </c>
      <c r="D44" s="6" t="inlineStr">
        <is>
          <t>Навои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5</v>
      </c>
      <c r="R44" s="7" t="n">
        <v>1687375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n">
        <v>5</v>
      </c>
      <c r="DP44" s="7" t="n">
        <v>1188750</v>
      </c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"САМАР 2000"</t>
        </is>
      </c>
      <c r="C45" s="6" t="inlineStr">
        <is>
          <t>Навои</t>
        </is>
      </c>
      <c r="D45" s="6" t="inlineStr">
        <is>
          <t>Навои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n">
        <v>3</v>
      </c>
      <c r="N45" s="7" t="n">
        <v>297270</v>
      </c>
      <c r="O45" s="7" t="inlineStr"/>
      <c r="P45" s="7" t="inlineStr"/>
      <c r="Q45" s="7" t="n">
        <v>10</v>
      </c>
      <c r="R45" s="7" t="n">
        <v>3374750</v>
      </c>
      <c r="S45" s="7" t="inlineStr"/>
      <c r="T45" s="7" t="inlineStr"/>
      <c r="U45" s="7" t="inlineStr"/>
      <c r="V45" s="7" t="inlineStr"/>
      <c r="W45" s="7" t="n">
        <v>2</v>
      </c>
      <c r="X45" s="7" t="n">
        <v>0</v>
      </c>
      <c r="Y45" s="7" t="inlineStr"/>
      <c r="Z45" s="7" t="inlineStr"/>
      <c r="AA45" s="7" t="inlineStr"/>
      <c r="AB45" s="7" t="inlineStr"/>
      <c r="AC45" s="7" t="inlineStr"/>
      <c r="AD45" s="7" t="inlineStr"/>
      <c r="AE45" s="7" t="n">
        <v>4</v>
      </c>
      <c r="AF45" s="7" t="n">
        <v>390544</v>
      </c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OOO "GAJUM FARM"</t>
        </is>
      </c>
      <c r="C46" s="6" t="inlineStr">
        <is>
          <t>Навои</t>
        </is>
      </c>
      <c r="D46" s="6" t="inlineStr">
        <is>
          <t>Навои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n">
        <v>10</v>
      </c>
      <c r="P46" s="7" t="n">
        <v>3956000</v>
      </c>
      <c r="Q46" s="7" t="n">
        <v>42</v>
      </c>
      <c r="R46" s="7" t="n">
        <v>29967780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OOO "SHAHRIYOR FARM MEDICAL"</t>
        </is>
      </c>
      <c r="C47" s="6" t="inlineStr">
        <is>
          <t>Навои</t>
        </is>
      </c>
      <c r="D47" s="6" t="inlineStr">
        <is>
          <t>Навои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5</v>
      </c>
      <c r="R47" s="7" t="n">
        <v>1687375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ООО "WARRANTY FARM".</t>
        </is>
      </c>
      <c r="C48" s="6" t="inlineStr">
        <is>
          <t>Навои</t>
        </is>
      </c>
      <c r="D48" s="6" t="inlineStr">
        <is>
          <t>Навои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n">
        <v>30</v>
      </c>
      <c r="N48" s="7" t="n">
        <v>29727000</v>
      </c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ООО "ZAMIN MED FARM NAVOIY"</t>
        </is>
      </c>
      <c r="C49" s="6" t="inlineStr">
        <is>
          <t>Навои</t>
        </is>
      </c>
      <c r="D49" s="6" t="inlineStr">
        <is>
          <t>Навои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20</v>
      </c>
      <c r="R49" s="7" t="n">
        <v>26188000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ЧП "ZAFAR-TEMURBEK FARM"</t>
        </is>
      </c>
      <c r="C50" s="6" t="inlineStr">
        <is>
          <t>Навои</t>
        </is>
      </c>
      <c r="D50" s="6" t="inlineStr">
        <is>
          <t>Навои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12</v>
      </c>
      <c r="R50" s="7" t="n">
        <v>4859640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n">
        <v>2</v>
      </c>
      <c r="AD50" s="7" t="n">
        <v>128820</v>
      </c>
      <c r="AE50" s="7" t="inlineStr"/>
      <c r="AF50" s="7" t="inlineStr"/>
      <c r="AG50" s="7" t="n">
        <v>2</v>
      </c>
      <c r="AH50" s="7" t="n">
        <v>123780</v>
      </c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>
      <c r="A51" s="2" t="n">
        <v>0</v>
      </c>
      <c r="B51" s="3" t="inlineStr">
        <is>
          <t>Grand</t>
        </is>
      </c>
      <c r="C51" s="3" t="inlineStr"/>
      <c r="D51" s="3" t="inlineStr"/>
      <c r="E51" s="4">
        <f>SUM(E52:E108)</f>
        <v/>
      </c>
      <c r="F51" s="4">
        <f>SUM(F52:F108)</f>
        <v/>
      </c>
      <c r="G51" s="4">
        <f>SUM(G52:G108)</f>
        <v/>
      </c>
      <c r="H51" s="4">
        <f>SUM(H52:H108)</f>
        <v/>
      </c>
      <c r="I51" s="4">
        <f>SUM(I52:I108)</f>
        <v/>
      </c>
      <c r="J51" s="4">
        <f>SUM(J52:J108)</f>
        <v/>
      </c>
      <c r="K51" s="4">
        <f>SUM(K52:K108)</f>
        <v/>
      </c>
      <c r="L51" s="4">
        <f>SUM(L52:L108)</f>
        <v/>
      </c>
      <c r="M51" s="4">
        <f>SUM(M52:M108)</f>
        <v/>
      </c>
      <c r="N51" s="4">
        <f>SUM(N52:N108)</f>
        <v/>
      </c>
      <c r="O51" s="4">
        <f>SUM(O52:O108)</f>
        <v/>
      </c>
      <c r="P51" s="4">
        <f>SUM(P52:P108)</f>
        <v/>
      </c>
      <c r="Q51" s="4">
        <f>SUM(Q52:Q108)</f>
        <v/>
      </c>
      <c r="R51" s="4">
        <f>SUM(R52:R108)</f>
        <v/>
      </c>
      <c r="S51" s="4">
        <f>SUM(S52:S108)</f>
        <v/>
      </c>
      <c r="T51" s="4">
        <f>SUM(T52:T108)</f>
        <v/>
      </c>
      <c r="U51" s="4">
        <f>SUM(U52:U108)</f>
        <v/>
      </c>
      <c r="V51" s="4">
        <f>SUM(V52:V108)</f>
        <v/>
      </c>
      <c r="W51" s="4">
        <f>SUM(W52:W108)</f>
        <v/>
      </c>
      <c r="X51" s="4">
        <f>SUM(X52:X108)</f>
        <v/>
      </c>
      <c r="Y51" s="4">
        <f>SUM(Y52:Y108)</f>
        <v/>
      </c>
      <c r="Z51" s="4">
        <f>SUM(Z52:Z108)</f>
        <v/>
      </c>
      <c r="AA51" s="4">
        <f>SUM(AA52:AA108)</f>
        <v/>
      </c>
      <c r="AB51" s="4">
        <f>SUM(AB52:AB108)</f>
        <v/>
      </c>
      <c r="AC51" s="4">
        <f>SUM(AC52:AC108)</f>
        <v/>
      </c>
      <c r="AD51" s="4">
        <f>SUM(AD52:AD108)</f>
        <v/>
      </c>
      <c r="AE51" s="4">
        <f>SUM(AE52:AE108)</f>
        <v/>
      </c>
      <c r="AF51" s="4">
        <f>SUM(AF52:AF108)</f>
        <v/>
      </c>
      <c r="AG51" s="4">
        <f>SUM(AG52:AG108)</f>
        <v/>
      </c>
      <c r="AH51" s="4">
        <f>SUM(AH52:AH108)</f>
        <v/>
      </c>
      <c r="AI51" s="4">
        <f>SUM(AI52:AI108)</f>
        <v/>
      </c>
      <c r="AJ51" s="4">
        <f>SUM(AJ52:AJ108)</f>
        <v/>
      </c>
      <c r="AK51" s="4">
        <f>SUM(AK52:AK108)</f>
        <v/>
      </c>
      <c r="AL51" s="4">
        <f>SUM(AL52:AL108)</f>
        <v/>
      </c>
      <c r="AM51" s="4">
        <f>SUM(AM52:AM108)</f>
        <v/>
      </c>
      <c r="AN51" s="4">
        <f>SUM(AN52:AN108)</f>
        <v/>
      </c>
      <c r="AO51" s="4">
        <f>SUM(AO52:AO108)</f>
        <v/>
      </c>
      <c r="AP51" s="4">
        <f>SUM(AP52:AP108)</f>
        <v/>
      </c>
      <c r="AQ51" s="4">
        <f>SUM(AQ52:AQ108)</f>
        <v/>
      </c>
      <c r="AR51" s="4">
        <f>SUM(AR52:AR108)</f>
        <v/>
      </c>
      <c r="AS51" s="4">
        <f>SUM(AS52:AS108)</f>
        <v/>
      </c>
      <c r="AT51" s="4">
        <f>SUM(AT52:AT108)</f>
        <v/>
      </c>
      <c r="AU51" s="4">
        <f>SUM(AU52:AU108)</f>
        <v/>
      </c>
      <c r="AV51" s="4">
        <f>SUM(AV52:AV108)</f>
        <v/>
      </c>
      <c r="AW51" s="4">
        <f>SUM(AW52:AW108)</f>
        <v/>
      </c>
      <c r="AX51" s="4">
        <f>SUM(AX52:AX108)</f>
        <v/>
      </c>
      <c r="AY51" s="4">
        <f>SUM(AY52:AY108)</f>
        <v/>
      </c>
      <c r="AZ51" s="4">
        <f>SUM(AZ52:AZ108)</f>
        <v/>
      </c>
      <c r="BA51" s="4">
        <f>SUM(BA52:BA108)</f>
        <v/>
      </c>
      <c r="BB51" s="4">
        <f>SUM(BB52:BB108)</f>
        <v/>
      </c>
      <c r="BC51" s="4">
        <f>SUM(BC52:BC108)</f>
        <v/>
      </c>
      <c r="BD51" s="4">
        <f>SUM(BD52:BD108)</f>
        <v/>
      </c>
      <c r="BE51" s="4">
        <f>SUM(BE52:BE108)</f>
        <v/>
      </c>
      <c r="BF51" s="4">
        <f>SUM(BF52:BF108)</f>
        <v/>
      </c>
      <c r="BG51" s="4">
        <f>SUM(BG52:BG108)</f>
        <v/>
      </c>
      <c r="BH51" s="4">
        <f>SUM(BH52:BH108)</f>
        <v/>
      </c>
      <c r="BI51" s="4">
        <f>SUM(BI52:BI108)</f>
        <v/>
      </c>
      <c r="BJ51" s="4">
        <f>SUM(BJ52:BJ108)</f>
        <v/>
      </c>
      <c r="BK51" s="4">
        <f>SUM(BK52:BK108)</f>
        <v/>
      </c>
      <c r="BL51" s="4">
        <f>SUM(BL52:BL108)</f>
        <v/>
      </c>
      <c r="BM51" s="4">
        <f>SUM(BM52:BM108)</f>
        <v/>
      </c>
      <c r="BN51" s="4">
        <f>SUM(BN52:BN108)</f>
        <v/>
      </c>
      <c r="BO51" s="4">
        <f>SUM(BO52:BO108)</f>
        <v/>
      </c>
      <c r="BP51" s="4">
        <f>SUM(BP52:BP108)</f>
        <v/>
      </c>
      <c r="BQ51" s="4">
        <f>SUM(BQ52:BQ108)</f>
        <v/>
      </c>
      <c r="BR51" s="4">
        <f>SUM(BR52:BR108)</f>
        <v/>
      </c>
      <c r="BS51" s="4">
        <f>SUM(BS52:BS108)</f>
        <v/>
      </c>
      <c r="BT51" s="4">
        <f>SUM(BT52:BT108)</f>
        <v/>
      </c>
      <c r="BU51" s="4">
        <f>SUM(BU52:BU108)</f>
        <v/>
      </c>
      <c r="BV51" s="4">
        <f>SUM(BV52:BV108)</f>
        <v/>
      </c>
      <c r="BW51" s="4">
        <f>SUM(BW52:BW108)</f>
        <v/>
      </c>
      <c r="BX51" s="4">
        <f>SUM(BX52:BX108)</f>
        <v/>
      </c>
      <c r="BY51" s="4">
        <f>SUM(BY52:BY108)</f>
        <v/>
      </c>
      <c r="BZ51" s="4">
        <f>SUM(BZ52:BZ108)</f>
        <v/>
      </c>
      <c r="CA51" s="4">
        <f>SUM(CA52:CA108)</f>
        <v/>
      </c>
      <c r="CB51" s="4">
        <f>SUM(CB52:CB108)</f>
        <v/>
      </c>
      <c r="CC51" s="4">
        <f>SUM(CC52:CC108)</f>
        <v/>
      </c>
      <c r="CD51" s="4">
        <f>SUM(CD52:CD108)</f>
        <v/>
      </c>
      <c r="CE51" s="4">
        <f>SUM(CE52:CE108)</f>
        <v/>
      </c>
      <c r="CF51" s="4">
        <f>SUM(CF52:CF108)</f>
        <v/>
      </c>
      <c r="CG51" s="4">
        <f>SUM(CG52:CG108)</f>
        <v/>
      </c>
      <c r="CH51" s="4">
        <f>SUM(CH52:CH108)</f>
        <v/>
      </c>
      <c r="CI51" s="4">
        <f>SUM(CI52:CI108)</f>
        <v/>
      </c>
      <c r="CJ51" s="4">
        <f>SUM(CJ52:CJ108)</f>
        <v/>
      </c>
      <c r="CK51" s="4">
        <f>SUM(CK52:CK108)</f>
        <v/>
      </c>
      <c r="CL51" s="4">
        <f>SUM(CL52:CL108)</f>
        <v/>
      </c>
      <c r="CM51" s="4">
        <f>SUM(CM52:CM108)</f>
        <v/>
      </c>
      <c r="CN51" s="4">
        <f>SUM(CN52:CN108)</f>
        <v/>
      </c>
      <c r="CO51" s="4">
        <f>SUM(CO52:CO108)</f>
        <v/>
      </c>
      <c r="CP51" s="4">
        <f>SUM(CP52:CP108)</f>
        <v/>
      </c>
      <c r="CQ51" s="4">
        <f>SUM(CQ52:CQ108)</f>
        <v/>
      </c>
      <c r="CR51" s="4">
        <f>SUM(CR52:CR108)</f>
        <v/>
      </c>
      <c r="CS51" s="4">
        <f>SUM(CS52:CS108)</f>
        <v/>
      </c>
      <c r="CT51" s="4">
        <f>SUM(CT52:CT108)</f>
        <v/>
      </c>
      <c r="CU51" s="4">
        <f>SUM(CU52:CU108)</f>
        <v/>
      </c>
      <c r="CV51" s="4">
        <f>SUM(CV52:CV108)</f>
        <v/>
      </c>
      <c r="CW51" s="4">
        <f>SUM(CW52:CW108)</f>
        <v/>
      </c>
      <c r="CX51" s="4">
        <f>SUM(CX52:CX108)</f>
        <v/>
      </c>
      <c r="CY51" s="4">
        <f>SUM(CY52:CY108)</f>
        <v/>
      </c>
      <c r="CZ51" s="4">
        <f>SUM(CZ52:CZ108)</f>
        <v/>
      </c>
      <c r="DA51" s="4">
        <f>SUM(DA52:DA108)</f>
        <v/>
      </c>
      <c r="DB51" s="4">
        <f>SUM(DB52:DB108)</f>
        <v/>
      </c>
      <c r="DC51" s="4">
        <f>SUM(DC52:DC108)</f>
        <v/>
      </c>
      <c r="DD51" s="4">
        <f>SUM(DD52:DD108)</f>
        <v/>
      </c>
      <c r="DE51" s="4">
        <f>SUM(DE52:DE108)</f>
        <v/>
      </c>
      <c r="DF51" s="4">
        <f>SUM(DF52:DF108)</f>
        <v/>
      </c>
      <c r="DG51" s="4">
        <f>SUM(DG52:DG108)</f>
        <v/>
      </c>
      <c r="DH51" s="4">
        <f>SUM(DH52:DH108)</f>
        <v/>
      </c>
      <c r="DI51" s="4">
        <f>SUM(DI52:DI108)</f>
        <v/>
      </c>
      <c r="DJ51" s="4">
        <f>SUM(DJ52:DJ108)</f>
        <v/>
      </c>
      <c r="DK51" s="4">
        <f>SUM(DK52:DK108)</f>
        <v/>
      </c>
      <c r="DL51" s="4">
        <f>SUM(DL52:DL108)</f>
        <v/>
      </c>
      <c r="DM51" s="4">
        <f>SUM(DM52:DM108)</f>
        <v/>
      </c>
      <c r="DN51" s="4">
        <f>SUM(DN52:DN108)</f>
        <v/>
      </c>
      <c r="DO51" s="4">
        <f>SUM(DO52:DO108)</f>
        <v/>
      </c>
      <c r="DP51" s="4">
        <f>SUM(DP52:DP108)</f>
        <v/>
      </c>
      <c r="DQ51" s="4">
        <f>SUM(DQ52:DQ108)</f>
        <v/>
      </c>
      <c r="DR51" s="4">
        <f>SUM(DR52:DR108)</f>
        <v/>
      </c>
      <c r="DS51" s="4">
        <f>SUM(DS52:DS108)</f>
        <v/>
      </c>
      <c r="DT51" s="4">
        <f>SUM(DT52:DT108)</f>
        <v/>
      </c>
      <c r="DU51" s="4">
        <f>SUM(DU52:DU108)</f>
        <v/>
      </c>
      <c r="DV51" s="4">
        <f>SUM(DV52:DV108)</f>
        <v/>
      </c>
      <c r="DW51" s="4">
        <f>SUM(DW52:DW108)</f>
        <v/>
      </c>
      <c r="DX51" s="4">
        <f>SUM(DX52:DX108)</f>
        <v/>
      </c>
      <c r="DY51" s="4">
        <f>SUM(DY52:DY108)</f>
        <v/>
      </c>
      <c r="DZ51" s="4">
        <f>SUM(DZ52:DZ108)</f>
        <v/>
      </c>
      <c r="EA51" s="4">
        <f>SUM(EA52:EA108)</f>
        <v/>
      </c>
      <c r="EB51" s="4">
        <f>SUM(EB52:EB108)</f>
        <v/>
      </c>
      <c r="EC51" s="4">
        <f>SUM(EC52:EC108)</f>
        <v/>
      </c>
      <c r="ED51" s="4">
        <f>SUM(ED52:ED108)</f>
        <v/>
      </c>
    </row>
    <row r="52" hidden="1" outlineLevel="1">
      <c r="A52" s="5" t="n">
        <v>1</v>
      </c>
      <c r="B52" s="6" t="inlineStr">
        <is>
          <t>"SSV MED-PHARMM"MCHJ</t>
        </is>
      </c>
      <c r="C52" s="6" t="inlineStr">
        <is>
          <t>Навои</t>
        </is>
      </c>
      <c r="D52" s="6" t="inlineStr">
        <is>
          <t>Навои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n">
        <v>3</v>
      </c>
      <c r="BP52" s="7" t="n">
        <v>468324</v>
      </c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n">
        <v>1</v>
      </c>
      <c r="DT52" s="7" t="n">
        <v>191445</v>
      </c>
      <c r="DU52" s="7" t="n">
        <v>1</v>
      </c>
      <c r="DV52" s="7" t="n">
        <v>419996</v>
      </c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2</v>
      </c>
      <c r="B53" s="6" t="inlineStr">
        <is>
          <t>AL-HAYOT NAVOIY MCHJ</t>
        </is>
      </c>
      <c r="C53" s="6" t="inlineStr">
        <is>
          <t>Навои</t>
        </is>
      </c>
      <c r="D53" s="6" t="inlineStr">
        <is>
          <t>Навои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4</v>
      </c>
      <c r="R53" s="7" t="n">
        <v>374266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3</v>
      </c>
      <c r="B54" s="6" t="inlineStr">
        <is>
          <t>ASADBEK FARM OQ-OLTIN MCHJ</t>
        </is>
      </c>
      <c r="C54" s="6" t="inlineStr">
        <is>
          <t>Навои</t>
        </is>
      </c>
      <c r="D54" s="6" t="inlineStr">
        <is>
          <t>Навои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n">
        <v>5</v>
      </c>
      <c r="N54" s="7" t="n">
        <v>983475</v>
      </c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4</v>
      </c>
      <c r="B55" s="6" t="inlineStr">
        <is>
          <t>Abzal Feniks XK</t>
        </is>
      </c>
      <c r="C55" s="6" t="inlineStr">
        <is>
          <t>Навои</t>
        </is>
      </c>
      <c r="D55" s="6" t="inlineStr">
        <is>
          <t>Навои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3</v>
      </c>
      <c r="H55" s="7" t="n">
        <v>653607</v>
      </c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5</v>
      </c>
      <c r="R55" s="7" t="n">
        <v>460965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</v>
      </c>
      <c r="B56" s="6" t="inlineStr">
        <is>
          <t>BAXROM HUMOYUN IQBOLI XK</t>
        </is>
      </c>
      <c r="C56" s="6" t="inlineStr">
        <is>
          <t>Навои</t>
        </is>
      </c>
      <c r="D56" s="6" t="inlineStr">
        <is>
          <t>Навои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n">
        <v>20</v>
      </c>
      <c r="Z56" s="7" t="n">
        <v>5847740</v>
      </c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6</v>
      </c>
      <c r="B57" s="6" t="inlineStr">
        <is>
          <t>BILLUR DAVO PHARM MCHJ</t>
        </is>
      </c>
      <c r="C57" s="6" t="inlineStr">
        <is>
          <t>Навои</t>
        </is>
      </c>
      <c r="D57" s="6" t="inlineStr">
        <is>
          <t>Навои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n">
        <v>1</v>
      </c>
      <c r="DP57" s="7" t="n">
        <v>90596</v>
      </c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7</v>
      </c>
      <c r="B58" s="6" t="inlineStr">
        <is>
          <t>BURXANOV FARM 2415  MCHJ</t>
        </is>
      </c>
      <c r="C58" s="6" t="inlineStr">
        <is>
          <t>Навои</t>
        </is>
      </c>
      <c r="D58" s="6" t="inlineStr">
        <is>
          <t>Навои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4</v>
      </c>
      <c r="R58" s="7" t="n">
        <v>1263906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8</v>
      </c>
      <c r="B59" s="6" t="inlineStr">
        <is>
          <t>Bamoto Avjama MCHJ</t>
        </is>
      </c>
      <c r="C59" s="6" t="inlineStr">
        <is>
          <t>Навои</t>
        </is>
      </c>
      <c r="D59" s="6" t="inlineStr">
        <is>
          <t>Навои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2</v>
      </c>
      <c r="R59" s="7" t="n">
        <v>161600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9</v>
      </c>
      <c r="B60" s="6" t="inlineStr">
        <is>
          <t>Buston 2000 XK</t>
        </is>
      </c>
      <c r="C60" s="6" t="inlineStr">
        <is>
          <t>Навои</t>
        </is>
      </c>
      <c r="D60" s="6" t="inlineStr">
        <is>
          <t>Навои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n">
        <v>6</v>
      </c>
      <c r="R60" s="7" t="n">
        <v>2956296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10</v>
      </c>
      <c r="B61" s="6" t="inlineStr">
        <is>
          <t>Chashma-Darmon XK</t>
        </is>
      </c>
      <c r="C61" s="6" t="inlineStr">
        <is>
          <t>Навои</t>
        </is>
      </c>
      <c r="D61" s="6" t="inlineStr">
        <is>
          <t>Навои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n">
        <v>1</v>
      </c>
      <c r="J61" s="7" t="n">
        <v>491487</v>
      </c>
      <c r="K61" s="7" t="inlineStr"/>
      <c r="L61" s="7" t="inlineStr"/>
      <c r="M61" s="7" t="inlineStr"/>
      <c r="N61" s="7" t="inlineStr"/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1</v>
      </c>
      <c r="X61" s="7" t="n">
        <v>226292</v>
      </c>
      <c r="Y61" s="7" t="inlineStr"/>
      <c r="Z61" s="7" t="inlineStr"/>
      <c r="AA61" s="7" t="inlineStr"/>
      <c r="AB61" s="7" t="inlineStr"/>
      <c r="AC61" s="7" t="n">
        <v>2</v>
      </c>
      <c r="AD61" s="7" t="n">
        <v>565808</v>
      </c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n">
        <v>2</v>
      </c>
      <c r="DP61" s="7" t="n">
        <v>301490</v>
      </c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11</v>
      </c>
      <c r="B62" s="6" t="inlineStr">
        <is>
          <t>Darmon XK 1</t>
        </is>
      </c>
      <c r="C62" s="6" t="inlineStr">
        <is>
          <t>Навои</t>
        </is>
      </c>
      <c r="D62" s="6" t="inlineStr">
        <is>
          <t>Навои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5</v>
      </c>
      <c r="H62" s="7" t="n">
        <v>1341655</v>
      </c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n">
        <v>50</v>
      </c>
      <c r="R62" s="7" t="n">
        <v>4995000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n">
        <v>5</v>
      </c>
      <c r="DV62" s="7" t="n">
        <v>376450</v>
      </c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12</v>
      </c>
      <c r="B63" s="6" t="inlineStr">
        <is>
          <t>EVEREST BEK SHIFO MCHJ</t>
        </is>
      </c>
      <c r="C63" s="6" t="inlineStr">
        <is>
          <t>Навои</t>
        </is>
      </c>
      <c r="D63" s="6" t="inlineStr">
        <is>
          <t>Навои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5</v>
      </c>
      <c r="R63" s="7" t="n">
        <v>1776860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13</v>
      </c>
      <c r="B64" s="6" t="inlineStr">
        <is>
          <t>Eldor A'zamjon XK</t>
        </is>
      </c>
      <c r="C64" s="6" t="inlineStr">
        <is>
          <t>Навои</t>
        </is>
      </c>
      <c r="D64" s="6" t="inlineStr">
        <is>
          <t>Навои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n">
        <v>2</v>
      </c>
      <c r="N64" s="7" t="n">
        <v>707126</v>
      </c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14</v>
      </c>
      <c r="B65" s="6" t="inlineStr">
        <is>
          <t>FARM MEHROJ MCHJ</t>
        </is>
      </c>
      <c r="C65" s="6" t="inlineStr">
        <is>
          <t>Навои</t>
        </is>
      </c>
      <c r="D65" s="6" t="inlineStr">
        <is>
          <t>Навои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n">
        <v>50</v>
      </c>
      <c r="AN65" s="7" t="n">
        <v>7435100</v>
      </c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15</v>
      </c>
      <c r="B66" s="6" t="inlineStr">
        <is>
          <t>FAXRIDDIN-FARM NAVOIY XK</t>
        </is>
      </c>
      <c r="C66" s="6" t="inlineStr">
        <is>
          <t>Навои</t>
        </is>
      </c>
      <c r="D66" s="6" t="inlineStr">
        <is>
          <t>Навои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3</v>
      </c>
      <c r="N66" s="7" t="n">
        <v>6429</v>
      </c>
      <c r="O66" s="7" t="inlineStr"/>
      <c r="P66" s="7" t="inlineStr"/>
      <c r="Q66" s="7" t="n">
        <v>13</v>
      </c>
      <c r="R66" s="7" t="n">
        <v>3189596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16</v>
      </c>
      <c r="B67" s="6" t="inlineStr">
        <is>
          <t>FITO-FARM-LEK MChJ</t>
        </is>
      </c>
      <c r="C67" s="6" t="inlineStr">
        <is>
          <t>Навои</t>
        </is>
      </c>
      <c r="D67" s="6" t="inlineStr">
        <is>
          <t>Навои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n">
        <v>18</v>
      </c>
      <c r="AN67" s="7" t="n">
        <v>7968816</v>
      </c>
      <c r="AO67" s="7" t="n">
        <v>76</v>
      </c>
      <c r="AP67" s="7" t="n">
        <v>27486864</v>
      </c>
      <c r="AQ67" s="7" t="n">
        <v>85</v>
      </c>
      <c r="AR67" s="7" t="n">
        <v>22351175</v>
      </c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n">
        <v>11</v>
      </c>
      <c r="BB67" s="7" t="n">
        <v>3465774</v>
      </c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n">
        <v>9</v>
      </c>
      <c r="BX67" s="7" t="n">
        <v>2966940</v>
      </c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n">
        <v>3</v>
      </c>
      <c r="DP67" s="7" t="n">
        <v>1350567</v>
      </c>
      <c r="DQ67" s="7" t="n">
        <v>23</v>
      </c>
      <c r="DR67" s="7" t="n">
        <v>3284952</v>
      </c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17</v>
      </c>
      <c r="B68" s="6" t="inlineStr">
        <is>
          <t>Fayz Sadullo MCHJ</t>
        </is>
      </c>
      <c r="C68" s="6" t="inlineStr">
        <is>
          <t>Навои</t>
        </is>
      </c>
      <c r="D68" s="6" t="inlineStr">
        <is>
          <t>Навои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5</v>
      </c>
      <c r="R68" s="7" t="n">
        <v>2481395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18</v>
      </c>
      <c r="B69" s="6" t="inlineStr">
        <is>
          <t>GAVJUM FARM MCHJ</t>
        </is>
      </c>
      <c r="C69" s="6" t="inlineStr">
        <is>
          <t>Навои</t>
        </is>
      </c>
      <c r="D69" s="6" t="inlineStr">
        <is>
          <t>Навои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25</v>
      </c>
      <c r="R69" s="7" t="n">
        <v>8233740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n">
        <v>2</v>
      </c>
      <c r="DP69" s="7" t="n">
        <v>816522</v>
      </c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19</v>
      </c>
      <c r="B70" s="6" t="inlineStr">
        <is>
          <t>GOLD-D FARM MCHJ</t>
        </is>
      </c>
      <c r="C70" s="6" t="inlineStr">
        <is>
          <t>Навои</t>
        </is>
      </c>
      <c r="D70" s="6" t="inlineStr">
        <is>
          <t>Навои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n">
        <v>4</v>
      </c>
      <c r="N70" s="7" t="n">
        <v>1130480</v>
      </c>
      <c r="O70" s="7" t="inlineStr"/>
      <c r="P70" s="7" t="inlineStr"/>
      <c r="Q70" s="7" t="n">
        <v>8</v>
      </c>
      <c r="R70" s="7" t="n">
        <v>1527526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n">
        <v>1</v>
      </c>
      <c r="DR70" s="7" t="n">
        <v>409944</v>
      </c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20</v>
      </c>
      <c r="B71" s="6" t="inlineStr">
        <is>
          <t>Gradus Farm Medikal MCHJ</t>
        </is>
      </c>
      <c r="C71" s="6" t="inlineStr">
        <is>
          <t>Навои</t>
        </is>
      </c>
      <c r="D71" s="6" t="inlineStr">
        <is>
          <t>Навои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n">
        <v>1</v>
      </c>
      <c r="N71" s="7" t="n">
        <v>69843</v>
      </c>
      <c r="O71" s="7" t="inlineStr"/>
      <c r="P71" s="7" t="inlineStr"/>
      <c r="Q71" s="7" t="n">
        <v>7</v>
      </c>
      <c r="R71" s="7" t="n">
        <v>1500593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n">
        <v>2</v>
      </c>
      <c r="DR71" s="7" t="n">
        <v>909322</v>
      </c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21</v>
      </c>
      <c r="B72" s="6" t="inlineStr">
        <is>
          <t>HAMIDULLO KAMOL ISHONCH FARM MCHJ</t>
        </is>
      </c>
      <c r="C72" s="6" t="inlineStr">
        <is>
          <t>Навои</t>
        </is>
      </c>
      <c r="D72" s="6" t="inlineStr">
        <is>
          <t>Навои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n">
        <v>1</v>
      </c>
      <c r="AZ72" s="7" t="n">
        <v>29689</v>
      </c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22</v>
      </c>
      <c r="B73" s="6" t="inlineStr">
        <is>
          <t>HAZRATI BILOL KELAJAGI XK</t>
        </is>
      </c>
      <c r="C73" s="6" t="inlineStr">
        <is>
          <t>Навои</t>
        </is>
      </c>
      <c r="D73" s="6" t="inlineStr">
        <is>
          <t>Навои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2</v>
      </c>
      <c r="H73" s="7" t="n">
        <v>129788</v>
      </c>
      <c r="I73" s="7" t="inlineStr"/>
      <c r="J73" s="7" t="inlineStr"/>
      <c r="K73" s="7" t="inlineStr"/>
      <c r="L73" s="7" t="inlineStr"/>
      <c r="M73" s="7" t="n">
        <v>2</v>
      </c>
      <c r="N73" s="7" t="n">
        <v>24904</v>
      </c>
      <c r="O73" s="7" t="inlineStr"/>
      <c r="P73" s="7" t="inlineStr"/>
      <c r="Q73" s="7" t="n">
        <v>12</v>
      </c>
      <c r="R73" s="7" t="n">
        <v>2914205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n">
        <v>5</v>
      </c>
      <c r="AN73" s="7" t="n">
        <v>607580</v>
      </c>
      <c r="AO73" s="7" t="n">
        <v>5</v>
      </c>
      <c r="AP73" s="7" t="n">
        <v>1678680</v>
      </c>
      <c r="AQ73" s="7" t="n">
        <v>5</v>
      </c>
      <c r="AR73" s="7" t="n">
        <v>2476330</v>
      </c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n">
        <v>2</v>
      </c>
      <c r="DR73" s="7" t="n">
        <v>358714</v>
      </c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23</v>
      </c>
      <c r="B74" s="6" t="inlineStr">
        <is>
          <t>Hakim Navbahor XK</t>
        </is>
      </c>
      <c r="C74" s="6" t="inlineStr">
        <is>
          <t>Навои</t>
        </is>
      </c>
      <c r="D74" s="6" t="inlineStr">
        <is>
          <t>Навои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4</v>
      </c>
      <c r="R74" s="7" t="n">
        <v>1622272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24</v>
      </c>
      <c r="B75" s="6" t="inlineStr">
        <is>
          <t>IYMONAXON HABIBAXON FARM MCHJ</t>
        </is>
      </c>
      <c r="C75" s="6" t="inlineStr">
        <is>
          <t>Навои</t>
        </is>
      </c>
      <c r="D75" s="6" t="inlineStr">
        <is>
          <t>Навои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1679600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25</v>
      </c>
      <c r="B76" s="6" t="inlineStr">
        <is>
          <t>Ikromov Axrorbek Invest MCHJ</t>
        </is>
      </c>
      <c r="C76" s="6" t="inlineStr">
        <is>
          <t>Навои</t>
        </is>
      </c>
      <c r="D76" s="6" t="inlineStr">
        <is>
          <t>Навои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n">
        <v>30</v>
      </c>
      <c r="R76" s="7" t="n">
        <v>1288410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26</v>
      </c>
      <c r="B77" s="6" t="inlineStr">
        <is>
          <t>JAHON-FARM-JAVOHIR MCHJ</t>
        </is>
      </c>
      <c r="C77" s="6" t="inlineStr">
        <is>
          <t>Навои</t>
        </is>
      </c>
      <c r="D77" s="6" t="inlineStr">
        <is>
          <t>Навои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10</v>
      </c>
      <c r="R77" s="7" t="n">
        <v>1971180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n">
        <v>5</v>
      </c>
      <c r="AX77" s="7" t="n">
        <v>1478745</v>
      </c>
      <c r="AY77" s="7" t="n">
        <v>5</v>
      </c>
      <c r="AZ77" s="7" t="n">
        <v>1548640</v>
      </c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27</v>
      </c>
      <c r="B78" s="6" t="inlineStr">
        <is>
          <t>JASUR KONIMEX FARM MCHJ</t>
        </is>
      </c>
      <c r="C78" s="6" t="inlineStr">
        <is>
          <t>Навои</t>
        </is>
      </c>
      <c r="D78" s="6" t="inlineStr">
        <is>
          <t>Навои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n">
        <v>5</v>
      </c>
      <c r="Z78" s="7" t="n">
        <v>2193145</v>
      </c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28</v>
      </c>
      <c r="B79" s="6" t="inlineStr">
        <is>
          <t>LIDER-PARTNYOR MCHJ</t>
        </is>
      </c>
      <c r="C79" s="6" t="inlineStr">
        <is>
          <t>Навои</t>
        </is>
      </c>
      <c r="D79" s="6" t="inlineStr">
        <is>
          <t>Навои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5</v>
      </c>
      <c r="N79" s="7" t="n">
        <v>1108215</v>
      </c>
      <c r="O79" s="7" t="inlineStr"/>
      <c r="P79" s="7" t="inlineStr"/>
      <c r="Q79" s="7" t="n">
        <v>10</v>
      </c>
      <c r="R79" s="7" t="n">
        <v>501330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29</v>
      </c>
      <c r="B80" s="6" t="inlineStr">
        <is>
          <t>MALIKRABOT FIRDAVS FARM MCHJ</t>
        </is>
      </c>
      <c r="C80" s="6" t="inlineStr">
        <is>
          <t>Навои</t>
        </is>
      </c>
      <c r="D80" s="6" t="inlineStr">
        <is>
          <t>Навои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n">
        <v>3</v>
      </c>
      <c r="N80" s="7" t="n">
        <v>1259109</v>
      </c>
      <c r="O80" s="7" t="inlineStr"/>
      <c r="P80" s="7" t="inlineStr"/>
      <c r="Q80" s="7" t="n">
        <v>5</v>
      </c>
      <c r="R80" s="7" t="n">
        <v>2465590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n">
        <v>5</v>
      </c>
      <c r="DR80" s="7" t="n">
        <v>2307045</v>
      </c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30</v>
      </c>
      <c r="B81" s="6" t="inlineStr">
        <is>
          <t>MARHABO FARM 2022 MCHJ</t>
        </is>
      </c>
      <c r="C81" s="6" t="inlineStr">
        <is>
          <t>Навои</t>
        </is>
      </c>
      <c r="D81" s="6" t="inlineStr">
        <is>
          <t>Навои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4</v>
      </c>
      <c r="R81" s="7" t="n">
        <v>836000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31</v>
      </c>
      <c r="B82" s="6" t="inlineStr">
        <is>
          <t>MAXFARM'S XK</t>
        </is>
      </c>
      <c r="C82" s="6" t="inlineStr">
        <is>
          <t>Навои</t>
        </is>
      </c>
      <c r="D82" s="6" t="inlineStr">
        <is>
          <t>Навои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2</v>
      </c>
      <c r="R82" s="7" t="n">
        <v>779974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32</v>
      </c>
      <c r="B83" s="6" t="inlineStr">
        <is>
          <t>MED COSMIDERM OK</t>
        </is>
      </c>
      <c r="C83" s="6" t="inlineStr">
        <is>
          <t>Навои</t>
        </is>
      </c>
      <c r="D83" s="6" t="inlineStr">
        <is>
          <t>Навои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n">
        <v>2</v>
      </c>
      <c r="J83" s="7" t="n">
        <v>624174</v>
      </c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33</v>
      </c>
      <c r="B84" s="6" t="inlineStr">
        <is>
          <t>MED NAVOIY MChJ</t>
        </is>
      </c>
      <c r="C84" s="6" t="inlineStr">
        <is>
          <t>Навои</t>
        </is>
      </c>
      <c r="D84" s="6" t="inlineStr">
        <is>
          <t>Навои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10</v>
      </c>
      <c r="N84" s="7" t="n">
        <v>2555800</v>
      </c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n">
        <v>5</v>
      </c>
      <c r="BZ84" s="7" t="n">
        <v>1655305</v>
      </c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34</v>
      </c>
      <c r="B85" s="6" t="inlineStr">
        <is>
          <t>MEDRECOVERS MChJ</t>
        </is>
      </c>
      <c r="C85" s="6" t="inlineStr">
        <is>
          <t>Навои</t>
        </is>
      </c>
      <c r="D85" s="6" t="inlineStr">
        <is>
          <t>Навои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n">
        <v>1</v>
      </c>
      <c r="R85" s="7" t="n">
        <v>67761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35</v>
      </c>
      <c r="B86" s="6" t="inlineStr">
        <is>
          <t>Murat Farm MCHJ</t>
        </is>
      </c>
      <c r="C86" s="6" t="inlineStr">
        <is>
          <t>Навои</t>
        </is>
      </c>
      <c r="D86" s="6" t="inlineStr">
        <is>
          <t>Навои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n">
        <v>1</v>
      </c>
      <c r="H86" s="7" t="n">
        <v>274331</v>
      </c>
      <c r="I86" s="7" t="inlineStr"/>
      <c r="J86" s="7" t="inlineStr"/>
      <c r="K86" s="7" t="inlineStr"/>
      <c r="L86" s="7" t="inlineStr"/>
      <c r="M86" s="7" t="n">
        <v>3</v>
      </c>
      <c r="N86" s="7" t="n">
        <v>1423401</v>
      </c>
      <c r="O86" s="7" t="inlineStr"/>
      <c r="P86" s="7" t="inlineStr"/>
      <c r="Q86" s="7" t="n">
        <v>20</v>
      </c>
      <c r="R86" s="7" t="n">
        <v>5964165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36</v>
      </c>
      <c r="B87" s="6" t="inlineStr">
        <is>
          <t>Muxayyo Sifat Servis XK</t>
        </is>
      </c>
      <c r="C87" s="6" t="inlineStr">
        <is>
          <t>Навои</t>
        </is>
      </c>
      <c r="D87" s="6" t="inlineStr">
        <is>
          <t>Навои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n">
        <v>2</v>
      </c>
      <c r="N87" s="7" t="n">
        <v>708164</v>
      </c>
      <c r="O87" s="7" t="inlineStr"/>
      <c r="P87" s="7" t="inlineStr"/>
      <c r="Q87" s="7" t="n">
        <v>7</v>
      </c>
      <c r="R87" s="7" t="n">
        <v>2767581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37</v>
      </c>
      <c r="B88" s="6" t="inlineStr">
        <is>
          <t>NAVBAHOR DORI TA'MINOTI MChJ</t>
        </is>
      </c>
      <c r="C88" s="6" t="inlineStr">
        <is>
          <t>Навои</t>
        </is>
      </c>
      <c r="D88" s="6" t="inlineStr">
        <is>
          <t>Навои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n">
        <v>2</v>
      </c>
      <c r="DR88" s="7" t="n">
        <v>945648</v>
      </c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38</v>
      </c>
      <c r="B89" s="6" t="inlineStr">
        <is>
          <t>NAVBAHOR FARM MChJ</t>
        </is>
      </c>
      <c r="C89" s="6" t="inlineStr">
        <is>
          <t>Навои</t>
        </is>
      </c>
      <c r="D89" s="6" t="inlineStr">
        <is>
          <t>Навои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10</v>
      </c>
      <c r="R89" s="7" t="n">
        <v>2954240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n">
        <v>10</v>
      </c>
      <c r="AN89" s="7" t="n">
        <v>2899060</v>
      </c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39</v>
      </c>
      <c r="B90" s="6" t="inlineStr">
        <is>
          <t>NAVOIY KIDS MED FARM MCHJ</t>
        </is>
      </c>
      <c r="C90" s="6" t="inlineStr">
        <is>
          <t>Навои</t>
        </is>
      </c>
      <c r="D90" s="6" t="inlineStr">
        <is>
          <t>Навои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inlineStr"/>
      <c r="P90" s="7" t="inlineStr"/>
      <c r="Q90" s="7" t="n">
        <v>5</v>
      </c>
      <c r="R90" s="7" t="n">
        <v>1663200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40</v>
      </c>
      <c r="B91" s="6" t="inlineStr">
        <is>
          <t>NAVOIY ULTRA DIAGNOSTIKA MCHJ</t>
        </is>
      </c>
      <c r="C91" s="6" t="inlineStr">
        <is>
          <t>Навои</t>
        </is>
      </c>
      <c r="D91" s="6" t="inlineStr">
        <is>
          <t>Навои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n">
        <v>4</v>
      </c>
      <c r="R91" s="7" t="n">
        <v>1703348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41</v>
      </c>
      <c r="B92" s="6" t="inlineStr">
        <is>
          <t>NAVOIY-FAYHUS XK</t>
        </is>
      </c>
      <c r="C92" s="6" t="inlineStr">
        <is>
          <t>Навои</t>
        </is>
      </c>
      <c r="D92" s="6" t="inlineStr">
        <is>
          <t>Навои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n">
        <v>2</v>
      </c>
      <c r="P92" s="7" t="n">
        <v>805362</v>
      </c>
      <c r="Q92" s="7" t="n">
        <v>6</v>
      </c>
      <c r="R92" s="7" t="n">
        <v>1001538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42</v>
      </c>
      <c r="B93" s="6" t="inlineStr">
        <is>
          <t>NEYRO FARM NAVOIY MCHJ</t>
        </is>
      </c>
      <c r="C93" s="6" t="inlineStr">
        <is>
          <t>Навои</t>
        </is>
      </c>
      <c r="D93" s="6" t="inlineStr">
        <is>
          <t>Навои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20</v>
      </c>
      <c r="R93" s="7" t="n">
        <v>6375050</v>
      </c>
      <c r="S93" s="7" t="inlineStr"/>
      <c r="T93" s="7" t="inlineStr"/>
      <c r="U93" s="7" t="inlineStr"/>
      <c r="V93" s="7" t="inlineStr"/>
      <c r="W93" s="7" t="n">
        <v>25</v>
      </c>
      <c r="X93" s="7" t="n">
        <v>3054000</v>
      </c>
      <c r="Y93" s="7" t="n">
        <v>25</v>
      </c>
      <c r="Z93" s="7" t="n">
        <v>6068200</v>
      </c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n">
        <v>10</v>
      </c>
      <c r="AN93" s="7" t="n">
        <v>1655550</v>
      </c>
      <c r="AO93" s="7" t="n">
        <v>10</v>
      </c>
      <c r="AP93" s="7" t="n">
        <v>238650</v>
      </c>
      <c r="AQ93" s="7" t="n">
        <v>10</v>
      </c>
      <c r="AR93" s="7" t="n">
        <v>4457670</v>
      </c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43</v>
      </c>
      <c r="B94" s="6" t="inlineStr">
        <is>
          <t>NURLI KELAJAK SARI 2020 MCHJ</t>
        </is>
      </c>
      <c r="C94" s="6" t="inlineStr">
        <is>
          <t>Навои</t>
        </is>
      </c>
      <c r="D94" s="6" t="inlineStr">
        <is>
          <t>Навои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3</v>
      </c>
      <c r="H94" s="7" t="n">
        <v>752877</v>
      </c>
      <c r="I94" s="7" t="inlineStr"/>
      <c r="J94" s="7" t="inlineStr"/>
      <c r="K94" s="7" t="inlineStr"/>
      <c r="L94" s="7" t="inlineStr"/>
      <c r="M94" s="7" t="n">
        <v>5</v>
      </c>
      <c r="N94" s="7" t="n">
        <v>891770</v>
      </c>
      <c r="O94" s="7" t="n">
        <v>2</v>
      </c>
      <c r="P94" s="7" t="n">
        <v>146034</v>
      </c>
      <c r="Q94" s="7" t="n">
        <v>23</v>
      </c>
      <c r="R94" s="7" t="n">
        <v>3223738</v>
      </c>
      <c r="S94" s="7" t="inlineStr"/>
      <c r="T94" s="7" t="inlineStr"/>
      <c r="U94" s="7" t="inlineStr"/>
      <c r="V94" s="7" t="inlineStr"/>
      <c r="W94" s="7" t="n">
        <v>11</v>
      </c>
      <c r="X94" s="7" t="n">
        <v>4234307</v>
      </c>
      <c r="Y94" s="7" t="n">
        <v>3</v>
      </c>
      <c r="Z94" s="7" t="n">
        <v>1452780</v>
      </c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n">
        <v>2</v>
      </c>
      <c r="AN94" s="7" t="n">
        <v>983082</v>
      </c>
      <c r="AO94" s="7" t="n">
        <v>31</v>
      </c>
      <c r="AP94" s="7" t="n">
        <v>14207858</v>
      </c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n">
        <v>3</v>
      </c>
      <c r="BH94" s="7" t="n">
        <v>516510</v>
      </c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n">
        <v>1</v>
      </c>
      <c r="BZ94" s="7" t="n">
        <v>327161</v>
      </c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n">
        <v>1</v>
      </c>
      <c r="DX94" s="7" t="n">
        <v>339744</v>
      </c>
      <c r="DY94" s="7" t="n">
        <v>1</v>
      </c>
      <c r="DZ94" s="7" t="n">
        <v>263567</v>
      </c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44</v>
      </c>
      <c r="B95" s="6" t="inlineStr">
        <is>
          <t>Navoiy Biofarm MCHJ</t>
        </is>
      </c>
      <c r="C95" s="6" t="inlineStr">
        <is>
          <t>Навои</t>
        </is>
      </c>
      <c r="D95" s="6" t="inlineStr">
        <is>
          <t>Навои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5</v>
      </c>
      <c r="H95" s="7" t="n">
        <v>987895</v>
      </c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45</v>
      </c>
      <c r="B96" s="6" t="inlineStr">
        <is>
          <t>Navoiy Dori-Darmon OAJ</t>
        </is>
      </c>
      <c r="C96" s="6" t="inlineStr">
        <is>
          <t>Навои</t>
        </is>
      </c>
      <c r="D96" s="6" t="inlineStr">
        <is>
          <t>Навои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20</v>
      </c>
      <c r="H96" s="7" t="n">
        <v>8314760</v>
      </c>
      <c r="I96" s="7" t="inlineStr"/>
      <c r="J96" s="7" t="inlineStr"/>
      <c r="K96" s="7" t="inlineStr"/>
      <c r="L96" s="7" t="inlineStr"/>
      <c r="M96" s="7" t="n">
        <v>90</v>
      </c>
      <c r="N96" s="7" t="n">
        <v>21118350</v>
      </c>
      <c r="O96" s="7" t="inlineStr"/>
      <c r="P96" s="7" t="inlineStr"/>
      <c r="Q96" s="7" t="n">
        <v>200</v>
      </c>
      <c r="R96" s="7" t="n">
        <v>93766600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n">
        <v>70</v>
      </c>
      <c r="DR96" s="7" t="n">
        <v>18607150</v>
      </c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46</v>
      </c>
      <c r="B97" s="6" t="inlineStr">
        <is>
          <t>Navoiy-Binafsha XK</t>
        </is>
      </c>
      <c r="C97" s="6" t="inlineStr">
        <is>
          <t>Навои</t>
        </is>
      </c>
      <c r="D97" s="6" t="inlineStr">
        <is>
          <t>Навои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n">
        <v>2</v>
      </c>
      <c r="BZ97" s="7" t="n">
        <v>472360</v>
      </c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47</v>
      </c>
      <c r="B98" s="6" t="inlineStr">
        <is>
          <t>Nurdiyor XK</t>
        </is>
      </c>
      <c r="C98" s="6" t="inlineStr">
        <is>
          <t>Навои</t>
        </is>
      </c>
      <c r="D98" s="6" t="inlineStr">
        <is>
          <t>Навои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2</v>
      </c>
      <c r="R98" s="7" t="n">
        <v>530224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48</v>
      </c>
      <c r="B99" s="6" t="inlineStr">
        <is>
          <t>OFIYAT PHARM</t>
        </is>
      </c>
      <c r="C99" s="6" t="inlineStr">
        <is>
          <t>Навои</t>
        </is>
      </c>
      <c r="D99" s="6" t="inlineStr">
        <is>
          <t>Навои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n">
        <v>5</v>
      </c>
      <c r="DP99" s="7" t="n">
        <v>1098625</v>
      </c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49</v>
      </c>
      <c r="B100" s="6" t="inlineStr">
        <is>
          <t>QIZILTEPA DORI-DARMON MCHJ</t>
        </is>
      </c>
      <c r="C100" s="6" t="inlineStr">
        <is>
          <t>Навои</t>
        </is>
      </c>
      <c r="D100" s="6" t="inlineStr">
        <is>
          <t>Навои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n">
        <v>2</v>
      </c>
      <c r="DP100" s="7" t="n">
        <v>880688</v>
      </c>
      <c r="DQ100" s="7" t="n">
        <v>2</v>
      </c>
      <c r="DR100" s="7" t="n">
        <v>325112</v>
      </c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50</v>
      </c>
      <c r="B101" s="6" t="inlineStr">
        <is>
          <t>RAZZOQ OTA PHARMA MCHJ</t>
        </is>
      </c>
      <c r="C101" s="6" t="inlineStr">
        <is>
          <t>Навои</t>
        </is>
      </c>
      <c r="D101" s="6" t="inlineStr">
        <is>
          <t>Навои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n">
        <v>4</v>
      </c>
      <c r="DR101" s="7" t="n">
        <v>1133496</v>
      </c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51</v>
      </c>
      <c r="B102" s="6" t="inlineStr">
        <is>
          <t>SHUKRULLO SHIFO FARM 2022 XK</t>
        </is>
      </c>
      <c r="C102" s="6" t="inlineStr">
        <is>
          <t>Навои</t>
        </is>
      </c>
      <c r="D102" s="6" t="inlineStr">
        <is>
          <t>Навои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n">
        <v>5</v>
      </c>
      <c r="R102" s="7" t="n">
        <v>1979930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n">
        <v>30</v>
      </c>
      <c r="Z102" s="7" t="n">
        <v>14677860</v>
      </c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52</v>
      </c>
      <c r="B103" s="6" t="inlineStr">
        <is>
          <t>SHUXRAT FARM MEDIKAL MChJ</t>
        </is>
      </c>
      <c r="C103" s="6" t="inlineStr">
        <is>
          <t>Навои</t>
        </is>
      </c>
      <c r="D103" s="6" t="inlineStr">
        <is>
          <t>Навои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n">
        <v>8</v>
      </c>
      <c r="N103" s="7" t="n">
        <v>2289348</v>
      </c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n">
        <v>3</v>
      </c>
      <c r="DV103" s="7" t="n">
        <v>315645</v>
      </c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53</v>
      </c>
      <c r="B104" s="6" t="inlineStr">
        <is>
          <t>Samar 2000 XK</t>
        </is>
      </c>
      <c r="C104" s="6" t="inlineStr">
        <is>
          <t>Навои</t>
        </is>
      </c>
      <c r="D104" s="6" t="inlineStr">
        <is>
          <t>Навои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n">
        <v>5</v>
      </c>
      <c r="R104" s="7" t="n">
        <v>202600</v>
      </c>
      <c r="S104" s="7" t="inlineStr"/>
      <c r="T104" s="7" t="inlineStr"/>
      <c r="U104" s="7" t="inlineStr"/>
      <c r="V104" s="7" t="inlineStr"/>
      <c r="W104" s="7" t="n">
        <v>4</v>
      </c>
      <c r="X104" s="7" t="n">
        <v>319976</v>
      </c>
      <c r="Y104" s="7" t="inlineStr"/>
      <c r="Z104" s="7" t="inlineStr"/>
      <c r="AA104" s="7" t="inlineStr"/>
      <c r="AB104" s="7" t="inlineStr"/>
      <c r="AC104" s="7" t="n">
        <v>6</v>
      </c>
      <c r="AD104" s="7" t="n">
        <v>448262</v>
      </c>
      <c r="AE104" s="7" t="n">
        <v>4</v>
      </c>
      <c r="AF104" s="7" t="n">
        <v>943116</v>
      </c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54</v>
      </c>
      <c r="B105" s="6" t="inlineStr">
        <is>
          <t>Unsin Farm MCHJ</t>
        </is>
      </c>
      <c r="C105" s="6" t="inlineStr">
        <is>
          <t>Навои</t>
        </is>
      </c>
      <c r="D105" s="6" t="inlineStr">
        <is>
          <t>Навои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n">
        <v>3</v>
      </c>
      <c r="N105" s="7" t="n">
        <v>533991</v>
      </c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n">
        <v>10</v>
      </c>
      <c r="X105" s="7" t="n">
        <v>3031110</v>
      </c>
      <c r="Y105" s="7" t="n">
        <v>10</v>
      </c>
      <c r="Z105" s="7" t="n">
        <v>467460</v>
      </c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55</v>
      </c>
      <c r="B106" s="6" t="inlineStr">
        <is>
          <t>Xatirchi Giyox Servis XK</t>
        </is>
      </c>
      <c r="C106" s="6" t="inlineStr">
        <is>
          <t>Навои</t>
        </is>
      </c>
      <c r="D106" s="6" t="inlineStr">
        <is>
          <t>Навои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20</v>
      </c>
      <c r="R106" s="7" t="n">
        <v>5271520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56</v>
      </c>
      <c r="B107" s="6" t="inlineStr">
        <is>
          <t>Yasmina-Shaxina Farm MCHJ</t>
        </is>
      </c>
      <c r="C107" s="6" t="inlineStr">
        <is>
          <t>Навои</t>
        </is>
      </c>
      <c r="D107" s="6" t="inlineStr">
        <is>
          <t>Навои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n">
        <v>8</v>
      </c>
      <c r="R107" s="7" t="n">
        <v>1284632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57</v>
      </c>
      <c r="B108" s="6" t="inlineStr">
        <is>
          <t>Yuksalish Chuqqisi Sari XK</t>
        </is>
      </c>
      <c r="C108" s="6" t="inlineStr">
        <is>
          <t>Навои</t>
        </is>
      </c>
      <c r="D108" s="6" t="inlineStr">
        <is>
          <t>Навои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n">
        <v>10</v>
      </c>
      <c r="N108" s="7" t="n">
        <v>3839650</v>
      </c>
      <c r="O108" s="7" t="inlineStr"/>
      <c r="P108" s="7" t="inlineStr"/>
      <c r="Q108" s="7" t="n">
        <v>50</v>
      </c>
      <c r="R108" s="7" t="n">
        <v>5221750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n">
        <v>10</v>
      </c>
      <c r="BZ108" s="7" t="n">
        <v>3648180</v>
      </c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>
      <c r="A109" s="2" t="n">
        <v>0</v>
      </c>
      <c r="B109" s="3" t="inlineStr">
        <is>
          <t>Shayana</t>
        </is>
      </c>
      <c r="C109" s="3" t="inlineStr"/>
      <c r="D109" s="3" t="inlineStr"/>
      <c r="E109" s="4">
        <f>SUM(E110:E111)</f>
        <v/>
      </c>
      <c r="F109" s="4">
        <f>SUM(F110:F111)</f>
        <v/>
      </c>
      <c r="G109" s="4">
        <f>SUM(G110:G111)</f>
        <v/>
      </c>
      <c r="H109" s="4">
        <f>SUM(H110:H111)</f>
        <v/>
      </c>
      <c r="I109" s="4">
        <f>SUM(I110:I111)</f>
        <v/>
      </c>
      <c r="J109" s="4">
        <f>SUM(J110:J111)</f>
        <v/>
      </c>
      <c r="K109" s="4">
        <f>SUM(K110:K111)</f>
        <v/>
      </c>
      <c r="L109" s="4">
        <f>SUM(L110:L111)</f>
        <v/>
      </c>
      <c r="M109" s="4">
        <f>SUM(M110:M111)</f>
        <v/>
      </c>
      <c r="N109" s="4">
        <f>SUM(N110:N111)</f>
        <v/>
      </c>
      <c r="O109" s="4">
        <f>SUM(O110:O111)</f>
        <v/>
      </c>
      <c r="P109" s="4">
        <f>SUM(P110:P111)</f>
        <v/>
      </c>
      <c r="Q109" s="4">
        <f>SUM(Q110:Q111)</f>
        <v/>
      </c>
      <c r="R109" s="4">
        <f>SUM(R110:R111)</f>
        <v/>
      </c>
      <c r="S109" s="4">
        <f>SUM(S110:S111)</f>
        <v/>
      </c>
      <c r="T109" s="4">
        <f>SUM(T110:T111)</f>
        <v/>
      </c>
      <c r="U109" s="4">
        <f>SUM(U110:U111)</f>
        <v/>
      </c>
      <c r="V109" s="4">
        <f>SUM(V110:V111)</f>
        <v/>
      </c>
      <c r="W109" s="4">
        <f>SUM(W110:W111)</f>
        <v/>
      </c>
      <c r="X109" s="4">
        <f>SUM(X110:X111)</f>
        <v/>
      </c>
      <c r="Y109" s="4">
        <f>SUM(Y110:Y111)</f>
        <v/>
      </c>
      <c r="Z109" s="4">
        <f>SUM(Z110:Z111)</f>
        <v/>
      </c>
      <c r="AA109" s="4">
        <f>SUM(AA110:AA111)</f>
        <v/>
      </c>
      <c r="AB109" s="4">
        <f>SUM(AB110:AB111)</f>
        <v/>
      </c>
      <c r="AC109" s="4">
        <f>SUM(AC110:AC111)</f>
        <v/>
      </c>
      <c r="AD109" s="4">
        <f>SUM(AD110:AD111)</f>
        <v/>
      </c>
      <c r="AE109" s="4">
        <f>SUM(AE110:AE111)</f>
        <v/>
      </c>
      <c r="AF109" s="4">
        <f>SUM(AF110:AF111)</f>
        <v/>
      </c>
      <c r="AG109" s="4">
        <f>SUM(AG110:AG111)</f>
        <v/>
      </c>
      <c r="AH109" s="4">
        <f>SUM(AH110:AH111)</f>
        <v/>
      </c>
      <c r="AI109" s="4">
        <f>SUM(AI110:AI111)</f>
        <v/>
      </c>
      <c r="AJ109" s="4">
        <f>SUM(AJ110:AJ111)</f>
        <v/>
      </c>
      <c r="AK109" s="4">
        <f>SUM(AK110:AK111)</f>
        <v/>
      </c>
      <c r="AL109" s="4">
        <f>SUM(AL110:AL111)</f>
        <v/>
      </c>
      <c r="AM109" s="4">
        <f>SUM(AM110:AM111)</f>
        <v/>
      </c>
      <c r="AN109" s="4">
        <f>SUM(AN110:AN111)</f>
        <v/>
      </c>
      <c r="AO109" s="4">
        <f>SUM(AO110:AO111)</f>
        <v/>
      </c>
      <c r="AP109" s="4">
        <f>SUM(AP110:AP111)</f>
        <v/>
      </c>
      <c r="AQ109" s="4">
        <f>SUM(AQ110:AQ111)</f>
        <v/>
      </c>
      <c r="AR109" s="4">
        <f>SUM(AR110:AR111)</f>
        <v/>
      </c>
      <c r="AS109" s="4">
        <f>SUM(AS110:AS111)</f>
        <v/>
      </c>
      <c r="AT109" s="4">
        <f>SUM(AT110:AT111)</f>
        <v/>
      </c>
      <c r="AU109" s="4">
        <f>SUM(AU110:AU111)</f>
        <v/>
      </c>
      <c r="AV109" s="4">
        <f>SUM(AV110:AV111)</f>
        <v/>
      </c>
      <c r="AW109" s="4">
        <f>SUM(AW110:AW111)</f>
        <v/>
      </c>
      <c r="AX109" s="4">
        <f>SUM(AX110:AX111)</f>
        <v/>
      </c>
      <c r="AY109" s="4">
        <f>SUM(AY110:AY111)</f>
        <v/>
      </c>
      <c r="AZ109" s="4">
        <f>SUM(AZ110:AZ111)</f>
        <v/>
      </c>
      <c r="BA109" s="4">
        <f>SUM(BA110:BA111)</f>
        <v/>
      </c>
      <c r="BB109" s="4">
        <f>SUM(BB110:BB111)</f>
        <v/>
      </c>
      <c r="BC109" s="4">
        <f>SUM(BC110:BC111)</f>
        <v/>
      </c>
      <c r="BD109" s="4">
        <f>SUM(BD110:BD111)</f>
        <v/>
      </c>
      <c r="BE109" s="4">
        <f>SUM(BE110:BE111)</f>
        <v/>
      </c>
      <c r="BF109" s="4">
        <f>SUM(BF110:BF111)</f>
        <v/>
      </c>
      <c r="BG109" s="4">
        <f>SUM(BG110:BG111)</f>
        <v/>
      </c>
      <c r="BH109" s="4">
        <f>SUM(BH110:BH111)</f>
        <v/>
      </c>
      <c r="BI109" s="4">
        <f>SUM(BI110:BI111)</f>
        <v/>
      </c>
      <c r="BJ109" s="4">
        <f>SUM(BJ110:BJ111)</f>
        <v/>
      </c>
      <c r="BK109" s="4">
        <f>SUM(BK110:BK111)</f>
        <v/>
      </c>
      <c r="BL109" s="4">
        <f>SUM(BL110:BL111)</f>
        <v/>
      </c>
      <c r="BM109" s="4">
        <f>SUM(BM110:BM111)</f>
        <v/>
      </c>
      <c r="BN109" s="4">
        <f>SUM(BN110:BN111)</f>
        <v/>
      </c>
      <c r="BO109" s="4">
        <f>SUM(BO110:BO111)</f>
        <v/>
      </c>
      <c r="BP109" s="4">
        <f>SUM(BP110:BP111)</f>
        <v/>
      </c>
      <c r="BQ109" s="4">
        <f>SUM(BQ110:BQ111)</f>
        <v/>
      </c>
      <c r="BR109" s="4">
        <f>SUM(BR110:BR111)</f>
        <v/>
      </c>
      <c r="BS109" s="4">
        <f>SUM(BS110:BS111)</f>
        <v/>
      </c>
      <c r="BT109" s="4">
        <f>SUM(BT110:BT111)</f>
        <v/>
      </c>
      <c r="BU109" s="4">
        <f>SUM(BU110:BU111)</f>
        <v/>
      </c>
      <c r="BV109" s="4">
        <f>SUM(BV110:BV111)</f>
        <v/>
      </c>
      <c r="BW109" s="4">
        <f>SUM(BW110:BW111)</f>
        <v/>
      </c>
      <c r="BX109" s="4">
        <f>SUM(BX110:BX111)</f>
        <v/>
      </c>
      <c r="BY109" s="4">
        <f>SUM(BY110:BY111)</f>
        <v/>
      </c>
      <c r="BZ109" s="4">
        <f>SUM(BZ110:BZ111)</f>
        <v/>
      </c>
      <c r="CA109" s="4">
        <f>SUM(CA110:CA111)</f>
        <v/>
      </c>
      <c r="CB109" s="4">
        <f>SUM(CB110:CB111)</f>
        <v/>
      </c>
      <c r="CC109" s="4">
        <f>SUM(CC110:CC111)</f>
        <v/>
      </c>
      <c r="CD109" s="4">
        <f>SUM(CD110:CD111)</f>
        <v/>
      </c>
      <c r="CE109" s="4">
        <f>SUM(CE110:CE111)</f>
        <v/>
      </c>
      <c r="CF109" s="4">
        <f>SUM(CF110:CF111)</f>
        <v/>
      </c>
      <c r="CG109" s="4">
        <f>SUM(CG110:CG111)</f>
        <v/>
      </c>
      <c r="CH109" s="4">
        <f>SUM(CH110:CH111)</f>
        <v/>
      </c>
      <c r="CI109" s="4">
        <f>SUM(CI110:CI111)</f>
        <v/>
      </c>
      <c r="CJ109" s="4">
        <f>SUM(CJ110:CJ111)</f>
        <v/>
      </c>
      <c r="CK109" s="4">
        <f>SUM(CK110:CK111)</f>
        <v/>
      </c>
      <c r="CL109" s="4">
        <f>SUM(CL110:CL111)</f>
        <v/>
      </c>
      <c r="CM109" s="4">
        <f>SUM(CM110:CM111)</f>
        <v/>
      </c>
      <c r="CN109" s="4">
        <f>SUM(CN110:CN111)</f>
        <v/>
      </c>
      <c r="CO109" s="4">
        <f>SUM(CO110:CO111)</f>
        <v/>
      </c>
      <c r="CP109" s="4">
        <f>SUM(CP110:CP111)</f>
        <v/>
      </c>
      <c r="CQ109" s="4">
        <f>SUM(CQ110:CQ111)</f>
        <v/>
      </c>
      <c r="CR109" s="4">
        <f>SUM(CR110:CR111)</f>
        <v/>
      </c>
      <c r="CS109" s="4">
        <f>SUM(CS110:CS111)</f>
        <v/>
      </c>
      <c r="CT109" s="4">
        <f>SUM(CT110:CT111)</f>
        <v/>
      </c>
      <c r="CU109" s="4">
        <f>SUM(CU110:CU111)</f>
        <v/>
      </c>
      <c r="CV109" s="4">
        <f>SUM(CV110:CV111)</f>
        <v/>
      </c>
      <c r="CW109" s="4">
        <f>SUM(CW110:CW111)</f>
        <v/>
      </c>
      <c r="CX109" s="4">
        <f>SUM(CX110:CX111)</f>
        <v/>
      </c>
      <c r="CY109" s="4">
        <f>SUM(CY110:CY111)</f>
        <v/>
      </c>
      <c r="CZ109" s="4">
        <f>SUM(CZ110:CZ111)</f>
        <v/>
      </c>
      <c r="DA109" s="4">
        <f>SUM(DA110:DA111)</f>
        <v/>
      </c>
      <c r="DB109" s="4">
        <f>SUM(DB110:DB111)</f>
        <v/>
      </c>
      <c r="DC109" s="4">
        <f>SUM(DC110:DC111)</f>
        <v/>
      </c>
      <c r="DD109" s="4">
        <f>SUM(DD110:DD111)</f>
        <v/>
      </c>
      <c r="DE109" s="4">
        <f>SUM(DE110:DE111)</f>
        <v/>
      </c>
      <c r="DF109" s="4">
        <f>SUM(DF110:DF111)</f>
        <v/>
      </c>
      <c r="DG109" s="4">
        <f>SUM(DG110:DG111)</f>
        <v/>
      </c>
      <c r="DH109" s="4">
        <f>SUM(DH110:DH111)</f>
        <v/>
      </c>
      <c r="DI109" s="4">
        <f>SUM(DI110:DI111)</f>
        <v/>
      </c>
      <c r="DJ109" s="4">
        <f>SUM(DJ110:DJ111)</f>
        <v/>
      </c>
      <c r="DK109" s="4">
        <f>SUM(DK110:DK111)</f>
        <v/>
      </c>
      <c r="DL109" s="4">
        <f>SUM(DL110:DL111)</f>
        <v/>
      </c>
      <c r="DM109" s="4">
        <f>SUM(DM110:DM111)</f>
        <v/>
      </c>
      <c r="DN109" s="4">
        <f>SUM(DN110:DN111)</f>
        <v/>
      </c>
      <c r="DO109" s="4">
        <f>SUM(DO110:DO111)</f>
        <v/>
      </c>
      <c r="DP109" s="4">
        <f>SUM(DP110:DP111)</f>
        <v/>
      </c>
      <c r="DQ109" s="4">
        <f>SUM(DQ110:DQ111)</f>
        <v/>
      </c>
      <c r="DR109" s="4">
        <f>SUM(DR110:DR111)</f>
        <v/>
      </c>
      <c r="DS109" s="4">
        <f>SUM(DS110:DS111)</f>
        <v/>
      </c>
      <c r="DT109" s="4">
        <f>SUM(DT110:DT111)</f>
        <v/>
      </c>
      <c r="DU109" s="4">
        <f>SUM(DU110:DU111)</f>
        <v/>
      </c>
      <c r="DV109" s="4">
        <f>SUM(DV110:DV111)</f>
        <v/>
      </c>
      <c r="DW109" s="4">
        <f>SUM(DW110:DW111)</f>
        <v/>
      </c>
      <c r="DX109" s="4">
        <f>SUM(DX110:DX111)</f>
        <v/>
      </c>
      <c r="DY109" s="4">
        <f>SUM(DY110:DY111)</f>
        <v/>
      </c>
      <c r="DZ109" s="4">
        <f>SUM(DZ110:DZ111)</f>
        <v/>
      </c>
      <c r="EA109" s="4">
        <f>SUM(EA110:EA111)</f>
        <v/>
      </c>
      <c r="EB109" s="4">
        <f>SUM(EB110:EB111)</f>
        <v/>
      </c>
      <c r="EC109" s="4">
        <f>SUM(EC110:EC111)</f>
        <v/>
      </c>
      <c r="ED109" s="4">
        <f>SUM(ED110:ED111)</f>
        <v/>
      </c>
    </row>
    <row r="110" hidden="1" outlineLevel="1">
      <c r="A110" s="5" t="n">
        <v>1</v>
      </c>
      <c r="B110" s="6" t="inlineStr">
        <is>
          <t>БЕРХАЯТ-ЗИЁ</t>
        </is>
      </c>
      <c r="C110" s="6" t="inlineStr">
        <is>
          <t>Навои</t>
        </is>
      </c>
      <c r="D110" s="6" t="inlineStr">
        <is>
          <t>Навои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n">
        <v>12</v>
      </c>
      <c r="AN110" s="7" t="n">
        <v>34686.60000000001</v>
      </c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n">
        <v>100</v>
      </c>
      <c r="BR110" s="7" t="n">
        <v>2691897</v>
      </c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n">
        <v>1</v>
      </c>
      <c r="BZ110" s="7" t="n">
        <v>54525.28</v>
      </c>
      <c r="CA110" s="7" t="inlineStr"/>
      <c r="CB110" s="7" t="inlineStr"/>
      <c r="CC110" s="7" t="inlineStr"/>
      <c r="CD110" s="7" t="inlineStr"/>
      <c r="CE110" s="7" t="n">
        <v>1</v>
      </c>
      <c r="CF110" s="7" t="n">
        <v>45150</v>
      </c>
      <c r="CG110" s="7" t="inlineStr"/>
      <c r="CH110" s="7" t="inlineStr"/>
      <c r="CI110" s="7" t="inlineStr"/>
      <c r="CJ110" s="7" t="inlineStr"/>
      <c r="CK110" s="7" t="n">
        <v>100</v>
      </c>
      <c r="CL110" s="7" t="n">
        <v>4960093</v>
      </c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n">
        <v>286</v>
      </c>
      <c r="CX110" s="7" t="n">
        <v>757808.48</v>
      </c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n">
        <v>1</v>
      </c>
      <c r="DR110" s="7" t="n">
        <v>18238.57</v>
      </c>
      <c r="DS110" s="7" t="n">
        <v>1</v>
      </c>
      <c r="DT110" s="7" t="n">
        <v>40706.38</v>
      </c>
      <c r="DU110" s="7" t="inlineStr"/>
      <c r="DV110" s="7" t="inlineStr"/>
      <c r="DW110" s="7" t="n">
        <v>1</v>
      </c>
      <c r="DX110" s="7" t="n">
        <v>41414.96</v>
      </c>
      <c r="DY110" s="7" t="n">
        <v>1</v>
      </c>
      <c r="DZ110" s="7" t="n">
        <v>74637.28</v>
      </c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2</v>
      </c>
      <c r="B111" s="6" t="inlineStr">
        <is>
          <t>ЭВЕРЕСТ МЕДИКАЛ ЦЕНТР</t>
        </is>
      </c>
      <c r="C111" s="6" t="inlineStr">
        <is>
          <t>Навои</t>
        </is>
      </c>
      <c r="D111" s="6" t="inlineStr">
        <is>
          <t>Навои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n">
        <v>155</v>
      </c>
      <c r="AN111" s="7" t="n">
        <v>448035.25</v>
      </c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n">
        <v>20</v>
      </c>
      <c r="BR111" s="7" t="n">
        <v>538379.4</v>
      </c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n">
        <v>50</v>
      </c>
      <c r="BZ111" s="7" t="n">
        <v>2726264</v>
      </c>
      <c r="CA111" s="7" t="inlineStr"/>
      <c r="CB111" s="7" t="inlineStr"/>
      <c r="CC111" s="7" t="inlineStr"/>
      <c r="CD111" s="7" t="inlineStr"/>
      <c r="CE111" s="7" t="n">
        <v>1</v>
      </c>
      <c r="CF111" s="7" t="n">
        <v>45150</v>
      </c>
      <c r="CG111" s="7" t="inlineStr"/>
      <c r="CH111" s="7" t="inlineStr"/>
      <c r="CI111" s="7" t="inlineStr"/>
      <c r="CJ111" s="7" t="inlineStr"/>
      <c r="CK111" s="7" t="n">
        <v>20</v>
      </c>
      <c r="CL111" s="7" t="n">
        <v>992018.6</v>
      </c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n">
        <v>1</v>
      </c>
      <c r="DR111" s="7" t="n">
        <v>18238.57</v>
      </c>
      <c r="DS111" s="7" t="n">
        <v>1</v>
      </c>
      <c r="DT111" s="7" t="n">
        <v>40706.38</v>
      </c>
      <c r="DU111" s="7" t="inlineStr"/>
      <c r="DV111" s="7" t="inlineStr"/>
      <c r="DW111" s="7" t="n">
        <v>1</v>
      </c>
      <c r="DX111" s="7" t="n">
        <v>41414.96</v>
      </c>
      <c r="DY111" s="7" t="n">
        <v>1</v>
      </c>
      <c r="DZ111" s="7" t="n">
        <v>74766.52</v>
      </c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>
      <c r="A112" s="8" t="n"/>
      <c r="B112" s="8" t="inlineStr">
        <is>
          <t>FINAL SUM</t>
        </is>
      </c>
      <c r="C112" s="8" t="n"/>
      <c r="D112" s="8" t="n"/>
      <c r="E112" s="9">
        <f>E4+E51+E109</f>
        <v/>
      </c>
      <c r="F112" s="9">
        <f>F4+F51+F109</f>
        <v/>
      </c>
      <c r="G112" s="9">
        <f>G4+G51+G109</f>
        <v/>
      </c>
      <c r="H112" s="9">
        <f>H4+H51+H109</f>
        <v/>
      </c>
      <c r="I112" s="9">
        <f>I4+I51+I109</f>
        <v/>
      </c>
      <c r="J112" s="9">
        <f>J4+J51+J109</f>
        <v/>
      </c>
      <c r="K112" s="9">
        <f>K4+K51+K109</f>
        <v/>
      </c>
      <c r="L112" s="9">
        <f>L4+L51+L109</f>
        <v/>
      </c>
      <c r="M112" s="9">
        <f>M4+M51+M109</f>
        <v/>
      </c>
      <c r="N112" s="9">
        <f>N4+N51+N109</f>
        <v/>
      </c>
      <c r="O112" s="9">
        <f>O4+O51+O109</f>
        <v/>
      </c>
      <c r="P112" s="9">
        <f>P4+P51+P109</f>
        <v/>
      </c>
      <c r="Q112" s="9">
        <f>Q4+Q51+Q109</f>
        <v/>
      </c>
      <c r="R112" s="9">
        <f>R4+R51+R109</f>
        <v/>
      </c>
      <c r="S112" s="9">
        <f>S4+S51+S109</f>
        <v/>
      </c>
      <c r="T112" s="9">
        <f>T4+T51+T109</f>
        <v/>
      </c>
      <c r="U112" s="9">
        <f>U4+U51+U109</f>
        <v/>
      </c>
      <c r="V112" s="9">
        <f>V4+V51+V109</f>
        <v/>
      </c>
      <c r="W112" s="9">
        <f>W4+W51+W109</f>
        <v/>
      </c>
      <c r="X112" s="9">
        <f>X4+X51+X109</f>
        <v/>
      </c>
      <c r="Y112" s="9">
        <f>Y4+Y51+Y109</f>
        <v/>
      </c>
      <c r="Z112" s="9">
        <f>Z4+Z51+Z109</f>
        <v/>
      </c>
      <c r="AA112" s="9">
        <f>AA4+AA51+AA109</f>
        <v/>
      </c>
      <c r="AB112" s="9">
        <f>AB4+AB51+AB109</f>
        <v/>
      </c>
      <c r="AC112" s="9">
        <f>AC4+AC51+AC109</f>
        <v/>
      </c>
      <c r="AD112" s="9">
        <f>AD4+AD51+AD109</f>
        <v/>
      </c>
      <c r="AE112" s="9">
        <f>AE4+AE51+AE109</f>
        <v/>
      </c>
      <c r="AF112" s="9">
        <f>AF4+AF51+AF109</f>
        <v/>
      </c>
      <c r="AG112" s="9">
        <f>AG4+AG51+AG109</f>
        <v/>
      </c>
      <c r="AH112" s="9">
        <f>AH4+AH51+AH109</f>
        <v/>
      </c>
      <c r="AI112" s="9">
        <f>AI4+AI51+AI109</f>
        <v/>
      </c>
      <c r="AJ112" s="9">
        <f>AJ4+AJ51+AJ109</f>
        <v/>
      </c>
      <c r="AK112" s="9">
        <f>AK4+AK51+AK109</f>
        <v/>
      </c>
      <c r="AL112" s="9">
        <f>AL4+AL51+AL109</f>
        <v/>
      </c>
      <c r="AM112" s="9">
        <f>AM4+AM51+AM109</f>
        <v/>
      </c>
      <c r="AN112" s="9">
        <f>AN4+AN51+AN109</f>
        <v/>
      </c>
      <c r="AO112" s="9">
        <f>AO4+AO51+AO109</f>
        <v/>
      </c>
      <c r="AP112" s="9">
        <f>AP4+AP51+AP109</f>
        <v/>
      </c>
      <c r="AQ112" s="9">
        <f>AQ4+AQ51+AQ109</f>
        <v/>
      </c>
      <c r="AR112" s="9">
        <f>AR4+AR51+AR109</f>
        <v/>
      </c>
      <c r="AS112" s="9">
        <f>AS4+AS51+AS109</f>
        <v/>
      </c>
      <c r="AT112" s="9">
        <f>AT4+AT51+AT109</f>
        <v/>
      </c>
      <c r="AU112" s="9">
        <f>AU4+AU51+AU109</f>
        <v/>
      </c>
      <c r="AV112" s="9">
        <f>AV4+AV51+AV109</f>
        <v/>
      </c>
      <c r="AW112" s="9">
        <f>AW4+AW51+AW109</f>
        <v/>
      </c>
      <c r="AX112" s="9">
        <f>AX4+AX51+AX109</f>
        <v/>
      </c>
      <c r="AY112" s="9">
        <f>AY4+AY51+AY109</f>
        <v/>
      </c>
      <c r="AZ112" s="9">
        <f>AZ4+AZ51+AZ109</f>
        <v/>
      </c>
      <c r="BA112" s="9">
        <f>BA4+BA51+BA109</f>
        <v/>
      </c>
      <c r="BB112" s="9">
        <f>BB4+BB51+BB109</f>
        <v/>
      </c>
      <c r="BC112" s="9">
        <f>BC4+BC51+BC109</f>
        <v/>
      </c>
      <c r="BD112" s="9">
        <f>BD4+BD51+BD109</f>
        <v/>
      </c>
      <c r="BE112" s="9">
        <f>BE4+BE51+BE109</f>
        <v/>
      </c>
      <c r="BF112" s="9">
        <f>BF4+BF51+BF109</f>
        <v/>
      </c>
      <c r="BG112" s="9">
        <f>BG4+BG51+BG109</f>
        <v/>
      </c>
      <c r="BH112" s="9">
        <f>BH4+BH51+BH109</f>
        <v/>
      </c>
      <c r="BI112" s="9">
        <f>BI4+BI51+BI109</f>
        <v/>
      </c>
      <c r="BJ112" s="9">
        <f>BJ4+BJ51+BJ109</f>
        <v/>
      </c>
      <c r="BK112" s="9">
        <f>BK4+BK51+BK109</f>
        <v/>
      </c>
      <c r="BL112" s="9">
        <f>BL4+BL51+BL109</f>
        <v/>
      </c>
      <c r="BM112" s="9">
        <f>BM4+BM51+BM109</f>
        <v/>
      </c>
      <c r="BN112" s="9">
        <f>BN4+BN51+BN109</f>
        <v/>
      </c>
      <c r="BO112" s="9">
        <f>BO4+BO51+BO109</f>
        <v/>
      </c>
      <c r="BP112" s="9">
        <f>BP4+BP51+BP109</f>
        <v/>
      </c>
      <c r="BQ112" s="9">
        <f>BQ4+BQ51+BQ109</f>
        <v/>
      </c>
      <c r="BR112" s="9">
        <f>BR4+BR51+BR109</f>
        <v/>
      </c>
      <c r="BS112" s="9">
        <f>BS4+BS51+BS109</f>
        <v/>
      </c>
      <c r="BT112" s="9">
        <f>BT4+BT51+BT109</f>
        <v/>
      </c>
      <c r="BU112" s="9">
        <f>BU4+BU51+BU109</f>
        <v/>
      </c>
      <c r="BV112" s="9">
        <f>BV4+BV51+BV109</f>
        <v/>
      </c>
      <c r="BW112" s="9">
        <f>BW4+BW51+BW109</f>
        <v/>
      </c>
      <c r="BX112" s="9">
        <f>BX4+BX51+BX109</f>
        <v/>
      </c>
      <c r="BY112" s="9">
        <f>BY4+BY51+BY109</f>
        <v/>
      </c>
      <c r="BZ112" s="9">
        <f>BZ4+BZ51+BZ109</f>
        <v/>
      </c>
      <c r="CA112" s="9">
        <f>CA4+CA51+CA109</f>
        <v/>
      </c>
      <c r="CB112" s="9">
        <f>CB4+CB51+CB109</f>
        <v/>
      </c>
      <c r="CC112" s="9">
        <f>CC4+CC51+CC109</f>
        <v/>
      </c>
      <c r="CD112" s="9">
        <f>CD4+CD51+CD109</f>
        <v/>
      </c>
      <c r="CE112" s="9">
        <f>CE4+CE51+CE109</f>
        <v/>
      </c>
      <c r="CF112" s="9">
        <f>CF4+CF51+CF109</f>
        <v/>
      </c>
      <c r="CG112" s="9">
        <f>CG4+CG51+CG109</f>
        <v/>
      </c>
      <c r="CH112" s="9">
        <f>CH4+CH51+CH109</f>
        <v/>
      </c>
      <c r="CI112" s="9">
        <f>CI4+CI51+CI109</f>
        <v/>
      </c>
      <c r="CJ112" s="9">
        <f>CJ4+CJ51+CJ109</f>
        <v/>
      </c>
      <c r="CK112" s="9">
        <f>CK4+CK51+CK109</f>
        <v/>
      </c>
      <c r="CL112" s="9">
        <f>CL4+CL51+CL109</f>
        <v/>
      </c>
      <c r="CM112" s="9">
        <f>CM4+CM51+CM109</f>
        <v/>
      </c>
      <c r="CN112" s="9">
        <f>CN4+CN51+CN109</f>
        <v/>
      </c>
      <c r="CO112" s="9">
        <f>CO4+CO51+CO109</f>
        <v/>
      </c>
      <c r="CP112" s="9">
        <f>CP4+CP51+CP109</f>
        <v/>
      </c>
      <c r="CQ112" s="9">
        <f>CQ4+CQ51+CQ109</f>
        <v/>
      </c>
      <c r="CR112" s="9">
        <f>CR4+CR51+CR109</f>
        <v/>
      </c>
      <c r="CS112" s="9">
        <f>CS4+CS51+CS109</f>
        <v/>
      </c>
      <c r="CT112" s="9">
        <f>CT4+CT51+CT109</f>
        <v/>
      </c>
      <c r="CU112" s="9">
        <f>CU4+CU51+CU109</f>
        <v/>
      </c>
      <c r="CV112" s="9">
        <f>CV4+CV51+CV109</f>
        <v/>
      </c>
      <c r="CW112" s="9">
        <f>CW4+CW51+CW109</f>
        <v/>
      </c>
      <c r="CX112" s="9">
        <f>CX4+CX51+CX109</f>
        <v/>
      </c>
      <c r="CY112" s="9">
        <f>CY4+CY51+CY109</f>
        <v/>
      </c>
      <c r="CZ112" s="9">
        <f>CZ4+CZ51+CZ109</f>
        <v/>
      </c>
      <c r="DA112" s="9">
        <f>DA4+DA51+DA109</f>
        <v/>
      </c>
      <c r="DB112" s="9">
        <f>DB4+DB51+DB109</f>
        <v/>
      </c>
      <c r="DC112" s="9">
        <f>DC4+DC51+DC109</f>
        <v/>
      </c>
      <c r="DD112" s="9">
        <f>DD4+DD51+DD109</f>
        <v/>
      </c>
      <c r="DE112" s="9">
        <f>DE4+DE51+DE109</f>
        <v/>
      </c>
      <c r="DF112" s="9">
        <f>DF4+DF51+DF109</f>
        <v/>
      </c>
      <c r="DG112" s="9">
        <f>DG4+DG51+DG109</f>
        <v/>
      </c>
      <c r="DH112" s="9">
        <f>DH4+DH51+DH109</f>
        <v/>
      </c>
      <c r="DI112" s="9">
        <f>DI4+DI51+DI109</f>
        <v/>
      </c>
      <c r="DJ112" s="9">
        <f>DJ4+DJ51+DJ109</f>
        <v/>
      </c>
      <c r="DK112" s="9">
        <f>DK4+DK51+DK109</f>
        <v/>
      </c>
      <c r="DL112" s="9">
        <f>DL4+DL51+DL109</f>
        <v/>
      </c>
      <c r="DM112" s="9">
        <f>DM4+DM51+DM109</f>
        <v/>
      </c>
      <c r="DN112" s="9">
        <f>DN4+DN51+DN109</f>
        <v/>
      </c>
      <c r="DO112" s="9">
        <f>DO4+DO51+DO109</f>
        <v/>
      </c>
      <c r="DP112" s="9">
        <f>DP4+DP51+DP109</f>
        <v/>
      </c>
      <c r="DQ112" s="9">
        <f>DQ4+DQ51+DQ109</f>
        <v/>
      </c>
      <c r="DR112" s="9">
        <f>DR4+DR51+DR109</f>
        <v/>
      </c>
      <c r="DS112" s="9">
        <f>DS4+DS51+DS109</f>
        <v/>
      </c>
      <c r="DT112" s="9">
        <f>DT4+DT51+DT109</f>
        <v/>
      </c>
      <c r="DU112" s="9">
        <f>DU4+DU51+DU109</f>
        <v/>
      </c>
      <c r="DV112" s="9">
        <f>DV4+DV51+DV109</f>
        <v/>
      </c>
      <c r="DW112" s="9">
        <f>DW4+DW51+DW109</f>
        <v/>
      </c>
      <c r="DX112" s="9">
        <f>DX4+DX51+DX109</f>
        <v/>
      </c>
      <c r="DY112" s="9">
        <f>DY4+DY51+DY109</f>
        <v/>
      </c>
      <c r="DZ112" s="9">
        <f>DZ4+DZ51+DZ109</f>
        <v/>
      </c>
      <c r="EA112" s="9">
        <f>EA4+EA51+EA109</f>
        <v/>
      </c>
      <c r="EB112" s="9">
        <f>EB4+EB51+EB109</f>
        <v/>
      </c>
      <c r="EC112" s="9">
        <f>EC4+EC51+EC109</f>
        <v/>
      </c>
      <c r="ED112" s="9">
        <f>ED4+ED51+ED109</f>
        <v/>
      </c>
    </row>
    <row r="113">
      <c r="A113" s="8" t="n"/>
      <c r="B113" s="8" t="inlineStr">
        <is>
          <t>FINAL SUM ( Minus 10 % )</t>
        </is>
      </c>
      <c r="C113" s="8" t="n"/>
      <c r="D113" s="8" t="n"/>
      <c r="E113" s="9" t="n"/>
      <c r="F113" s="9">
        <f>H113+J113+L113+N113+P113+R113+T113+V113+X113+Z113+AB113+AD113+AF113+AH113+AJ113+AL113+AN113+AP113+AR113+AT113</f>
        <v/>
      </c>
      <c r="G113" s="9" t="n"/>
      <c r="H113" s="9">
        <f>H112*90%</f>
        <v/>
      </c>
      <c r="I113" s="9" t="n"/>
      <c r="J113" s="9">
        <f>J112*90%</f>
        <v/>
      </c>
      <c r="K113" s="9" t="n"/>
      <c r="L113" s="9">
        <f>L112*90%</f>
        <v/>
      </c>
      <c r="M113" s="9" t="n"/>
      <c r="N113" s="9">
        <f>N112*90%</f>
        <v/>
      </c>
      <c r="O113" s="9" t="n"/>
      <c r="P113" s="9">
        <f>P112*90%</f>
        <v/>
      </c>
      <c r="Q113" s="9" t="n"/>
      <c r="R113" s="9">
        <f>R112*90%</f>
        <v/>
      </c>
      <c r="S113" s="9" t="n"/>
      <c r="T113" s="9">
        <f>T112*90%</f>
        <v/>
      </c>
      <c r="U113" s="9" t="n"/>
      <c r="V113" s="9">
        <f>V112*90%</f>
        <v/>
      </c>
      <c r="W113" s="9" t="n"/>
      <c r="X113" s="9">
        <f>X112*90%</f>
        <v/>
      </c>
      <c r="Y113" s="9" t="n"/>
      <c r="Z113" s="9">
        <f>Z112*90%</f>
        <v/>
      </c>
      <c r="AA113" s="9" t="n"/>
      <c r="AB113" s="9">
        <f>AB112*90%</f>
        <v/>
      </c>
      <c r="AC113" s="9" t="n"/>
      <c r="AD113" s="9">
        <f>AD112*90%</f>
        <v/>
      </c>
      <c r="AE113" s="9" t="n"/>
      <c r="AF113" s="9">
        <f>AF112*90%</f>
        <v/>
      </c>
      <c r="AG113" s="9" t="n"/>
      <c r="AH113" s="9">
        <f>AH112*90%</f>
        <v/>
      </c>
      <c r="AI113" s="9" t="n"/>
      <c r="AJ113" s="9">
        <f>AJ112*90%</f>
        <v/>
      </c>
      <c r="AK113" s="9" t="n"/>
      <c r="AL113" s="9">
        <f>AL112*90%</f>
        <v/>
      </c>
      <c r="AM113" s="9" t="n"/>
      <c r="AN113" s="9">
        <f>AN112*90%</f>
        <v/>
      </c>
      <c r="AO113" s="9" t="n"/>
      <c r="AP113" s="9">
        <f>AP112*90%</f>
        <v/>
      </c>
      <c r="AQ113" s="9" t="n"/>
      <c r="AR113" s="9">
        <f>AR112*90%</f>
        <v/>
      </c>
      <c r="AS113" s="9" t="n"/>
      <c r="AT113" s="9">
        <f>AT112*90%</f>
        <v/>
      </c>
      <c r="AU113" s="9" t="n"/>
      <c r="AV113" s="9">
        <f>AX113+AZ113+BB113+BD113+BF113+BH113</f>
        <v/>
      </c>
      <c r="AW113" s="9" t="n"/>
      <c r="AX113" s="9">
        <f>AX112*90%</f>
        <v/>
      </c>
      <c r="AY113" s="9" t="n"/>
      <c r="AZ113" s="9">
        <f>AZ112*90%</f>
        <v/>
      </c>
      <c r="BA113" s="9" t="n"/>
      <c r="BB113" s="9">
        <f>BB112*90%</f>
        <v/>
      </c>
      <c r="BC113" s="9" t="n"/>
      <c r="BD113" s="9">
        <f>BD112*90%</f>
        <v/>
      </c>
      <c r="BE113" s="9" t="n"/>
      <c r="BF113" s="9">
        <f>BF112*90%</f>
        <v/>
      </c>
      <c r="BG113" s="9" t="n"/>
      <c r="BH113" s="9">
        <f>BH112*90%</f>
        <v/>
      </c>
      <c r="BI113" s="9" t="n"/>
      <c r="BJ113" s="9">
        <f>BL113+BN113+BP113+BR113</f>
        <v/>
      </c>
      <c r="BK113" s="9" t="n"/>
      <c r="BL113" s="9">
        <f>BL112*90%</f>
        <v/>
      </c>
      <c r="BM113" s="9" t="n"/>
      <c r="BN113" s="9">
        <f>BN112*90%</f>
        <v/>
      </c>
      <c r="BO113" s="9" t="n"/>
      <c r="BP113" s="9">
        <f>BP112*90%</f>
        <v/>
      </c>
      <c r="BQ113" s="9" t="n"/>
      <c r="BR113" s="9">
        <f>BR112*90%</f>
        <v/>
      </c>
      <c r="BS113" s="9" t="n"/>
      <c r="BT113" s="9">
        <f>BV113+BX113+BZ113+CB113+CD113+CF113+CH113+CJ113+CL113+CN113+CP113+CR113+CT113+CV113+CX113+CZ113</f>
        <v/>
      </c>
      <c r="BU113" s="9" t="n"/>
      <c r="BV113" s="9">
        <f>BV112*90%</f>
        <v/>
      </c>
      <c r="BW113" s="9" t="n"/>
      <c r="BX113" s="9">
        <f>BX112*90%</f>
        <v/>
      </c>
      <c r="BY113" s="9" t="n"/>
      <c r="BZ113" s="9">
        <f>BZ112*90%</f>
        <v/>
      </c>
      <c r="CA113" s="9" t="n"/>
      <c r="CB113" s="9">
        <f>CB112*90%</f>
        <v/>
      </c>
      <c r="CC113" s="9" t="n"/>
      <c r="CD113" s="9">
        <f>CD112*90%</f>
        <v/>
      </c>
      <c r="CE113" s="9" t="n"/>
      <c r="CF113" s="9">
        <f>CF112*90%</f>
        <v/>
      </c>
      <c r="CG113" s="9" t="n"/>
      <c r="CH113" s="9">
        <f>CH112*90%</f>
        <v/>
      </c>
      <c r="CI113" s="9" t="n"/>
      <c r="CJ113" s="9">
        <f>CJ112*90%</f>
        <v/>
      </c>
      <c r="CK113" s="9" t="n"/>
      <c r="CL113" s="9">
        <f>CL112*90%</f>
        <v/>
      </c>
      <c r="CM113" s="9" t="n"/>
      <c r="CN113" s="9">
        <f>CN112*90%</f>
        <v/>
      </c>
      <c r="CO113" s="9" t="n"/>
      <c r="CP113" s="9">
        <f>CP112*90%</f>
        <v/>
      </c>
      <c r="CQ113" s="9" t="n"/>
      <c r="CR113" s="9">
        <f>CR112*90%</f>
        <v/>
      </c>
      <c r="CS113" s="9" t="n"/>
      <c r="CT113" s="9">
        <f>CT112*90%</f>
        <v/>
      </c>
      <c r="CU113" s="9" t="n"/>
      <c r="CV113" s="9">
        <f>CV112*90%</f>
        <v/>
      </c>
      <c r="CW113" s="9" t="n"/>
      <c r="CX113" s="9">
        <f>CX112*90%</f>
        <v/>
      </c>
      <c r="CY113" s="9" t="n"/>
      <c r="CZ113" s="9">
        <f>CZ112*90%</f>
        <v/>
      </c>
      <c r="DA113" s="9" t="n"/>
      <c r="DB113" s="9">
        <f>DD113+DF113+DH113+DJ113+DL113+DN113+DP113+DR113+DT113+DV113+DX113+DZ113+EB113</f>
        <v/>
      </c>
      <c r="DC113" s="9" t="n"/>
      <c r="DD113" s="9">
        <f>DD112*90%</f>
        <v/>
      </c>
      <c r="DE113" s="9" t="n"/>
      <c r="DF113" s="9">
        <f>DF112*90%</f>
        <v/>
      </c>
      <c r="DG113" s="9" t="n"/>
      <c r="DH113" s="9">
        <f>DH112*90%</f>
        <v/>
      </c>
      <c r="DI113" s="9" t="n"/>
      <c r="DJ113" s="9">
        <f>DJ112*90%</f>
        <v/>
      </c>
      <c r="DK113" s="9" t="n"/>
      <c r="DL113" s="9">
        <f>DL112*90%</f>
        <v/>
      </c>
      <c r="DM113" s="9" t="n"/>
      <c r="DN113" s="9">
        <f>DN112*90%</f>
        <v/>
      </c>
      <c r="DO113" s="9" t="n"/>
      <c r="DP113" s="9">
        <f>DP112*90%</f>
        <v/>
      </c>
      <c r="DQ113" s="9" t="n"/>
      <c r="DR113" s="9">
        <f>DR112*90%</f>
        <v/>
      </c>
      <c r="DS113" s="9" t="n"/>
      <c r="DT113" s="9">
        <f>DT112*90%</f>
        <v/>
      </c>
      <c r="DU113" s="9" t="n"/>
      <c r="DV113" s="9">
        <f>DV112*90%</f>
        <v/>
      </c>
      <c r="DW113" s="9" t="n"/>
      <c r="DX113" s="9">
        <f>DX112*90%</f>
        <v/>
      </c>
      <c r="DY113" s="9" t="n"/>
      <c r="DZ113" s="9">
        <f>DZ112*90%</f>
        <v/>
      </c>
      <c r="EA113" s="9" t="n"/>
      <c r="EB113" s="9">
        <f>EB112*90%</f>
        <v/>
      </c>
      <c r="EC113" s="9">
        <f>E113+AU113+BI113+BS113+DA113</f>
        <v/>
      </c>
      <c r="ED113" s="9">
        <f>F113+AV113+BJ113+BT113+DB113</f>
        <v/>
      </c>
    </row>
    <row r="114">
      <c r="A114" s="8" t="n"/>
      <c r="B114" s="8" t="inlineStr">
        <is>
          <t>Final summa for Reklama</t>
        </is>
      </c>
      <c r="C114" s="8" t="n"/>
      <c r="D114" s="8" t="n"/>
      <c r="E114" s="9" t="n"/>
      <c r="F114" s="9">
        <f>H114+J114+L114+N114+P114+R114+T114+V114+X114+Z114+AB114+AD114+AF114+AH114+AJ114+AL114+AN114+AP114+AR114+AT114</f>
        <v/>
      </c>
      <c r="G114" s="9" t="n"/>
      <c r="H114" s="9">
        <f>G112*5000</f>
        <v/>
      </c>
      <c r="I114" s="9" t="n"/>
      <c r="J114" s="9">
        <f>I112*5000</f>
        <v/>
      </c>
      <c r="K114" s="9" t="n"/>
      <c r="L114" s="9">
        <f>K112*5000</f>
        <v/>
      </c>
      <c r="M114" s="9" t="n"/>
      <c r="N114" s="9">
        <f>M112*5000</f>
        <v/>
      </c>
      <c r="O114" s="9" t="n"/>
      <c r="P114" s="9">
        <f>O112*5000</f>
        <v/>
      </c>
      <c r="Q114" s="9" t="n"/>
      <c r="R114" s="9">
        <f>Q112*0</f>
        <v/>
      </c>
      <c r="S114" s="9" t="n"/>
      <c r="T114" s="9">
        <f>S112*0</f>
        <v/>
      </c>
      <c r="U114" s="9" t="n"/>
      <c r="V114" s="9">
        <f>U112*0</f>
        <v/>
      </c>
      <c r="W114" s="9" t="n"/>
      <c r="X114" s="9">
        <f>W112*0</f>
        <v/>
      </c>
      <c r="Y114" s="9" t="n"/>
      <c r="Z114" s="9">
        <f>Y112*0</f>
        <v/>
      </c>
      <c r="AA114" s="9" t="n"/>
      <c r="AB114" s="9">
        <f>AA112*7000</f>
        <v/>
      </c>
      <c r="AC114" s="9" t="n"/>
      <c r="AD114" s="9">
        <f>AC112*0</f>
        <v/>
      </c>
      <c r="AE114" s="9" t="n"/>
      <c r="AF114" s="9">
        <f>AE112*0</f>
        <v/>
      </c>
      <c r="AG114" s="9" t="n"/>
      <c r="AH114" s="9">
        <f>AG112*0</f>
        <v/>
      </c>
      <c r="AI114" s="9" t="n"/>
      <c r="AJ114" s="9">
        <f>AI112*0</f>
        <v/>
      </c>
      <c r="AK114" s="9" t="n"/>
      <c r="AL114" s="9">
        <f>AK112*0</f>
        <v/>
      </c>
      <c r="AM114" s="9" t="n"/>
      <c r="AN114" s="9">
        <f>AM112*0</f>
        <v/>
      </c>
      <c r="AO114" s="9" t="n"/>
      <c r="AP114" s="9">
        <f>AO112*0</f>
        <v/>
      </c>
      <c r="AQ114" s="9" t="n"/>
      <c r="AR114" s="9">
        <f>AQ112*0</f>
        <v/>
      </c>
      <c r="AS114" s="9" t="n"/>
      <c r="AT114" s="9">
        <f>AS112*0</f>
        <v/>
      </c>
      <c r="AU114" s="9" t="n"/>
      <c r="AV114" s="9">
        <f>AX114+AZ114+BB114+BD114+BF114+BH114</f>
        <v/>
      </c>
      <c r="AW114" s="9" t="n"/>
      <c r="AX114" s="9">
        <f>AW112*50000</f>
        <v/>
      </c>
      <c r="AY114" s="9" t="n"/>
      <c r="AZ114" s="9">
        <f>AY112*60000</f>
        <v/>
      </c>
      <c r="BA114" s="9" t="n"/>
      <c r="BB114" s="9">
        <f>BA112*7000</f>
        <v/>
      </c>
      <c r="BC114" s="9" t="n"/>
      <c r="BD114" s="9">
        <f>BC112*25000</f>
        <v/>
      </c>
      <c r="BE114" s="9" t="n"/>
      <c r="BF114" s="9">
        <f>BE112*20000</f>
        <v/>
      </c>
      <c r="BG114" s="9" t="n"/>
      <c r="BH114" s="9">
        <f>BG112*10000</f>
        <v/>
      </c>
      <c r="BI114" s="9" t="n"/>
      <c r="BJ114" s="9">
        <f>BL114+BN114+BP114+BR114</f>
        <v/>
      </c>
      <c r="BK114" s="9" t="n"/>
      <c r="BL114" s="9">
        <f>BK112*15000</f>
        <v/>
      </c>
      <c r="BM114" s="9" t="n"/>
      <c r="BN114" s="9">
        <f>BM112*5000</f>
        <v/>
      </c>
      <c r="BO114" s="9" t="n"/>
      <c r="BP114" s="9">
        <f>BO112*15000</f>
        <v/>
      </c>
      <c r="BQ114" s="9" t="n"/>
      <c r="BR114" s="9">
        <f>BQ112*5000</f>
        <v/>
      </c>
      <c r="BS114" s="9" t="n"/>
      <c r="BT114" s="9">
        <f>BV114+BX114+BZ114+CB114+CD114+CF114+CH114+CJ114+CL114+CN114+CP114+CR114+CT114+CV114+CX114+CZ114</f>
        <v/>
      </c>
      <c r="BU114" s="9" t="n"/>
      <c r="BV114" s="9">
        <f>BU112*4000</f>
        <v/>
      </c>
      <c r="BW114" s="9" t="n"/>
      <c r="BX114" s="9">
        <f>BW112*2000</f>
        <v/>
      </c>
      <c r="BY114" s="9" t="n"/>
      <c r="BZ114" s="9">
        <f>BY112*10000</f>
        <v/>
      </c>
      <c r="CA114" s="9" t="n"/>
      <c r="CB114" s="9">
        <f>CA112*18000</f>
        <v/>
      </c>
      <c r="CC114" s="9" t="n"/>
      <c r="CD114" s="9">
        <f>CC112*150000</f>
        <v/>
      </c>
      <c r="CE114" s="9" t="n"/>
      <c r="CF114" s="9">
        <f>CE112*9000</f>
        <v/>
      </c>
      <c r="CG114" s="9" t="n"/>
      <c r="CH114" s="9">
        <f>CG112*0</f>
        <v/>
      </c>
      <c r="CI114" s="9" t="n"/>
      <c r="CJ114" s="9">
        <f>CI112*0</f>
        <v/>
      </c>
      <c r="CK114" s="9" t="n"/>
      <c r="CL114" s="9">
        <f>CK112*5000</f>
        <v/>
      </c>
      <c r="CM114" s="9" t="n"/>
      <c r="CN114" s="9">
        <f>CM112*0</f>
        <v/>
      </c>
      <c r="CO114" s="9" t="n"/>
      <c r="CP114" s="9">
        <f>CO112*0</f>
        <v/>
      </c>
      <c r="CQ114" s="9" t="n"/>
      <c r="CR114" s="9">
        <f>CQ112*0</f>
        <v/>
      </c>
      <c r="CS114" s="9" t="n"/>
      <c r="CT114" s="9">
        <f>CS112*0</f>
        <v/>
      </c>
      <c r="CU114" s="9" t="n"/>
      <c r="CV114" s="9">
        <f>CU112*32000</f>
        <v/>
      </c>
      <c r="CW114" s="9" t="n"/>
      <c r="CX114" s="9">
        <f>CW112*0</f>
        <v/>
      </c>
      <c r="CY114" s="9" t="n"/>
      <c r="CZ114" s="9">
        <f>CY112*0</f>
        <v/>
      </c>
      <c r="DA114" s="9" t="n"/>
      <c r="DB114" s="9">
        <f>DD114+DF114+DH114+DJ114+DL114+DN114+DP114+DR114+DT114+DV114+DX114+DZ114+EB114</f>
        <v/>
      </c>
      <c r="DC114" s="9" t="n"/>
      <c r="DD114" s="9">
        <f>DC112*5000</f>
        <v/>
      </c>
      <c r="DE114" s="9" t="n"/>
      <c r="DF114" s="9">
        <f>DE112*7000</f>
        <v/>
      </c>
      <c r="DG114" s="9" t="n"/>
      <c r="DH114" s="9">
        <f>DG112*18000</f>
        <v/>
      </c>
      <c r="DI114" s="9" t="n"/>
      <c r="DJ114" s="9">
        <f>DI112*5000</f>
        <v/>
      </c>
      <c r="DK114" s="9" t="n"/>
      <c r="DL114" s="9">
        <f>DK112*12000</f>
        <v/>
      </c>
      <c r="DM114" s="9" t="n"/>
      <c r="DN114" s="9">
        <f>DM112*10000</f>
        <v/>
      </c>
      <c r="DO114" s="9" t="n"/>
      <c r="DP114" s="9">
        <f>DO112*8000</f>
        <v/>
      </c>
      <c r="DQ114" s="9" t="n"/>
      <c r="DR114" s="9">
        <f>DQ112*0</f>
        <v/>
      </c>
      <c r="DS114" s="9" t="n"/>
      <c r="DT114" s="9">
        <f>DS112*10000</f>
        <v/>
      </c>
      <c r="DU114" s="9" t="n"/>
      <c r="DV114" s="9">
        <f>DU112*8000</f>
        <v/>
      </c>
      <c r="DW114" s="9" t="n"/>
      <c r="DX114" s="9">
        <f>DW112*8000</f>
        <v/>
      </c>
      <c r="DY114" s="9" t="n"/>
      <c r="DZ114" s="9">
        <f>DY112*15000</f>
        <v/>
      </c>
      <c r="EA114" s="9" t="n"/>
      <c r="EB114" s="9">
        <f>EA112*7000</f>
        <v/>
      </c>
      <c r="EC114" s="9">
        <f>E114+AU114+BI114+BS114+DA114</f>
        <v/>
      </c>
      <c r="ED114" s="9">
        <f>F114+AV114+BJ114+BT114+DB114</f>
        <v/>
      </c>
    </row>
    <row r="115">
      <c r="A115" s="8" t="n"/>
      <c r="B115" s="8" t="inlineStr">
        <is>
          <t>Final summa for Leksiya</t>
        </is>
      </c>
      <c r="C115" s="8" t="n"/>
      <c r="D115" s="8" t="n"/>
      <c r="E115" s="9" t="n"/>
      <c r="F115" s="9">
        <f>H115+J115+L115+N115+P115+R115+T115+V115+X115+Z115+AB115+AD115+AF115+AH115+AJ115+AL115+AN115+AP115+AR115+AT115</f>
        <v/>
      </c>
      <c r="G115" s="9" t="n"/>
      <c r="H115" s="9">
        <f>H113*2%</f>
        <v/>
      </c>
      <c r="I115" s="9" t="n"/>
      <c r="J115" s="9">
        <f>J113*2%</f>
        <v/>
      </c>
      <c r="K115" s="9" t="n"/>
      <c r="L115" s="9">
        <f>L113*2%</f>
        <v/>
      </c>
      <c r="M115" s="9" t="n"/>
      <c r="N115" s="9">
        <f>N113*2%</f>
        <v/>
      </c>
      <c r="O115" s="9" t="n"/>
      <c r="P115" s="9">
        <f>P113*2%</f>
        <v/>
      </c>
      <c r="Q115" s="9" t="n"/>
      <c r="R115" s="9">
        <f>R113*2%</f>
        <v/>
      </c>
      <c r="S115" s="9" t="n"/>
      <c r="T115" s="9">
        <f>T113*2%</f>
        <v/>
      </c>
      <c r="U115" s="9" t="n"/>
      <c r="V115" s="9">
        <f>V113*2%</f>
        <v/>
      </c>
      <c r="W115" s="9" t="n"/>
      <c r="X115" s="9">
        <f>X113*2%</f>
        <v/>
      </c>
      <c r="Y115" s="9" t="n"/>
      <c r="Z115" s="9">
        <f>Z113*2%</f>
        <v/>
      </c>
      <c r="AA115" s="9" t="n"/>
      <c r="AB115" s="9">
        <f>AB113*2%</f>
        <v/>
      </c>
      <c r="AC115" s="9" t="n"/>
      <c r="AD115" s="9">
        <f>AD113*2%</f>
        <v/>
      </c>
      <c r="AE115" s="9" t="n"/>
      <c r="AF115" s="9">
        <f>AF113*2%</f>
        <v/>
      </c>
      <c r="AG115" s="9" t="n"/>
      <c r="AH115" s="9">
        <f>AH113*2%</f>
        <v/>
      </c>
      <c r="AI115" s="9" t="n"/>
      <c r="AJ115" s="9">
        <f>AJ113*2%</f>
        <v/>
      </c>
      <c r="AK115" s="9" t="n"/>
      <c r="AL115" s="9">
        <f>AL113*2%</f>
        <v/>
      </c>
      <c r="AM115" s="9" t="n"/>
      <c r="AN115" s="9">
        <f>AN113*2%</f>
        <v/>
      </c>
      <c r="AO115" s="9" t="n"/>
      <c r="AP115" s="9">
        <f>AP113*2%</f>
        <v/>
      </c>
      <c r="AQ115" s="9" t="n"/>
      <c r="AR115" s="9">
        <f>AR113*2%</f>
        <v/>
      </c>
      <c r="AS115" s="9" t="n"/>
      <c r="AT115" s="9">
        <f>AT113*2%</f>
        <v/>
      </c>
      <c r="AU115" s="9" t="n"/>
      <c r="AV115" s="9">
        <f>AX115+AZ115+BB115+BD115+BF115+BH115</f>
        <v/>
      </c>
      <c r="AW115" s="9" t="n"/>
      <c r="AX115" s="9">
        <f>AX113*2%</f>
        <v/>
      </c>
      <c r="AY115" s="9" t="n"/>
      <c r="AZ115" s="9">
        <f>AZ113*2%</f>
        <v/>
      </c>
      <c r="BA115" s="9" t="n"/>
      <c r="BB115" s="9">
        <f>BB113*2%</f>
        <v/>
      </c>
      <c r="BC115" s="9" t="n"/>
      <c r="BD115" s="9">
        <f>BD113*2%</f>
        <v/>
      </c>
      <c r="BE115" s="9" t="n"/>
      <c r="BF115" s="9">
        <f>BF113*2%</f>
        <v/>
      </c>
      <c r="BG115" s="9" t="n"/>
      <c r="BH115" s="9">
        <f>BH113*2%</f>
        <v/>
      </c>
      <c r="BI115" s="9" t="n"/>
      <c r="BJ115" s="9">
        <f>BL115+BN115+BP115+BR115</f>
        <v/>
      </c>
      <c r="BK115" s="9" t="n"/>
      <c r="BL115" s="9">
        <f>BL113*2%</f>
        <v/>
      </c>
      <c r="BM115" s="9" t="n"/>
      <c r="BN115" s="9">
        <f>BN113*2%</f>
        <v/>
      </c>
      <c r="BO115" s="9" t="n"/>
      <c r="BP115" s="9">
        <f>BP113*2%</f>
        <v/>
      </c>
      <c r="BQ115" s="9" t="n"/>
      <c r="BR115" s="9">
        <f>BR113*2%</f>
        <v/>
      </c>
      <c r="BS115" s="9" t="n"/>
      <c r="BT115" s="9">
        <f>BV115+BX115+BZ115+CB115+CD115+CF115+CH115+CJ115+CL115+CN115+CP115+CR115+CT115+CV115+CX115+CZ115</f>
        <v/>
      </c>
      <c r="BU115" s="9" t="n"/>
      <c r="BV115" s="9">
        <f>BV113*2%</f>
        <v/>
      </c>
      <c r="BW115" s="9" t="n"/>
      <c r="BX115" s="9">
        <f>BX113*2%</f>
        <v/>
      </c>
      <c r="BY115" s="9" t="n"/>
      <c r="BZ115" s="9">
        <f>BZ113*2%</f>
        <v/>
      </c>
      <c r="CA115" s="9" t="n"/>
      <c r="CB115" s="9">
        <f>CB113*2%</f>
        <v/>
      </c>
      <c r="CC115" s="9" t="n"/>
      <c r="CD115" s="9">
        <f>CD113*2%</f>
        <v/>
      </c>
      <c r="CE115" s="9" t="n"/>
      <c r="CF115" s="9">
        <f>CF113*2%</f>
        <v/>
      </c>
      <c r="CG115" s="9" t="n"/>
      <c r="CH115" s="9">
        <f>CH113*2%</f>
        <v/>
      </c>
      <c r="CI115" s="9" t="n"/>
      <c r="CJ115" s="9">
        <f>CJ113*2%</f>
        <v/>
      </c>
      <c r="CK115" s="9" t="n"/>
      <c r="CL115" s="9">
        <f>CL113*2%</f>
        <v/>
      </c>
      <c r="CM115" s="9" t="n"/>
      <c r="CN115" s="9">
        <f>CN113*2%</f>
        <v/>
      </c>
      <c r="CO115" s="9" t="n"/>
      <c r="CP115" s="9">
        <f>CP113*2%</f>
        <v/>
      </c>
      <c r="CQ115" s="9" t="n"/>
      <c r="CR115" s="9">
        <f>CR113*2%</f>
        <v/>
      </c>
      <c r="CS115" s="9" t="n"/>
      <c r="CT115" s="9">
        <f>CT113*2%</f>
        <v/>
      </c>
      <c r="CU115" s="9" t="n"/>
      <c r="CV115" s="9">
        <f>CV113*2%</f>
        <v/>
      </c>
      <c r="CW115" s="9" t="n"/>
      <c r="CX115" s="9">
        <f>CX113*2%</f>
        <v/>
      </c>
      <c r="CY115" s="9" t="n"/>
      <c r="CZ115" s="9">
        <f>CZ113*2%</f>
        <v/>
      </c>
      <c r="DA115" s="9" t="n"/>
      <c r="DB115" s="9">
        <f>DD115+DF115+DH115+DJ115+DL115+DN115+DP115+DR115+DT115+DV115+DX115+DZ115+EB115</f>
        <v/>
      </c>
      <c r="DC115" s="9" t="n"/>
      <c r="DD115" s="9">
        <f>DD113*2%</f>
        <v/>
      </c>
      <c r="DE115" s="9" t="n"/>
      <c r="DF115" s="9">
        <f>DF113*2%</f>
        <v/>
      </c>
      <c r="DG115" s="9" t="n"/>
      <c r="DH115" s="9">
        <f>DH113*2%</f>
        <v/>
      </c>
      <c r="DI115" s="9" t="n"/>
      <c r="DJ115" s="9">
        <f>DJ113*2%</f>
        <v/>
      </c>
      <c r="DK115" s="9" t="n"/>
      <c r="DL115" s="9">
        <f>DL113*2%</f>
        <v/>
      </c>
      <c r="DM115" s="9" t="n"/>
      <c r="DN115" s="9">
        <f>DN113*2%</f>
        <v/>
      </c>
      <c r="DO115" s="9" t="n"/>
      <c r="DP115" s="9">
        <f>DP113*2%</f>
        <v/>
      </c>
      <c r="DQ115" s="9" t="n"/>
      <c r="DR115" s="9">
        <f>DR113*2%</f>
        <v/>
      </c>
      <c r="DS115" s="9" t="n"/>
      <c r="DT115" s="9">
        <f>DT113*2%</f>
        <v/>
      </c>
      <c r="DU115" s="9" t="n"/>
      <c r="DV115" s="9">
        <f>DV113*2%</f>
        <v/>
      </c>
      <c r="DW115" s="9" t="n"/>
      <c r="DX115" s="9">
        <f>DX113*2%</f>
        <v/>
      </c>
      <c r="DY115" s="9" t="n"/>
      <c r="DZ115" s="9">
        <f>DZ113*2%</f>
        <v/>
      </c>
      <c r="EA115" s="9" t="n"/>
      <c r="EB115" s="9">
        <f>EB113*2%</f>
        <v/>
      </c>
      <c r="EC115" s="9">
        <f>E115+AU115+BI115+BS115+DA115</f>
        <v/>
      </c>
      <c r="ED115" s="9">
        <f>F115+AV115+BJ115+BT115+DB115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32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SUM(E5:E14)</f>
        <v/>
      </c>
      <c r="F4" s="4">
        <f>SUM(F5:F14)</f>
        <v/>
      </c>
      <c r="G4" s="4">
        <f>SUM(G5:G14)</f>
        <v/>
      </c>
      <c r="H4" s="4">
        <f>SUM(H5:H14)</f>
        <v/>
      </c>
      <c r="I4" s="4">
        <f>SUM(I5:I14)</f>
        <v/>
      </c>
      <c r="J4" s="4">
        <f>SUM(J5:J14)</f>
        <v/>
      </c>
      <c r="K4" s="4">
        <f>SUM(K5:K14)</f>
        <v/>
      </c>
      <c r="L4" s="4">
        <f>SUM(L5:L14)</f>
        <v/>
      </c>
      <c r="M4" s="4">
        <f>SUM(M5:M14)</f>
        <v/>
      </c>
      <c r="N4" s="4">
        <f>SUM(N5:N14)</f>
        <v/>
      </c>
      <c r="O4" s="4">
        <f>SUM(O5:O14)</f>
        <v/>
      </c>
      <c r="P4" s="4">
        <f>SUM(P5:P14)</f>
        <v/>
      </c>
      <c r="Q4" s="4">
        <f>SUM(Q5:Q14)</f>
        <v/>
      </c>
      <c r="R4" s="4">
        <f>SUM(R5:R14)</f>
        <v/>
      </c>
      <c r="S4" s="4">
        <f>SUM(S5:S14)</f>
        <v/>
      </c>
      <c r="T4" s="4">
        <f>SUM(T5:T14)</f>
        <v/>
      </c>
      <c r="U4" s="4">
        <f>SUM(U5:U14)</f>
        <v/>
      </c>
      <c r="V4" s="4">
        <f>SUM(V5:V14)</f>
        <v/>
      </c>
      <c r="W4" s="4">
        <f>SUM(W5:W14)</f>
        <v/>
      </c>
      <c r="X4" s="4">
        <f>SUM(X5:X14)</f>
        <v/>
      </c>
      <c r="Y4" s="4">
        <f>SUM(Y5:Y14)</f>
        <v/>
      </c>
      <c r="Z4" s="4">
        <f>SUM(Z5:Z14)</f>
        <v/>
      </c>
      <c r="AA4" s="4">
        <f>SUM(AA5:AA14)</f>
        <v/>
      </c>
      <c r="AB4" s="4">
        <f>SUM(AB5:AB14)</f>
        <v/>
      </c>
      <c r="AC4" s="4">
        <f>SUM(AC5:AC14)</f>
        <v/>
      </c>
      <c r="AD4" s="4">
        <f>SUM(AD5:AD14)</f>
        <v/>
      </c>
      <c r="AE4" s="4">
        <f>SUM(AE5:AE14)</f>
        <v/>
      </c>
      <c r="AF4" s="4">
        <f>SUM(AF5:AF14)</f>
        <v/>
      </c>
      <c r="AG4" s="4">
        <f>SUM(AG5:AG14)</f>
        <v/>
      </c>
      <c r="AH4" s="4">
        <f>SUM(AH5:AH14)</f>
        <v/>
      </c>
      <c r="AI4" s="4">
        <f>SUM(AI5:AI14)</f>
        <v/>
      </c>
      <c r="AJ4" s="4">
        <f>SUM(AJ5:AJ14)</f>
        <v/>
      </c>
      <c r="AK4" s="4">
        <f>SUM(AK5:AK14)</f>
        <v/>
      </c>
      <c r="AL4" s="4">
        <f>SUM(AL5:AL14)</f>
        <v/>
      </c>
      <c r="AM4" s="4">
        <f>SUM(AM5:AM14)</f>
        <v/>
      </c>
      <c r="AN4" s="4">
        <f>SUM(AN5:AN14)</f>
        <v/>
      </c>
      <c r="AO4" s="4">
        <f>SUM(AO5:AO14)</f>
        <v/>
      </c>
      <c r="AP4" s="4">
        <f>SUM(AP5:AP14)</f>
        <v/>
      </c>
      <c r="AQ4" s="4">
        <f>SUM(AQ5:AQ14)</f>
        <v/>
      </c>
      <c r="AR4" s="4">
        <f>SUM(AR5:AR14)</f>
        <v/>
      </c>
      <c r="AS4" s="4">
        <f>SUM(AS5:AS14)</f>
        <v/>
      </c>
      <c r="AT4" s="4">
        <f>SUM(AT5:AT14)</f>
        <v/>
      </c>
      <c r="AU4" s="4">
        <f>SUM(AU5:AU14)</f>
        <v/>
      </c>
      <c r="AV4" s="4">
        <f>SUM(AV5:AV14)</f>
        <v/>
      </c>
      <c r="AW4" s="4">
        <f>SUM(AW5:AW14)</f>
        <v/>
      </c>
      <c r="AX4" s="4">
        <f>SUM(AX5:AX14)</f>
        <v/>
      </c>
      <c r="AY4" s="4">
        <f>SUM(AY5:AY14)</f>
        <v/>
      </c>
      <c r="AZ4" s="4">
        <f>SUM(AZ5:AZ14)</f>
        <v/>
      </c>
      <c r="BA4" s="4">
        <f>SUM(BA5:BA14)</f>
        <v/>
      </c>
      <c r="BB4" s="4">
        <f>SUM(BB5:BB14)</f>
        <v/>
      </c>
      <c r="BC4" s="4">
        <f>SUM(BC5:BC14)</f>
        <v/>
      </c>
      <c r="BD4" s="4">
        <f>SUM(BD5:BD14)</f>
        <v/>
      </c>
      <c r="BE4" s="4">
        <f>SUM(BE5:BE14)</f>
        <v/>
      </c>
      <c r="BF4" s="4">
        <f>SUM(BF5:BF14)</f>
        <v/>
      </c>
      <c r="BG4" s="4">
        <f>SUM(BG5:BG14)</f>
        <v/>
      </c>
      <c r="BH4" s="4">
        <f>SUM(BH5:BH14)</f>
        <v/>
      </c>
      <c r="BI4" s="4">
        <f>SUM(BI5:BI14)</f>
        <v/>
      </c>
      <c r="BJ4" s="4">
        <f>SUM(BJ5:BJ14)</f>
        <v/>
      </c>
      <c r="BK4" s="4">
        <f>SUM(BK5:BK14)</f>
        <v/>
      </c>
      <c r="BL4" s="4">
        <f>SUM(BL5:BL14)</f>
        <v/>
      </c>
      <c r="BM4" s="4">
        <f>SUM(BM5:BM14)</f>
        <v/>
      </c>
      <c r="BN4" s="4">
        <f>SUM(BN5:BN14)</f>
        <v/>
      </c>
      <c r="BO4" s="4">
        <f>SUM(BO5:BO14)</f>
        <v/>
      </c>
      <c r="BP4" s="4">
        <f>SUM(BP5:BP14)</f>
        <v/>
      </c>
      <c r="BQ4" s="4">
        <f>SUM(BQ5:BQ14)</f>
        <v/>
      </c>
      <c r="BR4" s="4">
        <f>SUM(BR5:BR14)</f>
        <v/>
      </c>
      <c r="BS4" s="4">
        <f>SUM(BS5:BS14)</f>
        <v/>
      </c>
      <c r="BT4" s="4">
        <f>SUM(BT5:BT14)</f>
        <v/>
      </c>
      <c r="BU4" s="4">
        <f>SUM(BU5:BU14)</f>
        <v/>
      </c>
      <c r="BV4" s="4">
        <f>SUM(BV5:BV14)</f>
        <v/>
      </c>
      <c r="BW4" s="4">
        <f>SUM(BW5:BW14)</f>
        <v/>
      </c>
      <c r="BX4" s="4">
        <f>SUM(BX5:BX14)</f>
        <v/>
      </c>
      <c r="BY4" s="4">
        <f>SUM(BY5:BY14)</f>
        <v/>
      </c>
      <c r="BZ4" s="4">
        <f>SUM(BZ5:BZ14)</f>
        <v/>
      </c>
      <c r="CA4" s="4">
        <f>SUM(CA5:CA14)</f>
        <v/>
      </c>
      <c r="CB4" s="4">
        <f>SUM(CB5:CB14)</f>
        <v/>
      </c>
      <c r="CC4" s="4">
        <f>SUM(CC5:CC14)</f>
        <v/>
      </c>
      <c r="CD4" s="4">
        <f>SUM(CD5:CD14)</f>
        <v/>
      </c>
      <c r="CE4" s="4">
        <f>SUM(CE5:CE14)</f>
        <v/>
      </c>
      <c r="CF4" s="4">
        <f>SUM(CF5:CF14)</f>
        <v/>
      </c>
      <c r="CG4" s="4">
        <f>SUM(CG5:CG14)</f>
        <v/>
      </c>
      <c r="CH4" s="4">
        <f>SUM(CH5:CH14)</f>
        <v/>
      </c>
      <c r="CI4" s="4">
        <f>SUM(CI5:CI14)</f>
        <v/>
      </c>
      <c r="CJ4" s="4">
        <f>SUM(CJ5:CJ14)</f>
        <v/>
      </c>
      <c r="CK4" s="4">
        <f>SUM(CK5:CK14)</f>
        <v/>
      </c>
      <c r="CL4" s="4">
        <f>SUM(CL5:CL14)</f>
        <v/>
      </c>
      <c r="CM4" s="4">
        <f>SUM(CM5:CM14)</f>
        <v/>
      </c>
      <c r="CN4" s="4">
        <f>SUM(CN5:CN14)</f>
        <v/>
      </c>
      <c r="CO4" s="4">
        <f>SUM(CO5:CO14)</f>
        <v/>
      </c>
      <c r="CP4" s="4">
        <f>SUM(CP5:CP14)</f>
        <v/>
      </c>
      <c r="CQ4" s="4">
        <f>SUM(CQ5:CQ14)</f>
        <v/>
      </c>
      <c r="CR4" s="4">
        <f>SUM(CR5:CR14)</f>
        <v/>
      </c>
      <c r="CS4" s="4">
        <f>SUM(CS5:CS14)</f>
        <v/>
      </c>
      <c r="CT4" s="4">
        <f>SUM(CT5:CT14)</f>
        <v/>
      </c>
      <c r="CU4" s="4">
        <f>SUM(CU5:CU14)</f>
        <v/>
      </c>
      <c r="CV4" s="4">
        <f>SUM(CV5:CV14)</f>
        <v/>
      </c>
      <c r="CW4" s="4">
        <f>SUM(CW5:CW14)</f>
        <v/>
      </c>
      <c r="CX4" s="4">
        <f>SUM(CX5:CX14)</f>
        <v/>
      </c>
      <c r="CY4" s="4">
        <f>SUM(CY5:CY14)</f>
        <v/>
      </c>
      <c r="CZ4" s="4">
        <f>SUM(CZ5:CZ14)</f>
        <v/>
      </c>
      <c r="DA4" s="4">
        <f>SUM(DA5:DA14)</f>
        <v/>
      </c>
      <c r="DB4" s="4">
        <f>SUM(DB5:DB14)</f>
        <v/>
      </c>
      <c r="DC4" s="4">
        <f>SUM(DC5:DC14)</f>
        <v/>
      </c>
      <c r="DD4" s="4">
        <f>SUM(DD5:DD14)</f>
        <v/>
      </c>
      <c r="DE4" s="4">
        <f>SUM(DE5:DE14)</f>
        <v/>
      </c>
      <c r="DF4" s="4">
        <f>SUM(DF5:DF14)</f>
        <v/>
      </c>
      <c r="DG4" s="4">
        <f>SUM(DG5:DG14)</f>
        <v/>
      </c>
      <c r="DH4" s="4">
        <f>SUM(DH5:DH14)</f>
        <v/>
      </c>
      <c r="DI4" s="4">
        <f>SUM(DI5:DI14)</f>
        <v/>
      </c>
      <c r="DJ4" s="4">
        <f>SUM(DJ5:DJ14)</f>
        <v/>
      </c>
      <c r="DK4" s="4">
        <f>SUM(DK5:DK14)</f>
        <v/>
      </c>
      <c r="DL4" s="4">
        <f>SUM(DL5:DL14)</f>
        <v/>
      </c>
      <c r="DM4" s="4">
        <f>SUM(DM5:DM14)</f>
        <v/>
      </c>
      <c r="DN4" s="4">
        <f>SUM(DN5:DN14)</f>
        <v/>
      </c>
      <c r="DO4" s="4">
        <f>SUM(DO5:DO14)</f>
        <v/>
      </c>
      <c r="DP4" s="4">
        <f>SUM(DP5:DP14)</f>
        <v/>
      </c>
    </row>
    <row r="5" hidden="1" outlineLevel="1">
      <c r="A5" s="5" t="n">
        <v>1</v>
      </c>
      <c r="B5" s="6" t="inlineStr">
        <is>
          <t>"Muslima farmani"</t>
        </is>
      </c>
      <c r="C5" s="6" t="inlineStr">
        <is>
          <t>Навои</t>
        </is>
      </c>
      <c r="D5" s="6" t="inlineStr">
        <is>
          <t>Зарафшан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n">
        <v>2</v>
      </c>
      <c r="BZ5" s="7" t="n">
        <v>263064</v>
      </c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"SHOXBEK BIZNES FARM" МЧЖ</t>
        </is>
      </c>
      <c r="C6" s="6" t="inlineStr">
        <is>
          <t>Навои</t>
        </is>
      </c>
      <c r="D6" s="6" t="inlineStr">
        <is>
          <t>Зарафшан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2</v>
      </c>
      <c r="H6" s="7" t="n">
        <v>250708</v>
      </c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9</v>
      </c>
      <c r="R6" s="7" t="n">
        <v>2716670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n">
        <v>1</v>
      </c>
      <c r="CD6" s="7" t="n">
        <v>363140</v>
      </c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"STAR GOLD 777" MCHJ</t>
        </is>
      </c>
      <c r="C7" s="6" t="inlineStr">
        <is>
          <t>Навои</t>
        </is>
      </c>
      <c r="D7" s="6" t="inlineStr">
        <is>
          <t>Зарафшан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n">
        <v>4</v>
      </c>
      <c r="N7" s="7" t="n">
        <v>525280</v>
      </c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"TELMON MED FARM ZAR" MCHJ</t>
        </is>
      </c>
      <c r="C8" s="6" t="inlineStr">
        <is>
          <t>Навои</t>
        </is>
      </c>
      <c r="D8" s="6" t="inlineStr">
        <is>
          <t>Зарафшан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n">
        <v>3</v>
      </c>
      <c r="DN8" s="7" t="n">
        <v>457047</v>
      </c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"TOIR DORI UCHQUDUQ" MCHJ</t>
        </is>
      </c>
      <c r="C9" s="6" t="inlineStr">
        <is>
          <t>Навои</t>
        </is>
      </c>
      <c r="D9" s="6" t="inlineStr">
        <is>
          <t>Зарафшан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n">
        <v>14</v>
      </c>
      <c r="P9" s="7" t="n">
        <v>7753760</v>
      </c>
      <c r="Q9" s="7" t="n">
        <v>5</v>
      </c>
      <c r="R9" s="7" t="n">
        <v>1687375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n">
        <v>10</v>
      </c>
      <c r="DN9" s="7" t="n">
        <v>5235400</v>
      </c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"UMID APTEKA" MCHJ</t>
        </is>
      </c>
      <c r="C10" s="6" t="inlineStr">
        <is>
          <t>Навои</t>
        </is>
      </c>
      <c r="D10" s="6" t="inlineStr">
        <is>
          <t>Зарафшан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n">
        <v>3</v>
      </c>
      <c r="N10" s="7" t="n">
        <v>297270</v>
      </c>
      <c r="O10" s="7" t="inlineStr"/>
      <c r="P10" s="7" t="inlineStr"/>
      <c r="Q10" s="7" t="n">
        <v>15</v>
      </c>
      <c r="R10" s="7" t="n">
        <v>5062125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"ZAR MADINA FARM"  ХК</t>
        </is>
      </c>
      <c r="C11" s="6" t="inlineStr">
        <is>
          <t>Навои</t>
        </is>
      </c>
      <c r="D11" s="6" t="inlineStr">
        <is>
          <t>Зарафшан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n">
        <v>2</v>
      </c>
      <c r="DB11" s="7" t="n">
        <v>184492</v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МЕХРИГИЕ</t>
        </is>
      </c>
      <c r="C12" s="6" t="inlineStr">
        <is>
          <t>Навои</t>
        </is>
      </c>
      <c r="D12" s="6" t="inlineStr">
        <is>
          <t>Зарафшан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3</v>
      </c>
      <c r="H12" s="7" t="n">
        <v>581661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3</v>
      </c>
      <c r="R12" s="7" t="n">
        <v>607455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ЧП "UMIDA DOKTOR-N"</t>
        </is>
      </c>
      <c r="C13" s="6" t="inlineStr">
        <is>
          <t>Навои</t>
        </is>
      </c>
      <c r="D13" s="6" t="inlineStr">
        <is>
          <t>Зарафшан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10</v>
      </c>
      <c r="R13" s="7" t="n">
        <v>3374750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ЧП "ZAR DILSHOD-FARM"</t>
        </is>
      </c>
      <c r="C14" s="6" t="inlineStr">
        <is>
          <t>Навои</t>
        </is>
      </c>
      <c r="D14" s="6" t="inlineStr">
        <is>
          <t>Зарафшан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n">
        <v>5</v>
      </c>
      <c r="N14" s="7" t="n">
        <v>825750</v>
      </c>
      <c r="O14" s="7" t="inlineStr"/>
      <c r="P14" s="7" t="inlineStr"/>
      <c r="Q14" s="7" t="n">
        <v>10</v>
      </c>
      <c r="R14" s="7" t="n">
        <v>2294830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>
      <c r="A15" s="2" t="n">
        <v>0</v>
      </c>
      <c r="B15" s="3" t="inlineStr">
        <is>
          <t>Grand</t>
        </is>
      </c>
      <c r="C15" s="3" t="inlineStr"/>
      <c r="D15" s="3" t="inlineStr"/>
      <c r="E15" s="4">
        <f>SUM(E16:E28)</f>
        <v/>
      </c>
      <c r="F15" s="4">
        <f>SUM(F16:F28)</f>
        <v/>
      </c>
      <c r="G15" s="4">
        <f>SUM(G16:G28)</f>
        <v/>
      </c>
      <c r="H15" s="4">
        <f>SUM(H16:H28)</f>
        <v/>
      </c>
      <c r="I15" s="4">
        <f>SUM(I16:I28)</f>
        <v/>
      </c>
      <c r="J15" s="4">
        <f>SUM(J16:J28)</f>
        <v/>
      </c>
      <c r="K15" s="4">
        <f>SUM(K16:K28)</f>
        <v/>
      </c>
      <c r="L15" s="4">
        <f>SUM(L16:L28)</f>
        <v/>
      </c>
      <c r="M15" s="4">
        <f>SUM(M16:M28)</f>
        <v/>
      </c>
      <c r="N15" s="4">
        <f>SUM(N16:N28)</f>
        <v/>
      </c>
      <c r="O15" s="4">
        <f>SUM(O16:O28)</f>
        <v/>
      </c>
      <c r="P15" s="4">
        <f>SUM(P16:P28)</f>
        <v/>
      </c>
      <c r="Q15" s="4">
        <f>SUM(Q16:Q28)</f>
        <v/>
      </c>
      <c r="R15" s="4">
        <f>SUM(R16:R28)</f>
        <v/>
      </c>
      <c r="S15" s="4">
        <f>SUM(S16:S28)</f>
        <v/>
      </c>
      <c r="T15" s="4">
        <f>SUM(T16:T28)</f>
        <v/>
      </c>
      <c r="U15" s="4">
        <f>SUM(U16:U28)</f>
        <v/>
      </c>
      <c r="V15" s="4">
        <f>SUM(V16:V28)</f>
        <v/>
      </c>
      <c r="W15" s="4">
        <f>SUM(W16:W28)</f>
        <v/>
      </c>
      <c r="X15" s="4">
        <f>SUM(X16:X28)</f>
        <v/>
      </c>
      <c r="Y15" s="4">
        <f>SUM(Y16:Y28)</f>
        <v/>
      </c>
      <c r="Z15" s="4">
        <f>SUM(Z16:Z28)</f>
        <v/>
      </c>
      <c r="AA15" s="4">
        <f>SUM(AA16:AA28)</f>
        <v/>
      </c>
      <c r="AB15" s="4">
        <f>SUM(AB16:AB28)</f>
        <v/>
      </c>
      <c r="AC15" s="4">
        <f>SUM(AC16:AC28)</f>
        <v/>
      </c>
      <c r="AD15" s="4">
        <f>SUM(AD16:AD28)</f>
        <v/>
      </c>
      <c r="AE15" s="4">
        <f>SUM(AE16:AE28)</f>
        <v/>
      </c>
      <c r="AF15" s="4">
        <f>SUM(AF16:AF28)</f>
        <v/>
      </c>
      <c r="AG15" s="4">
        <f>SUM(AG16:AG28)</f>
        <v/>
      </c>
      <c r="AH15" s="4">
        <f>SUM(AH16:AH28)</f>
        <v/>
      </c>
      <c r="AI15" s="4">
        <f>SUM(AI16:AI28)</f>
        <v/>
      </c>
      <c r="AJ15" s="4">
        <f>SUM(AJ16:AJ28)</f>
        <v/>
      </c>
      <c r="AK15" s="4">
        <f>SUM(AK16:AK28)</f>
        <v/>
      </c>
      <c r="AL15" s="4">
        <f>SUM(AL16:AL28)</f>
        <v/>
      </c>
      <c r="AM15" s="4">
        <f>SUM(AM16:AM28)</f>
        <v/>
      </c>
      <c r="AN15" s="4">
        <f>SUM(AN16:AN28)</f>
        <v/>
      </c>
      <c r="AO15" s="4">
        <f>SUM(AO16:AO28)</f>
        <v/>
      </c>
      <c r="AP15" s="4">
        <f>SUM(AP16:AP28)</f>
        <v/>
      </c>
      <c r="AQ15" s="4">
        <f>SUM(AQ16:AQ28)</f>
        <v/>
      </c>
      <c r="AR15" s="4">
        <f>SUM(AR16:AR28)</f>
        <v/>
      </c>
      <c r="AS15" s="4">
        <f>SUM(AS16:AS28)</f>
        <v/>
      </c>
      <c r="AT15" s="4">
        <f>SUM(AT16:AT28)</f>
        <v/>
      </c>
      <c r="AU15" s="4">
        <f>SUM(AU16:AU28)</f>
        <v/>
      </c>
      <c r="AV15" s="4">
        <f>SUM(AV16:AV28)</f>
        <v/>
      </c>
      <c r="AW15" s="4">
        <f>SUM(AW16:AW28)</f>
        <v/>
      </c>
      <c r="AX15" s="4">
        <f>SUM(AX16:AX28)</f>
        <v/>
      </c>
      <c r="AY15" s="4">
        <f>SUM(AY16:AY28)</f>
        <v/>
      </c>
      <c r="AZ15" s="4">
        <f>SUM(AZ16:AZ28)</f>
        <v/>
      </c>
      <c r="BA15" s="4">
        <f>SUM(BA16:BA28)</f>
        <v/>
      </c>
      <c r="BB15" s="4">
        <f>SUM(BB16:BB28)</f>
        <v/>
      </c>
      <c r="BC15" s="4">
        <f>SUM(BC16:BC28)</f>
        <v/>
      </c>
      <c r="BD15" s="4">
        <f>SUM(BD16:BD28)</f>
        <v/>
      </c>
      <c r="BE15" s="4">
        <f>SUM(BE16:BE28)</f>
        <v/>
      </c>
      <c r="BF15" s="4">
        <f>SUM(BF16:BF28)</f>
        <v/>
      </c>
      <c r="BG15" s="4">
        <f>SUM(BG16:BG28)</f>
        <v/>
      </c>
      <c r="BH15" s="4">
        <f>SUM(BH16:BH28)</f>
        <v/>
      </c>
      <c r="BI15" s="4">
        <f>SUM(BI16:BI28)</f>
        <v/>
      </c>
      <c r="BJ15" s="4">
        <f>SUM(BJ16:BJ28)</f>
        <v/>
      </c>
      <c r="BK15" s="4">
        <f>SUM(BK16:BK28)</f>
        <v/>
      </c>
      <c r="BL15" s="4">
        <f>SUM(BL16:BL28)</f>
        <v/>
      </c>
      <c r="BM15" s="4">
        <f>SUM(BM16:BM28)</f>
        <v/>
      </c>
      <c r="BN15" s="4">
        <f>SUM(BN16:BN28)</f>
        <v/>
      </c>
      <c r="BO15" s="4">
        <f>SUM(BO16:BO28)</f>
        <v/>
      </c>
      <c r="BP15" s="4">
        <f>SUM(BP16:BP28)</f>
        <v/>
      </c>
      <c r="BQ15" s="4">
        <f>SUM(BQ16:BQ28)</f>
        <v/>
      </c>
      <c r="BR15" s="4">
        <f>SUM(BR16:BR28)</f>
        <v/>
      </c>
      <c r="BS15" s="4">
        <f>SUM(BS16:BS28)</f>
        <v/>
      </c>
      <c r="BT15" s="4">
        <f>SUM(BT16:BT28)</f>
        <v/>
      </c>
      <c r="BU15" s="4">
        <f>SUM(BU16:BU28)</f>
        <v/>
      </c>
      <c r="BV15" s="4">
        <f>SUM(BV16:BV28)</f>
        <v/>
      </c>
      <c r="BW15" s="4">
        <f>SUM(BW16:BW28)</f>
        <v/>
      </c>
      <c r="BX15" s="4">
        <f>SUM(BX16:BX28)</f>
        <v/>
      </c>
      <c r="BY15" s="4">
        <f>SUM(BY16:BY28)</f>
        <v/>
      </c>
      <c r="BZ15" s="4">
        <f>SUM(BZ16:BZ28)</f>
        <v/>
      </c>
      <c r="CA15" s="4">
        <f>SUM(CA16:CA28)</f>
        <v/>
      </c>
      <c r="CB15" s="4">
        <f>SUM(CB16:CB28)</f>
        <v/>
      </c>
      <c r="CC15" s="4">
        <f>SUM(CC16:CC28)</f>
        <v/>
      </c>
      <c r="CD15" s="4">
        <f>SUM(CD16:CD28)</f>
        <v/>
      </c>
      <c r="CE15" s="4">
        <f>SUM(CE16:CE28)</f>
        <v/>
      </c>
      <c r="CF15" s="4">
        <f>SUM(CF16:CF28)</f>
        <v/>
      </c>
      <c r="CG15" s="4">
        <f>SUM(CG16:CG28)</f>
        <v/>
      </c>
      <c r="CH15" s="4">
        <f>SUM(CH16:CH28)</f>
        <v/>
      </c>
      <c r="CI15" s="4">
        <f>SUM(CI16:CI28)</f>
        <v/>
      </c>
      <c r="CJ15" s="4">
        <f>SUM(CJ16:CJ28)</f>
        <v/>
      </c>
      <c r="CK15" s="4">
        <f>SUM(CK16:CK28)</f>
        <v/>
      </c>
      <c r="CL15" s="4">
        <f>SUM(CL16:CL28)</f>
        <v/>
      </c>
      <c r="CM15" s="4">
        <f>SUM(CM16:CM28)</f>
        <v/>
      </c>
      <c r="CN15" s="4">
        <f>SUM(CN16:CN28)</f>
        <v/>
      </c>
      <c r="CO15" s="4">
        <f>SUM(CO16:CO28)</f>
        <v/>
      </c>
      <c r="CP15" s="4">
        <f>SUM(CP16:CP28)</f>
        <v/>
      </c>
      <c r="CQ15" s="4">
        <f>SUM(CQ16:CQ28)</f>
        <v/>
      </c>
      <c r="CR15" s="4">
        <f>SUM(CR16:CR28)</f>
        <v/>
      </c>
      <c r="CS15" s="4">
        <f>SUM(CS16:CS28)</f>
        <v/>
      </c>
      <c r="CT15" s="4">
        <f>SUM(CT16:CT28)</f>
        <v/>
      </c>
      <c r="CU15" s="4">
        <f>SUM(CU16:CU28)</f>
        <v/>
      </c>
      <c r="CV15" s="4">
        <f>SUM(CV16:CV28)</f>
        <v/>
      </c>
      <c r="CW15" s="4">
        <f>SUM(CW16:CW28)</f>
        <v/>
      </c>
      <c r="CX15" s="4">
        <f>SUM(CX16:CX28)</f>
        <v/>
      </c>
      <c r="CY15" s="4">
        <f>SUM(CY16:CY28)</f>
        <v/>
      </c>
      <c r="CZ15" s="4">
        <f>SUM(CZ16:CZ28)</f>
        <v/>
      </c>
      <c r="DA15" s="4">
        <f>SUM(DA16:DA28)</f>
        <v/>
      </c>
      <c r="DB15" s="4">
        <f>SUM(DB16:DB28)</f>
        <v/>
      </c>
      <c r="DC15" s="4">
        <f>SUM(DC16:DC28)</f>
        <v/>
      </c>
      <c r="DD15" s="4">
        <f>SUM(DD16:DD28)</f>
        <v/>
      </c>
      <c r="DE15" s="4">
        <f>SUM(DE16:DE28)</f>
        <v/>
      </c>
      <c r="DF15" s="4">
        <f>SUM(DF16:DF28)</f>
        <v/>
      </c>
      <c r="DG15" s="4">
        <f>SUM(DG16:DG28)</f>
        <v/>
      </c>
      <c r="DH15" s="4">
        <f>SUM(DH16:DH28)</f>
        <v/>
      </c>
      <c r="DI15" s="4">
        <f>SUM(DI16:DI28)</f>
        <v/>
      </c>
      <c r="DJ15" s="4">
        <f>SUM(DJ16:DJ28)</f>
        <v/>
      </c>
      <c r="DK15" s="4">
        <f>SUM(DK16:DK28)</f>
        <v/>
      </c>
      <c r="DL15" s="4">
        <f>SUM(DL16:DL28)</f>
        <v/>
      </c>
      <c r="DM15" s="4">
        <f>SUM(DM16:DM28)</f>
        <v/>
      </c>
      <c r="DN15" s="4">
        <f>SUM(DN16:DN28)</f>
        <v/>
      </c>
      <c r="DO15" s="4">
        <f>SUM(DO16:DO28)</f>
        <v/>
      </c>
      <c r="DP15" s="4">
        <f>SUM(DP16:DP28)</f>
        <v/>
      </c>
    </row>
    <row r="16" hidden="1" outlineLevel="1">
      <c r="A16" s="5" t="n">
        <v>1</v>
      </c>
      <c r="B16" s="6" t="inlineStr">
        <is>
          <t>Araliya Darmon Shifo XK</t>
        </is>
      </c>
      <c r="C16" s="6" t="inlineStr">
        <is>
          <t>Навои</t>
        </is>
      </c>
      <c r="D16" s="6" t="inlineStr">
        <is>
          <t>Зарафшан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n">
        <v>1</v>
      </c>
      <c r="N16" s="7" t="n">
        <v>43516</v>
      </c>
      <c r="O16" s="7" t="inlineStr"/>
      <c r="P16" s="7" t="inlineStr"/>
      <c r="Q16" s="7" t="n">
        <v>4</v>
      </c>
      <c r="R16" s="7" t="n">
        <v>1516388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n">
        <v>2</v>
      </c>
      <c r="BZ16" s="7" t="n">
        <v>681988</v>
      </c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2</v>
      </c>
      <c r="B17" s="6" t="inlineStr">
        <is>
          <t>BESH ZIYNAT MCHJ</t>
        </is>
      </c>
      <c r="C17" s="6" t="inlineStr">
        <is>
          <t>Навои</t>
        </is>
      </c>
      <c r="D17" s="6" t="inlineStr">
        <is>
          <t>Зарафшан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n">
        <v>3</v>
      </c>
      <c r="R17" s="7" t="n">
        <v>910240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3</v>
      </c>
      <c r="B18" s="6" t="inlineStr">
        <is>
          <t>Elonora Zar XK</t>
        </is>
      </c>
      <c r="C18" s="6" t="inlineStr">
        <is>
          <t>Навои</t>
        </is>
      </c>
      <c r="D18" s="6" t="inlineStr">
        <is>
          <t>Зарафшан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n">
        <v>4</v>
      </c>
      <c r="N18" s="7" t="n">
        <v>1531432</v>
      </c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4</v>
      </c>
      <c r="B19" s="6" t="inlineStr">
        <is>
          <t>Farmaprim-Zarafshon XK</t>
        </is>
      </c>
      <c r="C19" s="6" t="inlineStr">
        <is>
          <t>Навои</t>
        </is>
      </c>
      <c r="D19" s="6" t="inlineStr">
        <is>
          <t>Зарафшан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30</v>
      </c>
      <c r="H19" s="7" t="n">
        <v>7490400</v>
      </c>
      <c r="I19" s="7" t="inlineStr"/>
      <c r="J19" s="7" t="inlineStr"/>
      <c r="K19" s="7" t="inlineStr"/>
      <c r="L19" s="7" t="inlineStr"/>
      <c r="M19" s="7" t="n">
        <v>30</v>
      </c>
      <c r="N19" s="7" t="n">
        <v>7489230</v>
      </c>
      <c r="O19" s="7" t="inlineStr"/>
      <c r="P19" s="7" t="inlineStr"/>
      <c r="Q19" s="7" t="n">
        <v>180</v>
      </c>
      <c r="R19" s="7" t="n">
        <v>4150260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5</v>
      </c>
      <c r="B20" s="6" t="inlineStr">
        <is>
          <t>Mehrigiyo Zarafshon XK</t>
        </is>
      </c>
      <c r="C20" s="6" t="inlineStr">
        <is>
          <t>Навои</t>
        </is>
      </c>
      <c r="D20" s="6" t="inlineStr">
        <is>
          <t>Зарафшан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n">
        <v>18</v>
      </c>
      <c r="T20" s="7" t="n">
        <v>2202642</v>
      </c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6</v>
      </c>
      <c r="B21" s="6" t="inlineStr">
        <is>
          <t>ORZU MED-FARM XK</t>
        </is>
      </c>
      <c r="C21" s="6" t="inlineStr">
        <is>
          <t>Навои</t>
        </is>
      </c>
      <c r="D21" s="6" t="inlineStr">
        <is>
          <t>Зарафшан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2</v>
      </c>
      <c r="N21" s="7" t="n">
        <v>607188</v>
      </c>
      <c r="O21" s="7" t="inlineStr"/>
      <c r="P21" s="7" t="inlineStr"/>
      <c r="Q21" s="7" t="n">
        <v>8</v>
      </c>
      <c r="R21" s="7" t="n">
        <v>2389047</v>
      </c>
      <c r="S21" s="7" t="inlineStr"/>
      <c r="T21" s="7" t="inlineStr"/>
      <c r="U21" s="7" t="inlineStr"/>
      <c r="V21" s="7" t="inlineStr"/>
      <c r="W21" s="7" t="inlineStr"/>
      <c r="X21" s="7" t="inlineStr"/>
      <c r="Y21" s="7" t="n">
        <v>10</v>
      </c>
      <c r="Z21" s="7" t="n">
        <v>2444760</v>
      </c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4</v>
      </c>
      <c r="DD21" s="7" t="n">
        <v>1053590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7</v>
      </c>
      <c r="B22" s="6" t="inlineStr">
        <is>
          <t>SHAMSIDDIN SHAYH SHIFO MChJ</t>
        </is>
      </c>
      <c r="C22" s="6" t="inlineStr">
        <is>
          <t>Навои</t>
        </is>
      </c>
      <c r="D22" s="6" t="inlineStr">
        <is>
          <t>Зарафшан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n">
        <v>2</v>
      </c>
      <c r="DD22" s="7" t="n">
        <v>679788</v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8</v>
      </c>
      <c r="B23" s="6" t="inlineStr">
        <is>
          <t>SHIFOFARM-ZARAFSHON MCHJ</t>
        </is>
      </c>
      <c r="C23" s="6" t="inlineStr">
        <is>
          <t>Навои</t>
        </is>
      </c>
      <c r="D23" s="6" t="inlineStr">
        <is>
          <t>Зарафшан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4</v>
      </c>
      <c r="H23" s="7" t="n">
        <v>263658</v>
      </c>
      <c r="I23" s="7" t="inlineStr"/>
      <c r="J23" s="7" t="inlineStr"/>
      <c r="K23" s="7" t="inlineStr"/>
      <c r="L23" s="7" t="inlineStr"/>
      <c r="M23" s="7" t="n">
        <v>2</v>
      </c>
      <c r="N23" s="7" t="n">
        <v>44700</v>
      </c>
      <c r="O23" s="7" t="inlineStr"/>
      <c r="P23" s="7" t="inlineStr"/>
      <c r="Q23" s="7" t="n">
        <v>7</v>
      </c>
      <c r="R23" s="7" t="n">
        <v>1853661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9</v>
      </c>
      <c r="B24" s="6" t="inlineStr">
        <is>
          <t>SHOXEBEK BIZNES FARM MChJ</t>
        </is>
      </c>
      <c r="C24" s="6" t="inlineStr">
        <is>
          <t>Навои</t>
        </is>
      </c>
      <c r="D24" s="6" t="inlineStr">
        <is>
          <t>Зарафшан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n">
        <v>10</v>
      </c>
      <c r="AL24" s="7" t="n">
        <v>184150</v>
      </c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10</v>
      </c>
      <c r="B25" s="6" t="inlineStr">
        <is>
          <t>TELMON MED FARM ZAR MCHJ</t>
        </is>
      </c>
      <c r="C25" s="6" t="inlineStr">
        <is>
          <t>Навои</t>
        </is>
      </c>
      <c r="D25" s="6" t="inlineStr">
        <is>
          <t>Зарафшан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5</v>
      </c>
      <c r="R25" s="7" t="n">
        <v>227240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n">
        <v>5</v>
      </c>
      <c r="AN25" s="7" t="n">
        <v>623800</v>
      </c>
      <c r="AO25" s="7" t="inlineStr"/>
      <c r="AP25" s="7" t="inlineStr"/>
      <c r="AQ25" s="7" t="n">
        <v>5</v>
      </c>
      <c r="AR25" s="7" t="n">
        <v>1426785</v>
      </c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n">
        <v>1</v>
      </c>
      <c r="CD25" s="7" t="n">
        <v>190426</v>
      </c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n">
        <v>3</v>
      </c>
      <c r="DD25" s="7" t="n">
        <v>1384908</v>
      </c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n">
        <v>3</v>
      </c>
      <c r="DN25" s="7" t="n">
        <v>452397</v>
      </c>
      <c r="DO25" s="7">
        <f>E25+AU25+BI25+BS25+CM25</f>
        <v/>
      </c>
      <c r="DP25" s="7">
        <f>F25+AV25+BJ25+BT25+CN25</f>
        <v/>
      </c>
    </row>
    <row r="26" hidden="1" outlineLevel="1">
      <c r="A26" s="5" t="n">
        <v>11</v>
      </c>
      <c r="B26" s="6" t="inlineStr">
        <is>
          <t>VAXOB FARM ZAR MCHJ</t>
        </is>
      </c>
      <c r="C26" s="6" t="inlineStr">
        <is>
          <t>Навои</t>
        </is>
      </c>
      <c r="D26" s="6" t="inlineStr">
        <is>
          <t>Зарафшан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n">
        <v>1</v>
      </c>
      <c r="H26" s="7" t="n">
        <v>183533</v>
      </c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n">
        <v>20</v>
      </c>
      <c r="AP26" s="7" t="n">
        <v>4542080</v>
      </c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12</v>
      </c>
      <c r="B27" s="6" t="inlineStr">
        <is>
          <t>ZAR DILSHOD-FARM XK</t>
        </is>
      </c>
      <c r="C27" s="6" t="inlineStr">
        <is>
          <t>Навои</t>
        </is>
      </c>
      <c r="D27" s="6" t="inlineStr">
        <is>
          <t>Зарафшан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1</v>
      </c>
      <c r="H27" s="7" t="n">
        <v>483676</v>
      </c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4</v>
      </c>
      <c r="R27" s="7" t="n">
        <v>1215668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13</v>
      </c>
      <c r="B28" s="6" t="inlineStr">
        <is>
          <t>ZAR-KOLIZEY XK</t>
        </is>
      </c>
      <c r="C28" s="6" t="inlineStr">
        <is>
          <t>Навои</t>
        </is>
      </c>
      <c r="D28" s="6" t="inlineStr">
        <is>
          <t>Зарафшан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2</v>
      </c>
      <c r="N28" s="7" t="n">
        <v>310964</v>
      </c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>
      <c r="A29" s="8" t="n"/>
      <c r="B29" s="8" t="inlineStr">
        <is>
          <t>FINAL SUM</t>
        </is>
      </c>
      <c r="C29" s="8" t="n"/>
      <c r="D29" s="8" t="n"/>
      <c r="E29" s="9">
        <f>E4+E15</f>
        <v/>
      </c>
      <c r="F29" s="9">
        <f>F4+F15</f>
        <v/>
      </c>
      <c r="G29" s="9">
        <f>G4+G15</f>
        <v/>
      </c>
      <c r="H29" s="9">
        <f>H4+H15</f>
        <v/>
      </c>
      <c r="I29" s="9">
        <f>I4+I15</f>
        <v/>
      </c>
      <c r="J29" s="9">
        <f>J4+J15</f>
        <v/>
      </c>
      <c r="K29" s="9">
        <f>K4+K15</f>
        <v/>
      </c>
      <c r="L29" s="9">
        <f>L4+L15</f>
        <v/>
      </c>
      <c r="M29" s="9">
        <f>M4+M15</f>
        <v/>
      </c>
      <c r="N29" s="9">
        <f>N4+N15</f>
        <v/>
      </c>
      <c r="O29" s="9">
        <f>O4+O15</f>
        <v/>
      </c>
      <c r="P29" s="9">
        <f>P4+P15</f>
        <v/>
      </c>
      <c r="Q29" s="9">
        <f>Q4+Q15</f>
        <v/>
      </c>
      <c r="R29" s="9">
        <f>R4+R15</f>
        <v/>
      </c>
      <c r="S29" s="9">
        <f>S4+S15</f>
        <v/>
      </c>
      <c r="T29" s="9">
        <f>T4+T15</f>
        <v/>
      </c>
      <c r="U29" s="9">
        <f>U4+U15</f>
        <v/>
      </c>
      <c r="V29" s="9">
        <f>V4+V15</f>
        <v/>
      </c>
      <c r="W29" s="9">
        <f>W4+W15</f>
        <v/>
      </c>
      <c r="X29" s="9">
        <f>X4+X15</f>
        <v/>
      </c>
      <c r="Y29" s="9">
        <f>Y4+Y15</f>
        <v/>
      </c>
      <c r="Z29" s="9">
        <f>Z4+Z15</f>
        <v/>
      </c>
      <c r="AA29" s="9">
        <f>AA4+AA15</f>
        <v/>
      </c>
      <c r="AB29" s="9">
        <f>AB4+AB15</f>
        <v/>
      </c>
      <c r="AC29" s="9">
        <f>AC4+AC15</f>
        <v/>
      </c>
      <c r="AD29" s="9">
        <f>AD4+AD15</f>
        <v/>
      </c>
      <c r="AE29" s="9">
        <f>AE4+AE15</f>
        <v/>
      </c>
      <c r="AF29" s="9">
        <f>AF4+AF15</f>
        <v/>
      </c>
      <c r="AG29" s="9">
        <f>AG4+AG15</f>
        <v/>
      </c>
      <c r="AH29" s="9">
        <f>AH4+AH15</f>
        <v/>
      </c>
      <c r="AI29" s="9">
        <f>AI4+AI15</f>
        <v/>
      </c>
      <c r="AJ29" s="9">
        <f>AJ4+AJ15</f>
        <v/>
      </c>
      <c r="AK29" s="9">
        <f>AK4+AK15</f>
        <v/>
      </c>
      <c r="AL29" s="9">
        <f>AL4+AL15</f>
        <v/>
      </c>
      <c r="AM29" s="9">
        <f>AM4+AM15</f>
        <v/>
      </c>
      <c r="AN29" s="9">
        <f>AN4+AN15</f>
        <v/>
      </c>
      <c r="AO29" s="9">
        <f>AO4+AO15</f>
        <v/>
      </c>
      <c r="AP29" s="9">
        <f>AP4+AP15</f>
        <v/>
      </c>
      <c r="AQ29" s="9">
        <f>AQ4+AQ15</f>
        <v/>
      </c>
      <c r="AR29" s="9">
        <f>AR4+AR15</f>
        <v/>
      </c>
      <c r="AS29" s="9">
        <f>AS4+AS15</f>
        <v/>
      </c>
      <c r="AT29" s="9">
        <f>AT4+AT15</f>
        <v/>
      </c>
      <c r="AU29" s="9">
        <f>AU4+AU15</f>
        <v/>
      </c>
      <c r="AV29" s="9">
        <f>AV4+AV15</f>
        <v/>
      </c>
      <c r="AW29" s="9">
        <f>AW4+AW15</f>
        <v/>
      </c>
      <c r="AX29" s="9">
        <f>AX4+AX15</f>
        <v/>
      </c>
      <c r="AY29" s="9">
        <f>AY4+AY15</f>
        <v/>
      </c>
      <c r="AZ29" s="9">
        <f>AZ4+AZ15</f>
        <v/>
      </c>
      <c r="BA29" s="9">
        <f>BA4+BA15</f>
        <v/>
      </c>
      <c r="BB29" s="9">
        <f>BB4+BB15</f>
        <v/>
      </c>
      <c r="BC29" s="9">
        <f>BC4+BC15</f>
        <v/>
      </c>
      <c r="BD29" s="9">
        <f>BD4+BD15</f>
        <v/>
      </c>
      <c r="BE29" s="9">
        <f>BE4+BE15</f>
        <v/>
      </c>
      <c r="BF29" s="9">
        <f>BF4+BF15</f>
        <v/>
      </c>
      <c r="BG29" s="9">
        <f>BG4+BG15</f>
        <v/>
      </c>
      <c r="BH29" s="9">
        <f>BH4+BH15</f>
        <v/>
      </c>
      <c r="BI29" s="9">
        <f>BI4+BI15</f>
        <v/>
      </c>
      <c r="BJ29" s="9">
        <f>BJ4+BJ15</f>
        <v/>
      </c>
      <c r="BK29" s="9">
        <f>BK4+BK15</f>
        <v/>
      </c>
      <c r="BL29" s="9">
        <f>BL4+BL15</f>
        <v/>
      </c>
      <c r="BM29" s="9">
        <f>BM4+BM15</f>
        <v/>
      </c>
      <c r="BN29" s="9">
        <f>BN4+BN15</f>
        <v/>
      </c>
      <c r="BO29" s="9">
        <f>BO4+BO15</f>
        <v/>
      </c>
      <c r="BP29" s="9">
        <f>BP4+BP15</f>
        <v/>
      </c>
      <c r="BQ29" s="9">
        <f>BQ4+BQ15</f>
        <v/>
      </c>
      <c r="BR29" s="9">
        <f>BR4+BR15</f>
        <v/>
      </c>
      <c r="BS29" s="9">
        <f>BS4+BS15</f>
        <v/>
      </c>
      <c r="BT29" s="9">
        <f>BT4+BT15</f>
        <v/>
      </c>
      <c r="BU29" s="9">
        <f>BU4+BU15</f>
        <v/>
      </c>
      <c r="BV29" s="9">
        <f>BV4+BV15</f>
        <v/>
      </c>
      <c r="BW29" s="9">
        <f>BW4+BW15</f>
        <v/>
      </c>
      <c r="BX29" s="9">
        <f>BX4+BX15</f>
        <v/>
      </c>
      <c r="BY29" s="9">
        <f>BY4+BY15</f>
        <v/>
      </c>
      <c r="BZ29" s="9">
        <f>BZ4+BZ15</f>
        <v/>
      </c>
      <c r="CA29" s="9">
        <f>CA4+CA15</f>
        <v/>
      </c>
      <c r="CB29" s="9">
        <f>CB4+CB15</f>
        <v/>
      </c>
      <c r="CC29" s="9">
        <f>CC4+CC15</f>
        <v/>
      </c>
      <c r="CD29" s="9">
        <f>CD4+CD15</f>
        <v/>
      </c>
      <c r="CE29" s="9">
        <f>CE4+CE15</f>
        <v/>
      </c>
      <c r="CF29" s="9">
        <f>CF4+CF15</f>
        <v/>
      </c>
      <c r="CG29" s="9">
        <f>CG4+CG15</f>
        <v/>
      </c>
      <c r="CH29" s="9">
        <f>CH4+CH15</f>
        <v/>
      </c>
      <c r="CI29" s="9">
        <f>CI4+CI15</f>
        <v/>
      </c>
      <c r="CJ29" s="9">
        <f>CJ4+CJ15</f>
        <v/>
      </c>
      <c r="CK29" s="9">
        <f>CK4+CK15</f>
        <v/>
      </c>
      <c r="CL29" s="9">
        <f>CL4+CL15</f>
        <v/>
      </c>
      <c r="CM29" s="9">
        <f>CM4+CM15</f>
        <v/>
      </c>
      <c r="CN29" s="9">
        <f>CN4+CN15</f>
        <v/>
      </c>
      <c r="CO29" s="9">
        <f>CO4+CO15</f>
        <v/>
      </c>
      <c r="CP29" s="9">
        <f>CP4+CP15</f>
        <v/>
      </c>
      <c r="CQ29" s="9">
        <f>CQ4+CQ15</f>
        <v/>
      </c>
      <c r="CR29" s="9">
        <f>CR4+CR15</f>
        <v/>
      </c>
      <c r="CS29" s="9">
        <f>CS4+CS15</f>
        <v/>
      </c>
      <c r="CT29" s="9">
        <f>CT4+CT15</f>
        <v/>
      </c>
      <c r="CU29" s="9">
        <f>CU4+CU15</f>
        <v/>
      </c>
      <c r="CV29" s="9">
        <f>CV4+CV15</f>
        <v/>
      </c>
      <c r="CW29" s="9">
        <f>CW4+CW15</f>
        <v/>
      </c>
      <c r="CX29" s="9">
        <f>CX4+CX15</f>
        <v/>
      </c>
      <c r="CY29" s="9">
        <f>CY4+CY15</f>
        <v/>
      </c>
      <c r="CZ29" s="9">
        <f>CZ4+CZ15</f>
        <v/>
      </c>
      <c r="DA29" s="9">
        <f>DA4+DA15</f>
        <v/>
      </c>
      <c r="DB29" s="9">
        <f>DB4+DB15</f>
        <v/>
      </c>
      <c r="DC29" s="9">
        <f>DC4+DC15</f>
        <v/>
      </c>
      <c r="DD29" s="9">
        <f>DD4+DD15</f>
        <v/>
      </c>
      <c r="DE29" s="9">
        <f>DE4+DE15</f>
        <v/>
      </c>
      <c r="DF29" s="9">
        <f>DF4+DF15</f>
        <v/>
      </c>
      <c r="DG29" s="9">
        <f>DG4+DG15</f>
        <v/>
      </c>
      <c r="DH29" s="9">
        <f>DH4+DH15</f>
        <v/>
      </c>
      <c r="DI29" s="9">
        <f>DI4+DI15</f>
        <v/>
      </c>
      <c r="DJ29" s="9">
        <f>DJ4+DJ15</f>
        <v/>
      </c>
      <c r="DK29" s="9">
        <f>DK4+DK15</f>
        <v/>
      </c>
      <c r="DL29" s="9">
        <f>DL4+DL15</f>
        <v/>
      </c>
      <c r="DM29" s="9">
        <f>DM4+DM15</f>
        <v/>
      </c>
      <c r="DN29" s="9">
        <f>DN4+DN15</f>
        <v/>
      </c>
      <c r="DO29" s="9">
        <f>DO4+DO15</f>
        <v/>
      </c>
      <c r="DP29" s="9">
        <f>DP4+DP15</f>
        <v/>
      </c>
    </row>
    <row r="30">
      <c r="A30" s="8" t="n"/>
      <c r="B30" s="8" t="inlineStr">
        <is>
          <t>FINAL SUM ( Minus 10 % )</t>
        </is>
      </c>
      <c r="C30" s="8" t="n"/>
      <c r="D30" s="8" t="n"/>
      <c r="E30" s="9" t="n"/>
      <c r="F30" s="9">
        <f>H30+J30+L30+N30+P30+R30+T30+V30+X30+Z30+AB30+AD30+AF30+AH30+AJ30+AL30+AN30+AP30+AR30+AT30</f>
        <v/>
      </c>
      <c r="G30" s="9" t="n"/>
      <c r="H30" s="9">
        <f>H29*90%</f>
        <v/>
      </c>
      <c r="I30" s="9" t="n"/>
      <c r="J30" s="9">
        <f>J29*90%</f>
        <v/>
      </c>
      <c r="K30" s="9" t="n"/>
      <c r="L30" s="9">
        <f>L29*90%</f>
        <v/>
      </c>
      <c r="M30" s="9" t="n"/>
      <c r="N30" s="9">
        <f>N29*90%</f>
        <v/>
      </c>
      <c r="O30" s="9" t="n"/>
      <c r="P30" s="9">
        <f>P29*90%</f>
        <v/>
      </c>
      <c r="Q30" s="9" t="n"/>
      <c r="R30" s="9">
        <f>R29*90%</f>
        <v/>
      </c>
      <c r="S30" s="9" t="n"/>
      <c r="T30" s="9">
        <f>T29*90%</f>
        <v/>
      </c>
      <c r="U30" s="9" t="n"/>
      <c r="V30" s="9">
        <f>V29*90%</f>
        <v/>
      </c>
      <c r="W30" s="9" t="n"/>
      <c r="X30" s="9">
        <f>X29*90%</f>
        <v/>
      </c>
      <c r="Y30" s="9" t="n"/>
      <c r="Z30" s="9">
        <f>Z29*90%</f>
        <v/>
      </c>
      <c r="AA30" s="9" t="n"/>
      <c r="AB30" s="9">
        <f>AB29*90%</f>
        <v/>
      </c>
      <c r="AC30" s="9" t="n"/>
      <c r="AD30" s="9">
        <f>AD29*90%</f>
        <v/>
      </c>
      <c r="AE30" s="9" t="n"/>
      <c r="AF30" s="9">
        <f>AF29*90%</f>
        <v/>
      </c>
      <c r="AG30" s="9" t="n"/>
      <c r="AH30" s="9">
        <f>AH29*90%</f>
        <v/>
      </c>
      <c r="AI30" s="9" t="n"/>
      <c r="AJ30" s="9">
        <f>AJ29*90%</f>
        <v/>
      </c>
      <c r="AK30" s="9" t="n"/>
      <c r="AL30" s="9">
        <f>AL29*90%</f>
        <v/>
      </c>
      <c r="AM30" s="9" t="n"/>
      <c r="AN30" s="9">
        <f>AN29*90%</f>
        <v/>
      </c>
      <c r="AO30" s="9" t="n"/>
      <c r="AP30" s="9">
        <f>AP29*90%</f>
        <v/>
      </c>
      <c r="AQ30" s="9" t="n"/>
      <c r="AR30" s="9">
        <f>AR29*90%</f>
        <v/>
      </c>
      <c r="AS30" s="9" t="n"/>
      <c r="AT30" s="9">
        <f>AT29*90%</f>
        <v/>
      </c>
      <c r="AU30" s="9" t="n"/>
      <c r="AV30" s="9">
        <f>AX30+AZ30+BB30+BD30+BF30+BH30</f>
        <v/>
      </c>
      <c r="AW30" s="9" t="n"/>
      <c r="AX30" s="9">
        <f>AX29*90%</f>
        <v/>
      </c>
      <c r="AY30" s="9" t="n"/>
      <c r="AZ30" s="9">
        <f>AZ29*90%</f>
        <v/>
      </c>
      <c r="BA30" s="9" t="n"/>
      <c r="BB30" s="9">
        <f>BB29*90%</f>
        <v/>
      </c>
      <c r="BC30" s="9" t="n"/>
      <c r="BD30" s="9">
        <f>BD29*90%</f>
        <v/>
      </c>
      <c r="BE30" s="9" t="n"/>
      <c r="BF30" s="9">
        <f>BF29*90%</f>
        <v/>
      </c>
      <c r="BG30" s="9" t="n"/>
      <c r="BH30" s="9">
        <f>BH29*90%</f>
        <v/>
      </c>
      <c r="BI30" s="9" t="n"/>
      <c r="BJ30" s="9">
        <f>BL30+BN30+BP30+BR30</f>
        <v/>
      </c>
      <c r="BK30" s="9" t="n"/>
      <c r="BL30" s="9">
        <f>BL29*90%</f>
        <v/>
      </c>
      <c r="BM30" s="9" t="n"/>
      <c r="BN30" s="9">
        <f>BN29*90%</f>
        <v/>
      </c>
      <c r="BO30" s="9" t="n"/>
      <c r="BP30" s="9">
        <f>BP29*90%</f>
        <v/>
      </c>
      <c r="BQ30" s="9" t="n"/>
      <c r="BR30" s="9">
        <f>BR29*90%</f>
        <v/>
      </c>
      <c r="BS30" s="9" t="n"/>
      <c r="BT30" s="9">
        <f>BV30+BX30+BZ30+CB30+CD30+CF30+CH30+CJ30+CL30</f>
        <v/>
      </c>
      <c r="BU30" s="9" t="n"/>
      <c r="BV30" s="9">
        <f>BV29*90%</f>
        <v/>
      </c>
      <c r="BW30" s="9" t="n"/>
      <c r="BX30" s="9">
        <f>BX29*90%</f>
        <v/>
      </c>
      <c r="BY30" s="9" t="n"/>
      <c r="BZ30" s="9">
        <f>BZ29*90%</f>
        <v/>
      </c>
      <c r="CA30" s="9" t="n"/>
      <c r="CB30" s="9">
        <f>CB29*90%</f>
        <v/>
      </c>
      <c r="CC30" s="9" t="n"/>
      <c r="CD30" s="9">
        <f>CD29*90%</f>
        <v/>
      </c>
      <c r="CE30" s="9" t="n"/>
      <c r="CF30" s="9">
        <f>CF29*90%</f>
        <v/>
      </c>
      <c r="CG30" s="9" t="n"/>
      <c r="CH30" s="9">
        <f>CH29*90%</f>
        <v/>
      </c>
      <c r="CI30" s="9" t="n"/>
      <c r="CJ30" s="9">
        <f>CJ29*90%</f>
        <v/>
      </c>
      <c r="CK30" s="9" t="n"/>
      <c r="CL30" s="9">
        <f>CL29*90%</f>
        <v/>
      </c>
      <c r="CM30" s="9" t="n"/>
      <c r="CN30" s="9">
        <f>CP30+CR30+CT30+CV30+CX30+CZ30+DB30+DD30+DF30+DH30+DJ30+DL30+DN30</f>
        <v/>
      </c>
      <c r="CO30" s="9" t="n"/>
      <c r="CP30" s="9">
        <f>CP29*90%</f>
        <v/>
      </c>
      <c r="CQ30" s="9" t="n"/>
      <c r="CR30" s="9">
        <f>CR29*90%</f>
        <v/>
      </c>
      <c r="CS30" s="9" t="n"/>
      <c r="CT30" s="9">
        <f>CT29*90%</f>
        <v/>
      </c>
      <c r="CU30" s="9" t="n"/>
      <c r="CV30" s="9">
        <f>CV29*90%</f>
        <v/>
      </c>
      <c r="CW30" s="9" t="n"/>
      <c r="CX30" s="9">
        <f>CX29*90%</f>
        <v/>
      </c>
      <c r="CY30" s="9" t="n"/>
      <c r="CZ30" s="9">
        <f>CZ29*90%</f>
        <v/>
      </c>
      <c r="DA30" s="9" t="n"/>
      <c r="DB30" s="9">
        <f>DB29*90%</f>
        <v/>
      </c>
      <c r="DC30" s="9" t="n"/>
      <c r="DD30" s="9">
        <f>DD29*90%</f>
        <v/>
      </c>
      <c r="DE30" s="9" t="n"/>
      <c r="DF30" s="9">
        <f>DF29*90%</f>
        <v/>
      </c>
      <c r="DG30" s="9" t="n"/>
      <c r="DH30" s="9">
        <f>DH29*90%</f>
        <v/>
      </c>
      <c r="DI30" s="9" t="n"/>
      <c r="DJ30" s="9">
        <f>DJ29*90%</f>
        <v/>
      </c>
      <c r="DK30" s="9" t="n"/>
      <c r="DL30" s="9">
        <f>DL29*90%</f>
        <v/>
      </c>
      <c r="DM30" s="9" t="n"/>
      <c r="DN30" s="9">
        <f>DN29*90%</f>
        <v/>
      </c>
      <c r="DO30" s="9">
        <f>E30+AU30+BI30+BS30+CM30</f>
        <v/>
      </c>
      <c r="DP30" s="9">
        <f>F30+AV30+BJ30+BT30+CN30</f>
        <v/>
      </c>
    </row>
    <row r="31">
      <c r="A31" s="8" t="n"/>
      <c r="B31" s="8" t="inlineStr">
        <is>
          <t>Final summa for Reklama</t>
        </is>
      </c>
      <c r="C31" s="8" t="n"/>
      <c r="D31" s="8" t="n"/>
      <c r="E31" s="9" t="n"/>
      <c r="F31" s="9">
        <f>H31+J31+L31+N31+P31+R31+T31+V31+X31+Z31+AB31+AD31+AF31+AH31+AJ31+AL31+AN31+AP31+AR31+AT31</f>
        <v/>
      </c>
      <c r="G31" s="9" t="n"/>
      <c r="H31" s="9">
        <f>G29*5000</f>
        <v/>
      </c>
      <c r="I31" s="9" t="n"/>
      <c r="J31" s="9">
        <f>I29*5000</f>
        <v/>
      </c>
      <c r="K31" s="9" t="n"/>
      <c r="L31" s="9">
        <f>K29*5000</f>
        <v/>
      </c>
      <c r="M31" s="9" t="n"/>
      <c r="N31" s="9">
        <f>M29*5000</f>
        <v/>
      </c>
      <c r="O31" s="9" t="n"/>
      <c r="P31" s="9">
        <f>O29*5000</f>
        <v/>
      </c>
      <c r="Q31" s="9" t="n"/>
      <c r="R31" s="9">
        <f>Q29*0</f>
        <v/>
      </c>
      <c r="S31" s="9" t="n"/>
      <c r="T31" s="9">
        <f>S29*0</f>
        <v/>
      </c>
      <c r="U31" s="9" t="n"/>
      <c r="V31" s="9">
        <f>U29*0</f>
        <v/>
      </c>
      <c r="W31" s="9" t="n"/>
      <c r="X31" s="9">
        <f>W29*0</f>
        <v/>
      </c>
      <c r="Y31" s="9" t="n"/>
      <c r="Z31" s="9">
        <f>Y29*0</f>
        <v/>
      </c>
      <c r="AA31" s="9" t="n"/>
      <c r="AB31" s="9">
        <f>AA29*7000</f>
        <v/>
      </c>
      <c r="AC31" s="9" t="n"/>
      <c r="AD31" s="9">
        <f>AC29*0</f>
        <v/>
      </c>
      <c r="AE31" s="9" t="n"/>
      <c r="AF31" s="9">
        <f>AE29*0</f>
        <v/>
      </c>
      <c r="AG31" s="9" t="n"/>
      <c r="AH31" s="9">
        <f>AG29*0</f>
        <v/>
      </c>
      <c r="AI31" s="9" t="n"/>
      <c r="AJ31" s="9">
        <f>AI29*0</f>
        <v/>
      </c>
      <c r="AK31" s="9" t="n"/>
      <c r="AL31" s="9">
        <f>AK29*0</f>
        <v/>
      </c>
      <c r="AM31" s="9" t="n"/>
      <c r="AN31" s="9">
        <f>AM29*0</f>
        <v/>
      </c>
      <c r="AO31" s="9" t="n"/>
      <c r="AP31" s="9">
        <f>AO29*0</f>
        <v/>
      </c>
      <c r="AQ31" s="9" t="n"/>
      <c r="AR31" s="9">
        <f>AQ29*0</f>
        <v/>
      </c>
      <c r="AS31" s="9" t="n"/>
      <c r="AT31" s="9">
        <f>AS29*0</f>
        <v/>
      </c>
      <c r="AU31" s="9" t="n"/>
      <c r="AV31" s="9">
        <f>AX31+AZ31+BB31+BD31+BF31+BH31</f>
        <v/>
      </c>
      <c r="AW31" s="9" t="n"/>
      <c r="AX31" s="9">
        <f>AW29*50000</f>
        <v/>
      </c>
      <c r="AY31" s="9" t="n"/>
      <c r="AZ31" s="9">
        <f>AY29*60000</f>
        <v/>
      </c>
      <c r="BA31" s="9" t="n"/>
      <c r="BB31" s="9">
        <f>BA29*7000</f>
        <v/>
      </c>
      <c r="BC31" s="9" t="n"/>
      <c r="BD31" s="9">
        <f>BC29*25000</f>
        <v/>
      </c>
      <c r="BE31" s="9" t="n"/>
      <c r="BF31" s="9">
        <f>BE29*20000</f>
        <v/>
      </c>
      <c r="BG31" s="9" t="n"/>
      <c r="BH31" s="9">
        <f>BG29*10000</f>
        <v/>
      </c>
      <c r="BI31" s="9" t="n"/>
      <c r="BJ31" s="9">
        <f>BL31+BN31+BP31+BR31</f>
        <v/>
      </c>
      <c r="BK31" s="9" t="n"/>
      <c r="BL31" s="9">
        <f>BK29*15000</f>
        <v/>
      </c>
      <c r="BM31" s="9" t="n"/>
      <c r="BN31" s="9">
        <f>BM29*5000</f>
        <v/>
      </c>
      <c r="BO31" s="9" t="n"/>
      <c r="BP31" s="9">
        <f>BO29*15000</f>
        <v/>
      </c>
      <c r="BQ31" s="9" t="n"/>
      <c r="BR31" s="9">
        <f>BQ29*5000</f>
        <v/>
      </c>
      <c r="BS31" s="9" t="n"/>
      <c r="BT31" s="9">
        <f>BV31+BX31+BZ31+CB31+CD31+CF31+CH31+CJ31+CL31</f>
        <v/>
      </c>
      <c r="BU31" s="9" t="n"/>
      <c r="BV31" s="9">
        <f>BU29*4000</f>
        <v/>
      </c>
      <c r="BW31" s="9" t="n"/>
      <c r="BX31" s="9">
        <f>BW29*2000</f>
        <v/>
      </c>
      <c r="BY31" s="9" t="n"/>
      <c r="BZ31" s="9">
        <f>BY29*10000</f>
        <v/>
      </c>
      <c r="CA31" s="9" t="n"/>
      <c r="CB31" s="9">
        <f>CA29*18000</f>
        <v/>
      </c>
      <c r="CC31" s="9" t="n"/>
      <c r="CD31" s="9">
        <f>CC29*150000</f>
        <v/>
      </c>
      <c r="CE31" s="9" t="n"/>
      <c r="CF31" s="9">
        <f>CE29*9000</f>
        <v/>
      </c>
      <c r="CG31" s="9" t="n"/>
      <c r="CH31" s="9">
        <f>CG29*0</f>
        <v/>
      </c>
      <c r="CI31" s="9" t="n"/>
      <c r="CJ31" s="9">
        <f>CI29*0</f>
        <v/>
      </c>
      <c r="CK31" s="9" t="n"/>
      <c r="CL31" s="9">
        <f>CK29*5000</f>
        <v/>
      </c>
      <c r="CM31" s="9" t="n"/>
      <c r="CN31" s="9">
        <f>CP31+CR31+CT31+CV31+CX31+CZ31+DB31+DD31+DF31+DH31+DJ31+DL31+DN31</f>
        <v/>
      </c>
      <c r="CO31" s="9" t="n"/>
      <c r="CP31" s="9">
        <f>CO29*5000</f>
        <v/>
      </c>
      <c r="CQ31" s="9" t="n"/>
      <c r="CR31" s="9">
        <f>CQ29*7000</f>
        <v/>
      </c>
      <c r="CS31" s="9" t="n"/>
      <c r="CT31" s="9">
        <f>CS29*18000</f>
        <v/>
      </c>
      <c r="CU31" s="9" t="n"/>
      <c r="CV31" s="9">
        <f>CU29*5000</f>
        <v/>
      </c>
      <c r="CW31" s="9" t="n"/>
      <c r="CX31" s="9">
        <f>CW29*12000</f>
        <v/>
      </c>
      <c r="CY31" s="9" t="n"/>
      <c r="CZ31" s="9">
        <f>CY29*10000</f>
        <v/>
      </c>
      <c r="DA31" s="9" t="n"/>
      <c r="DB31" s="9">
        <f>DA29*8000</f>
        <v/>
      </c>
      <c r="DC31" s="9" t="n"/>
      <c r="DD31" s="9">
        <f>DC29*0</f>
        <v/>
      </c>
      <c r="DE31" s="9" t="n"/>
      <c r="DF31" s="9">
        <f>DE29*10000</f>
        <v/>
      </c>
      <c r="DG31" s="9" t="n"/>
      <c r="DH31" s="9">
        <f>DG29*8000</f>
        <v/>
      </c>
      <c r="DI31" s="9" t="n"/>
      <c r="DJ31" s="9">
        <f>DI29*8000</f>
        <v/>
      </c>
      <c r="DK31" s="9" t="n"/>
      <c r="DL31" s="9">
        <f>DK29*15000</f>
        <v/>
      </c>
      <c r="DM31" s="9" t="n"/>
      <c r="DN31" s="9">
        <f>DM29*7000</f>
        <v/>
      </c>
      <c r="DO31" s="9">
        <f>E31+AU31+BI31+BS31+CM31</f>
        <v/>
      </c>
      <c r="DP31" s="9">
        <f>F31+AV31+BJ31+BT31+CN31</f>
        <v/>
      </c>
    </row>
    <row r="32">
      <c r="A32" s="8" t="n"/>
      <c r="B32" s="8" t="inlineStr">
        <is>
          <t>Final summa for Leksiya</t>
        </is>
      </c>
      <c r="C32" s="8" t="n"/>
      <c r="D32" s="8" t="n"/>
      <c r="E32" s="9" t="n"/>
      <c r="F32" s="9">
        <f>H32+J32+L32+N32+P32+R32+T32+V32+X32+Z32+AB32+AD32+AF32+AH32+AJ32+AL32+AN32+AP32+AR32+AT32</f>
        <v/>
      </c>
      <c r="G32" s="9" t="n"/>
      <c r="H32" s="9">
        <f>H30*2%</f>
        <v/>
      </c>
      <c r="I32" s="9" t="n"/>
      <c r="J32" s="9">
        <f>J30*2%</f>
        <v/>
      </c>
      <c r="K32" s="9" t="n"/>
      <c r="L32" s="9">
        <f>L30*2%</f>
        <v/>
      </c>
      <c r="M32" s="9" t="n"/>
      <c r="N32" s="9">
        <f>N30*2%</f>
        <v/>
      </c>
      <c r="O32" s="9" t="n"/>
      <c r="P32" s="9">
        <f>P30*2%</f>
        <v/>
      </c>
      <c r="Q32" s="9" t="n"/>
      <c r="R32" s="9">
        <f>R30*2%</f>
        <v/>
      </c>
      <c r="S32" s="9" t="n"/>
      <c r="T32" s="9">
        <f>T30*2%</f>
        <v/>
      </c>
      <c r="U32" s="9" t="n"/>
      <c r="V32" s="9">
        <f>V30*2%</f>
        <v/>
      </c>
      <c r="W32" s="9" t="n"/>
      <c r="X32" s="9">
        <f>X30*2%</f>
        <v/>
      </c>
      <c r="Y32" s="9" t="n"/>
      <c r="Z32" s="9">
        <f>Z30*2%</f>
        <v/>
      </c>
      <c r="AA32" s="9" t="n"/>
      <c r="AB32" s="9">
        <f>AB30*2%</f>
        <v/>
      </c>
      <c r="AC32" s="9" t="n"/>
      <c r="AD32" s="9">
        <f>AD30*2%</f>
        <v/>
      </c>
      <c r="AE32" s="9" t="n"/>
      <c r="AF32" s="9">
        <f>AF30*2%</f>
        <v/>
      </c>
      <c r="AG32" s="9" t="n"/>
      <c r="AH32" s="9">
        <f>AH30*2%</f>
        <v/>
      </c>
      <c r="AI32" s="9" t="n"/>
      <c r="AJ32" s="9">
        <f>AJ30*2%</f>
        <v/>
      </c>
      <c r="AK32" s="9" t="n"/>
      <c r="AL32" s="9">
        <f>AL30*2%</f>
        <v/>
      </c>
      <c r="AM32" s="9" t="n"/>
      <c r="AN32" s="9">
        <f>AN30*2%</f>
        <v/>
      </c>
      <c r="AO32" s="9" t="n"/>
      <c r="AP32" s="9">
        <f>AP30*2%</f>
        <v/>
      </c>
      <c r="AQ32" s="9" t="n"/>
      <c r="AR32" s="9">
        <f>AR30*2%</f>
        <v/>
      </c>
      <c r="AS32" s="9" t="n"/>
      <c r="AT32" s="9">
        <f>AT30*2%</f>
        <v/>
      </c>
      <c r="AU32" s="9" t="n"/>
      <c r="AV32" s="9">
        <f>AX32+AZ32+BB32+BD32+BF32+BH32</f>
        <v/>
      </c>
      <c r="AW32" s="9" t="n"/>
      <c r="AX32" s="9">
        <f>AX30*2%</f>
        <v/>
      </c>
      <c r="AY32" s="9" t="n"/>
      <c r="AZ32" s="9">
        <f>AZ30*2%</f>
        <v/>
      </c>
      <c r="BA32" s="9" t="n"/>
      <c r="BB32" s="9">
        <f>BB30*2%</f>
        <v/>
      </c>
      <c r="BC32" s="9" t="n"/>
      <c r="BD32" s="9">
        <f>BD30*2%</f>
        <v/>
      </c>
      <c r="BE32" s="9" t="n"/>
      <c r="BF32" s="9">
        <f>BF30*2%</f>
        <v/>
      </c>
      <c r="BG32" s="9" t="n"/>
      <c r="BH32" s="9">
        <f>BH30*2%</f>
        <v/>
      </c>
      <c r="BI32" s="9" t="n"/>
      <c r="BJ32" s="9">
        <f>BL32+BN32+BP32+BR32</f>
        <v/>
      </c>
      <c r="BK32" s="9" t="n"/>
      <c r="BL32" s="9">
        <f>BL30*2%</f>
        <v/>
      </c>
      <c r="BM32" s="9" t="n"/>
      <c r="BN32" s="9">
        <f>BN30*2%</f>
        <v/>
      </c>
      <c r="BO32" s="9" t="n"/>
      <c r="BP32" s="9">
        <f>BP30*2%</f>
        <v/>
      </c>
      <c r="BQ32" s="9" t="n"/>
      <c r="BR32" s="9">
        <f>BR30*2%</f>
        <v/>
      </c>
      <c r="BS32" s="9" t="n"/>
      <c r="BT32" s="9">
        <f>BV32+BX32+BZ32+CB32+CD32+CF32+CH32+CJ32+CL32</f>
        <v/>
      </c>
      <c r="BU32" s="9" t="n"/>
      <c r="BV32" s="9">
        <f>BV30*2%</f>
        <v/>
      </c>
      <c r="BW32" s="9" t="n"/>
      <c r="BX32" s="9">
        <f>BX30*2%</f>
        <v/>
      </c>
      <c r="BY32" s="9" t="n"/>
      <c r="BZ32" s="9">
        <f>BZ30*2%</f>
        <v/>
      </c>
      <c r="CA32" s="9" t="n"/>
      <c r="CB32" s="9">
        <f>CB30*2%</f>
        <v/>
      </c>
      <c r="CC32" s="9" t="n"/>
      <c r="CD32" s="9">
        <f>CD30*2%</f>
        <v/>
      </c>
      <c r="CE32" s="9" t="n"/>
      <c r="CF32" s="9">
        <f>CF30*2%</f>
        <v/>
      </c>
      <c r="CG32" s="9" t="n"/>
      <c r="CH32" s="9">
        <f>CH30*2%</f>
        <v/>
      </c>
      <c r="CI32" s="9" t="n"/>
      <c r="CJ32" s="9">
        <f>CJ30*2%</f>
        <v/>
      </c>
      <c r="CK32" s="9" t="n"/>
      <c r="CL32" s="9">
        <f>CL30*2%</f>
        <v/>
      </c>
      <c r="CM32" s="9" t="n"/>
      <c r="CN32" s="9">
        <f>CP32+CR32+CT32+CV32+CX32+CZ32+DB32+DD32+DF32+DH32+DJ32+DL32+DN32</f>
        <v/>
      </c>
      <c r="CO32" s="9" t="n"/>
      <c r="CP32" s="9">
        <f>CP30*2%</f>
        <v/>
      </c>
      <c r="CQ32" s="9" t="n"/>
      <c r="CR32" s="9">
        <f>CR30*2%</f>
        <v/>
      </c>
      <c r="CS32" s="9" t="n"/>
      <c r="CT32" s="9">
        <f>CT30*2%</f>
        <v/>
      </c>
      <c r="CU32" s="9" t="n"/>
      <c r="CV32" s="9">
        <f>CV30*2%</f>
        <v/>
      </c>
      <c r="CW32" s="9" t="n"/>
      <c r="CX32" s="9">
        <f>CX30*2%</f>
        <v/>
      </c>
      <c r="CY32" s="9" t="n"/>
      <c r="CZ32" s="9">
        <f>CZ30*2%</f>
        <v/>
      </c>
      <c r="DA32" s="9" t="n"/>
      <c r="DB32" s="9">
        <f>DB30*2%</f>
        <v/>
      </c>
      <c r="DC32" s="9" t="n"/>
      <c r="DD32" s="9">
        <f>DD30*2%</f>
        <v/>
      </c>
      <c r="DE32" s="9" t="n"/>
      <c r="DF32" s="9">
        <f>DF30*2%</f>
        <v/>
      </c>
      <c r="DG32" s="9" t="n"/>
      <c r="DH32" s="9">
        <f>DH30*2%</f>
        <v/>
      </c>
      <c r="DI32" s="9" t="n"/>
      <c r="DJ32" s="9">
        <f>DJ30*2%</f>
        <v/>
      </c>
      <c r="DK32" s="9" t="n"/>
      <c r="DL32" s="9">
        <f>DL30*2%</f>
        <v/>
      </c>
      <c r="DM32" s="9" t="n"/>
      <c r="DN32" s="9">
        <f>DN30*2%</f>
        <v/>
      </c>
      <c r="DO32" s="9">
        <f>E32+AU32+BI32+BS32+CM32</f>
        <v/>
      </c>
      <c r="DP32" s="9">
        <f>F32+AV32+BJ32+BT32+CN32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2025-07-08T16:31:04Z</dcterms:created>
  <dcterms:modified xmlns:dcterms="http://purl.org/dc/terms/" xmlns:xsi="http://www.w3.org/2001/XMLSchema-instance" xsi:type="dcterms:W3CDTF">2025-07-08T16:31:06Z</dcterms:modified>
</cp:coreProperties>
</file>