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Нукус" sheetId="1" state="visible" r:id="rId1"/>
    <sheet xmlns:r="http://schemas.openxmlformats.org/officeDocument/2006/relationships" name="Нукус 1" sheetId="2" state="visible" r:id="rId2"/>
    <sheet xmlns:r="http://schemas.openxmlformats.org/officeDocument/2006/relationships" name="Нукус 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P197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SUM(E5:E104)</f>
        <v/>
      </c>
      <c r="F4" s="4">
        <f>SUM(F5:F104)</f>
        <v/>
      </c>
      <c r="G4" s="4">
        <f>SUM(G5:G104)</f>
        <v/>
      </c>
      <c r="H4" s="4">
        <f>SUM(H5:H104)</f>
        <v/>
      </c>
      <c r="I4" s="4">
        <f>SUM(I5:I104)</f>
        <v/>
      </c>
      <c r="J4" s="4">
        <f>SUM(J5:J104)</f>
        <v/>
      </c>
      <c r="K4" s="4">
        <f>SUM(K5:K104)</f>
        <v/>
      </c>
      <c r="L4" s="4">
        <f>SUM(L5:L104)</f>
        <v/>
      </c>
      <c r="M4" s="4">
        <f>SUM(M5:M104)</f>
        <v/>
      </c>
      <c r="N4" s="4">
        <f>SUM(N5:N104)</f>
        <v/>
      </c>
      <c r="O4" s="4">
        <f>SUM(O5:O104)</f>
        <v/>
      </c>
      <c r="P4" s="4">
        <f>SUM(P5:P104)</f>
        <v/>
      </c>
      <c r="Q4" s="4">
        <f>SUM(Q5:Q104)</f>
        <v/>
      </c>
      <c r="R4" s="4">
        <f>SUM(R5:R104)</f>
        <v/>
      </c>
      <c r="S4" s="4">
        <f>SUM(S5:S104)</f>
        <v/>
      </c>
      <c r="T4" s="4">
        <f>SUM(T5:T104)</f>
        <v/>
      </c>
      <c r="U4" s="4">
        <f>SUM(U5:U104)</f>
        <v/>
      </c>
      <c r="V4" s="4">
        <f>SUM(V5:V104)</f>
        <v/>
      </c>
      <c r="W4" s="4">
        <f>SUM(W5:W104)</f>
        <v/>
      </c>
      <c r="X4" s="4">
        <f>SUM(X5:X104)</f>
        <v/>
      </c>
      <c r="Y4" s="4">
        <f>SUM(Y5:Y104)</f>
        <v/>
      </c>
      <c r="Z4" s="4">
        <f>SUM(Z5:Z104)</f>
        <v/>
      </c>
      <c r="AA4" s="4">
        <f>SUM(AA5:AA104)</f>
        <v/>
      </c>
      <c r="AB4" s="4">
        <f>SUM(AB5:AB104)</f>
        <v/>
      </c>
      <c r="AC4" s="4">
        <f>SUM(AC5:AC104)</f>
        <v/>
      </c>
      <c r="AD4" s="4">
        <f>SUM(AD5:AD104)</f>
        <v/>
      </c>
      <c r="AE4" s="4">
        <f>SUM(AE5:AE104)</f>
        <v/>
      </c>
      <c r="AF4" s="4">
        <f>SUM(AF5:AF104)</f>
        <v/>
      </c>
      <c r="AG4" s="4">
        <f>SUM(AG5:AG104)</f>
        <v/>
      </c>
      <c r="AH4" s="4">
        <f>SUM(AH5:AH104)</f>
        <v/>
      </c>
      <c r="AI4" s="4">
        <f>SUM(AI5:AI104)</f>
        <v/>
      </c>
      <c r="AJ4" s="4">
        <f>SUM(AJ5:AJ104)</f>
        <v/>
      </c>
      <c r="AK4" s="4">
        <f>SUM(AK5:AK104)</f>
        <v/>
      </c>
      <c r="AL4" s="4">
        <f>SUM(AL5:AL104)</f>
        <v/>
      </c>
      <c r="AM4" s="4">
        <f>SUM(AM5:AM104)</f>
        <v/>
      </c>
      <c r="AN4" s="4">
        <f>SUM(AN5:AN104)</f>
        <v/>
      </c>
      <c r="AO4" s="4">
        <f>SUM(AO5:AO104)</f>
        <v/>
      </c>
      <c r="AP4" s="4">
        <f>SUM(AP5:AP104)</f>
        <v/>
      </c>
      <c r="AQ4" s="4">
        <f>SUM(AQ5:AQ104)</f>
        <v/>
      </c>
      <c r="AR4" s="4">
        <f>SUM(AR5:AR104)</f>
        <v/>
      </c>
      <c r="AS4" s="4">
        <f>SUM(AS5:AS104)</f>
        <v/>
      </c>
      <c r="AT4" s="4">
        <f>SUM(AT5:AT104)</f>
        <v/>
      </c>
      <c r="AU4" s="4">
        <f>SUM(AU5:AU104)</f>
        <v/>
      </c>
      <c r="AV4" s="4">
        <f>SUM(AV5:AV104)</f>
        <v/>
      </c>
      <c r="AW4" s="4">
        <f>SUM(AW5:AW104)</f>
        <v/>
      </c>
      <c r="AX4" s="4">
        <f>SUM(AX5:AX104)</f>
        <v/>
      </c>
      <c r="AY4" s="4">
        <f>SUM(AY5:AY104)</f>
        <v/>
      </c>
      <c r="AZ4" s="4">
        <f>SUM(AZ5:AZ104)</f>
        <v/>
      </c>
      <c r="BA4" s="4">
        <f>SUM(BA5:BA104)</f>
        <v/>
      </c>
      <c r="BB4" s="4">
        <f>SUM(BB5:BB104)</f>
        <v/>
      </c>
      <c r="BC4" s="4">
        <f>SUM(BC5:BC104)</f>
        <v/>
      </c>
      <c r="BD4" s="4">
        <f>SUM(BD5:BD104)</f>
        <v/>
      </c>
      <c r="BE4" s="4">
        <f>SUM(BE5:BE104)</f>
        <v/>
      </c>
      <c r="BF4" s="4">
        <f>SUM(BF5:BF104)</f>
        <v/>
      </c>
      <c r="BG4" s="4">
        <f>SUM(BG5:BG104)</f>
        <v/>
      </c>
      <c r="BH4" s="4">
        <f>SUM(BH5:BH104)</f>
        <v/>
      </c>
      <c r="BI4" s="4">
        <f>SUM(BI5:BI104)</f>
        <v/>
      </c>
      <c r="BJ4" s="4">
        <f>SUM(BJ5:BJ104)</f>
        <v/>
      </c>
      <c r="BK4" s="4">
        <f>SUM(BK5:BK104)</f>
        <v/>
      </c>
      <c r="BL4" s="4">
        <f>SUM(BL5:BL104)</f>
        <v/>
      </c>
      <c r="BM4" s="4">
        <f>SUM(BM5:BM104)</f>
        <v/>
      </c>
      <c r="BN4" s="4">
        <f>SUM(BN5:BN104)</f>
        <v/>
      </c>
      <c r="BO4" s="4">
        <f>SUM(BO5:BO104)</f>
        <v/>
      </c>
      <c r="BP4" s="4">
        <f>SUM(BP5:BP104)</f>
        <v/>
      </c>
      <c r="BQ4" s="4">
        <f>SUM(BQ5:BQ104)</f>
        <v/>
      </c>
      <c r="BR4" s="4">
        <f>SUM(BR5:BR104)</f>
        <v/>
      </c>
      <c r="BS4" s="4">
        <f>SUM(BS5:BS104)</f>
        <v/>
      </c>
      <c r="BT4" s="4">
        <f>SUM(BT5:BT104)</f>
        <v/>
      </c>
      <c r="BU4" s="4">
        <f>SUM(BU5:BU104)</f>
        <v/>
      </c>
      <c r="BV4" s="4">
        <f>SUM(BV5:BV104)</f>
        <v/>
      </c>
      <c r="BW4" s="4">
        <f>SUM(BW5:BW104)</f>
        <v/>
      </c>
      <c r="BX4" s="4">
        <f>SUM(BX5:BX104)</f>
        <v/>
      </c>
      <c r="BY4" s="4">
        <f>SUM(BY5:BY104)</f>
        <v/>
      </c>
      <c r="BZ4" s="4">
        <f>SUM(BZ5:BZ104)</f>
        <v/>
      </c>
      <c r="CA4" s="4">
        <f>SUM(CA5:CA104)</f>
        <v/>
      </c>
      <c r="CB4" s="4">
        <f>SUM(CB5:CB104)</f>
        <v/>
      </c>
      <c r="CC4" s="4">
        <f>SUM(CC5:CC104)</f>
        <v/>
      </c>
      <c r="CD4" s="4">
        <f>SUM(CD5:CD104)</f>
        <v/>
      </c>
      <c r="CE4" s="4">
        <f>SUM(CE5:CE104)</f>
        <v/>
      </c>
      <c r="CF4" s="4">
        <f>SUM(CF5:CF104)</f>
        <v/>
      </c>
      <c r="CG4" s="4">
        <f>SUM(CG5:CG104)</f>
        <v/>
      </c>
      <c r="CH4" s="4">
        <f>SUM(CH5:CH104)</f>
        <v/>
      </c>
      <c r="CI4" s="4">
        <f>SUM(CI5:CI104)</f>
        <v/>
      </c>
      <c r="CJ4" s="4">
        <f>SUM(CJ5:CJ104)</f>
        <v/>
      </c>
      <c r="CK4" s="4">
        <f>SUM(CK5:CK104)</f>
        <v/>
      </c>
      <c r="CL4" s="4">
        <f>SUM(CL5:CL104)</f>
        <v/>
      </c>
      <c r="CM4" s="4">
        <f>SUM(CM5:CM104)</f>
        <v/>
      </c>
      <c r="CN4" s="4">
        <f>SUM(CN5:CN104)</f>
        <v/>
      </c>
      <c r="CO4" s="4">
        <f>SUM(CO5:CO104)</f>
        <v/>
      </c>
      <c r="CP4" s="4">
        <f>SUM(CP5:CP104)</f>
        <v/>
      </c>
      <c r="CQ4" s="4">
        <f>SUM(CQ5:CQ104)</f>
        <v/>
      </c>
      <c r="CR4" s="4">
        <f>SUM(CR5:CR104)</f>
        <v/>
      </c>
      <c r="CS4" s="4">
        <f>SUM(CS5:CS104)</f>
        <v/>
      </c>
      <c r="CT4" s="4">
        <f>SUM(CT5:CT104)</f>
        <v/>
      </c>
      <c r="CU4" s="4">
        <f>SUM(CU5:CU104)</f>
        <v/>
      </c>
      <c r="CV4" s="4">
        <f>SUM(CV5:CV104)</f>
        <v/>
      </c>
      <c r="CW4" s="4">
        <f>SUM(CW5:CW104)</f>
        <v/>
      </c>
      <c r="CX4" s="4">
        <f>SUM(CX5:CX104)</f>
        <v/>
      </c>
      <c r="CY4" s="4">
        <f>SUM(CY5:CY104)</f>
        <v/>
      </c>
      <c r="CZ4" s="4">
        <f>SUM(CZ5:CZ104)</f>
        <v/>
      </c>
      <c r="DA4" s="4">
        <f>SUM(DA5:DA104)</f>
        <v/>
      </c>
      <c r="DB4" s="4">
        <f>SUM(DB5:DB104)</f>
        <v/>
      </c>
      <c r="DC4" s="4">
        <f>SUM(DC5:DC104)</f>
        <v/>
      </c>
      <c r="DD4" s="4">
        <f>SUM(DD5:DD104)</f>
        <v/>
      </c>
      <c r="DE4" s="4">
        <f>SUM(DE5:DE104)</f>
        <v/>
      </c>
      <c r="DF4" s="4">
        <f>SUM(DF5:DF104)</f>
        <v/>
      </c>
      <c r="DG4" s="4">
        <f>SUM(DG5:DG104)</f>
        <v/>
      </c>
      <c r="DH4" s="4">
        <f>SUM(DH5:DH104)</f>
        <v/>
      </c>
      <c r="DI4" s="4">
        <f>SUM(DI5:DI104)</f>
        <v/>
      </c>
      <c r="DJ4" s="4">
        <f>SUM(DJ5:DJ104)</f>
        <v/>
      </c>
      <c r="DK4" s="4">
        <f>SUM(DK5:DK104)</f>
        <v/>
      </c>
      <c r="DL4" s="4">
        <f>SUM(DL5:DL104)</f>
        <v/>
      </c>
      <c r="DM4" s="4">
        <f>SUM(DM5:DM104)</f>
        <v/>
      </c>
      <c r="DN4" s="4">
        <f>SUM(DN5:DN104)</f>
        <v/>
      </c>
      <c r="DO4" s="4">
        <f>SUM(DO5:DO104)</f>
        <v/>
      </c>
      <c r="DP4" s="4">
        <f>SUM(DP5:DP104)</f>
        <v/>
      </c>
    </row>
    <row r="5" hidden="1" outlineLevel="1">
      <c r="A5" s="5" t="n">
        <v>1</v>
      </c>
      <c r="B5" s="6" t="inlineStr">
        <is>
          <t>"AJENIYAZ AZIZBEK FARM" MCHJ</t>
        </is>
      </c>
      <c r="C5" s="6" t="inlineStr">
        <is>
          <t>Нукус</t>
        </is>
      </c>
      <c r="D5" s="6" t="inlineStr">
        <is>
          <t>Нукус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n">
        <v>30</v>
      </c>
      <c r="R5" s="7" t="n">
        <v>60745500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"AJINIYAZ NO'KIS" XK</t>
        </is>
      </c>
      <c r="C6" s="6" t="inlineStr">
        <is>
          <t>Нукус</t>
        </is>
      </c>
      <c r="D6" s="6" t="inlineStr">
        <is>
          <t>Нукус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n">
        <v>160</v>
      </c>
      <c r="H6" s="7" t="n">
        <v>1460615400</v>
      </c>
      <c r="I6" s="7" t="n">
        <v>30</v>
      </c>
      <c r="J6" s="7" t="n">
        <v>31837500</v>
      </c>
      <c r="K6" s="7" t="n">
        <v>30</v>
      </c>
      <c r="L6" s="7" t="n">
        <v>33120000</v>
      </c>
      <c r="M6" s="7" t="n">
        <v>453</v>
      </c>
      <c r="N6" s="7" t="n">
        <v>3530861845</v>
      </c>
      <c r="O6" s="7" t="inlineStr"/>
      <c r="P6" s="7" t="inlineStr"/>
      <c r="Q6" s="7" t="n">
        <v>1620</v>
      </c>
      <c r="R6" s="7" t="n">
        <v>152835678000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n">
        <v>100</v>
      </c>
      <c r="CL6" s="7" t="n">
        <v>598200000</v>
      </c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n">
        <v>20</v>
      </c>
      <c r="DB6" s="7" t="n">
        <v>19212000</v>
      </c>
      <c r="DC6" s="7" t="n">
        <v>30</v>
      </c>
      <c r="DD6" s="7" t="n">
        <v>23463000</v>
      </c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"AJINIYAZ QARAQALPAQ" МЧЖ</t>
        </is>
      </c>
      <c r="C7" s="6" t="inlineStr">
        <is>
          <t>Нукус</t>
        </is>
      </c>
      <c r="D7" s="6" t="inlineStr">
        <is>
          <t>Нукус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n">
        <v>50</v>
      </c>
      <c r="AD7" s="7" t="n">
        <v>80512500</v>
      </c>
      <c r="AE7" s="7" t="n">
        <v>50</v>
      </c>
      <c r="AF7" s="7" t="n">
        <v>60650000</v>
      </c>
      <c r="AG7" s="7" t="n">
        <v>50</v>
      </c>
      <c r="AH7" s="7" t="n">
        <v>77362500</v>
      </c>
      <c r="AI7" s="7" t="n">
        <v>55</v>
      </c>
      <c r="AJ7" s="7" t="n">
        <v>67563375</v>
      </c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"AL-BARON-FARM" MCHJ</t>
        </is>
      </c>
      <c r="C8" s="6" t="inlineStr">
        <is>
          <t>Нукус</t>
        </is>
      </c>
      <c r="D8" s="6" t="inlineStr">
        <is>
          <t>Нукус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n">
        <v>6</v>
      </c>
      <c r="N8" s="7" t="n">
        <v>1153404</v>
      </c>
      <c r="O8" s="7" t="inlineStr"/>
      <c r="P8" s="7" t="inlineStr"/>
      <c r="Q8" s="7" t="n">
        <v>10</v>
      </c>
      <c r="R8" s="7" t="n">
        <v>3273500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"AMU SONATA" MCHJ</t>
        </is>
      </c>
      <c r="C9" s="6" t="inlineStr">
        <is>
          <t>Нукус</t>
        </is>
      </c>
      <c r="D9" s="6" t="inlineStr">
        <is>
          <t>Нукус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20</v>
      </c>
      <c r="H9" s="7" t="n">
        <v>12731900</v>
      </c>
      <c r="I9" s="7" t="inlineStr"/>
      <c r="J9" s="7" t="inlineStr"/>
      <c r="K9" s="7" t="inlineStr"/>
      <c r="L9" s="7" t="inlineStr"/>
      <c r="M9" s="7" t="n">
        <v>60</v>
      </c>
      <c r="N9" s="7" t="n">
        <v>58051800</v>
      </c>
      <c r="O9" s="7" t="inlineStr"/>
      <c r="P9" s="7" t="inlineStr"/>
      <c r="Q9" s="7" t="n">
        <v>205</v>
      </c>
      <c r="R9" s="7" t="n">
        <v>1331337375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n">
        <v>5</v>
      </c>
      <c r="DD9" s="7" t="n">
        <v>632200</v>
      </c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"AMU-MANGIT FAZO" MChJ</t>
        </is>
      </c>
      <c r="C10" s="6" t="inlineStr">
        <is>
          <t>Нукус</t>
        </is>
      </c>
      <c r="D10" s="6" t="inlineStr">
        <is>
          <t>Нукус 2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n">
        <v>10</v>
      </c>
      <c r="H10" s="7" t="n">
        <v>6267700</v>
      </c>
      <c r="I10" s="7" t="inlineStr"/>
      <c r="J10" s="7" t="inlineStr"/>
      <c r="K10" s="7" t="inlineStr"/>
      <c r="L10" s="7" t="inlineStr"/>
      <c r="M10" s="7" t="n">
        <v>30</v>
      </c>
      <c r="N10" s="7" t="n">
        <v>28660500</v>
      </c>
      <c r="O10" s="7" t="inlineStr"/>
      <c r="P10" s="7" t="inlineStr"/>
      <c r="Q10" s="7" t="n">
        <v>100</v>
      </c>
      <c r="R10" s="7" t="n">
        <v>654700000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n">
        <v>5</v>
      </c>
      <c r="BH10" s="7" t="n">
        <v>1086025</v>
      </c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n">
        <v>5</v>
      </c>
      <c r="CX10" s="7" t="n">
        <v>1366050</v>
      </c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"AMU-MIRZA-FARM" MCHJ</t>
        </is>
      </c>
      <c r="C11" s="6" t="inlineStr">
        <is>
          <t>Нукус</t>
        </is>
      </c>
      <c r="D11" s="6" t="inlineStr">
        <is>
          <t>Нукус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10</v>
      </c>
      <c r="R11" s="7" t="n">
        <v>6749500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n">
        <v>3</v>
      </c>
      <c r="BZ11" s="7" t="n">
        <v>591894</v>
      </c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"APTEKA 11-М" XK</t>
        </is>
      </c>
      <c r="C12" s="6" t="inlineStr">
        <is>
          <t>Нукус</t>
        </is>
      </c>
      <c r="D12" s="6" t="inlineStr">
        <is>
          <t>Нукус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n">
        <v>6</v>
      </c>
      <c r="R12" s="7" t="n">
        <v>2429820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n">
        <v>1</v>
      </c>
      <c r="CL12" s="7" t="n">
        <v>59820</v>
      </c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n">
        <v>1</v>
      </c>
      <c r="DH12" s="7" t="n">
        <v>50910</v>
      </c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"ARTEMIDA-DABIR" ХК</t>
        </is>
      </c>
      <c r="C13" s="6" t="inlineStr">
        <is>
          <t>Нукус</t>
        </is>
      </c>
      <c r="D13" s="6" t="inlineStr">
        <is>
          <t>Нукус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n">
        <v>50</v>
      </c>
      <c r="R13" s="7" t="n">
        <v>168737500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n">
        <v>5</v>
      </c>
      <c r="DJ13" s="7" t="n">
        <v>1248800</v>
      </c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"ARU-PHARM" MCHJ</t>
        </is>
      </c>
      <c r="C14" s="6" t="inlineStr">
        <is>
          <t>Нукус</t>
        </is>
      </c>
      <c r="D14" s="6" t="inlineStr">
        <is>
          <t>Нукус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n">
        <v>12</v>
      </c>
      <c r="R14" s="7" t="n">
        <v>3374750</v>
      </c>
      <c r="S14" s="7" t="inlineStr"/>
      <c r="T14" s="7" t="inlineStr"/>
      <c r="U14" s="7" t="inlineStr"/>
      <c r="V14" s="7" t="inlineStr"/>
      <c r="W14" s="7" t="n">
        <v>1</v>
      </c>
      <c r="X14" s="7" t="n">
        <v>0</v>
      </c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n">
        <v>2</v>
      </c>
      <c r="AH14" s="7" t="n">
        <v>123820</v>
      </c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"ARUXAN NUKUS" ХК</t>
        </is>
      </c>
      <c r="C15" s="6" t="inlineStr">
        <is>
          <t>Нукус</t>
        </is>
      </c>
      <c r="D15" s="6" t="inlineStr">
        <is>
          <t>Нукус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n">
        <v>53</v>
      </c>
      <c r="R15" s="7" t="n">
        <v>169326730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n">
        <v>5</v>
      </c>
      <c r="DJ15" s="7" t="n">
        <v>1248800</v>
      </c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"ASIL-FARM-BIZNESS" MCHJ</t>
        </is>
      </c>
      <c r="C16" s="6" t="inlineStr">
        <is>
          <t>Нукус</t>
        </is>
      </c>
      <c r="D16" s="6" t="inlineStr">
        <is>
          <t>Нукус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n">
        <v>5</v>
      </c>
      <c r="R16" s="7" t="n">
        <v>1687375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n">
        <v>100</v>
      </c>
      <c r="BX16" s="7" t="n">
        <v>205040000</v>
      </c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n">
        <v>5</v>
      </c>
      <c r="DB16" s="7" t="n">
        <v>1200750</v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13</v>
      </c>
      <c r="B17" s="6" t="inlineStr">
        <is>
          <t>"AXMAD-SHAXLO FARM" MCHJ</t>
        </is>
      </c>
      <c r="C17" s="6" t="inlineStr">
        <is>
          <t>Нукус</t>
        </is>
      </c>
      <c r="D17" s="6" t="inlineStr">
        <is>
          <t>Нукус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n">
        <v>50</v>
      </c>
      <c r="CJ17" s="7" t="n">
        <v>9682500</v>
      </c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14</v>
      </c>
      <c r="B18" s="6" t="inlineStr">
        <is>
          <t>"AYBOLIT NUKUS FARM" МЧЖ фил</t>
        </is>
      </c>
      <c r="C18" s="6" t="inlineStr">
        <is>
          <t>Нукус</t>
        </is>
      </c>
      <c r="D18" s="6" t="inlineStr">
        <is>
          <t>Нукус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10</v>
      </c>
      <c r="H18" s="7" t="n">
        <v>6462900</v>
      </c>
      <c r="I18" s="7" t="inlineStr"/>
      <c r="J18" s="7" t="inlineStr"/>
      <c r="K18" s="7" t="inlineStr"/>
      <c r="L18" s="7" t="inlineStr"/>
      <c r="M18" s="7" t="n">
        <v>30</v>
      </c>
      <c r="N18" s="7" t="n">
        <v>29727000</v>
      </c>
      <c r="O18" s="7" t="inlineStr"/>
      <c r="P18" s="7" t="inlineStr"/>
      <c r="Q18" s="7" t="n">
        <v>100</v>
      </c>
      <c r="R18" s="7" t="n">
        <v>674950000</v>
      </c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15</v>
      </c>
      <c r="B19" s="6" t="inlineStr">
        <is>
          <t>"AYGERIM FARM XOJAYLI" MChJ</t>
        </is>
      </c>
      <c r="C19" s="6" t="inlineStr">
        <is>
          <t>Нукус</t>
        </is>
      </c>
      <c r="D19" s="6" t="inlineStr">
        <is>
          <t>Нукус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n">
        <v>10</v>
      </c>
      <c r="H19" s="7" t="n">
        <v>6462900</v>
      </c>
      <c r="I19" s="7" t="inlineStr"/>
      <c r="J19" s="7" t="inlineStr"/>
      <c r="K19" s="7" t="inlineStr"/>
      <c r="L19" s="7" t="inlineStr"/>
      <c r="M19" s="7" t="inlineStr"/>
      <c r="N19" s="7" t="inlineStr"/>
      <c r="O19" s="7" t="n">
        <v>30</v>
      </c>
      <c r="P19" s="7" t="n">
        <v>35604000</v>
      </c>
      <c r="Q19" s="7" t="n">
        <v>100</v>
      </c>
      <c r="R19" s="7" t="n">
        <v>674950000</v>
      </c>
      <c r="S19" s="7" t="inlineStr"/>
      <c r="T19" s="7" t="inlineStr"/>
      <c r="U19" s="7" t="inlineStr"/>
      <c r="V19" s="7" t="inlineStr"/>
      <c r="W19" s="7" t="n">
        <v>15</v>
      </c>
      <c r="X19" s="7" t="n">
        <v>0</v>
      </c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n">
        <v>30</v>
      </c>
      <c r="AH19" s="7" t="n">
        <v>27862200</v>
      </c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16</v>
      </c>
      <c r="B20" s="6" t="inlineStr">
        <is>
          <t>"AZIZ ZAFAR FARM" MChJ</t>
        </is>
      </c>
      <c r="C20" s="6" t="inlineStr">
        <is>
          <t>Нукус</t>
        </is>
      </c>
      <c r="D20" s="6" t="inlineStr">
        <is>
          <t>Нукус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n">
        <v>10</v>
      </c>
      <c r="H20" s="7" t="n">
        <v>6461500</v>
      </c>
      <c r="I20" s="7" t="n">
        <v>50</v>
      </c>
      <c r="J20" s="7" t="n">
        <v>88437500</v>
      </c>
      <c r="K20" s="7" t="inlineStr"/>
      <c r="L20" s="7" t="inlineStr"/>
      <c r="M20" s="7" t="n">
        <v>30</v>
      </c>
      <c r="N20" s="7" t="n">
        <v>29547000</v>
      </c>
      <c r="O20" s="7" t="inlineStr"/>
      <c r="P20" s="7" t="inlineStr"/>
      <c r="Q20" s="7" t="n">
        <v>100</v>
      </c>
      <c r="R20" s="7" t="n">
        <v>674950000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n">
        <v>5</v>
      </c>
      <c r="AX20" s="7" t="n">
        <v>13295375</v>
      </c>
      <c r="AY20" s="7" t="n">
        <v>5</v>
      </c>
      <c r="AZ20" s="7" t="n">
        <v>16518875</v>
      </c>
      <c r="BA20" s="7" t="n">
        <v>20</v>
      </c>
      <c r="BB20" s="7" t="n">
        <v>20976000</v>
      </c>
      <c r="BC20" s="7" t="inlineStr"/>
      <c r="BD20" s="7" t="inlineStr"/>
      <c r="BE20" s="7" t="n">
        <v>25</v>
      </c>
      <c r="BF20" s="7" t="n">
        <v>92943750</v>
      </c>
      <c r="BG20" s="7" t="n">
        <v>50</v>
      </c>
      <c r="BH20" s="7" t="n">
        <v>111962500</v>
      </c>
      <c r="BI20" s="7">
        <f>BK20+BM20+BO20+BQ20</f>
        <v/>
      </c>
      <c r="BJ20" s="7">
        <f>BL20+BN20+BP20+BR20</f>
        <v/>
      </c>
      <c r="BK20" s="7" t="n">
        <v>100</v>
      </c>
      <c r="BL20" s="7" t="n">
        <v>1329500000</v>
      </c>
      <c r="BM20" s="7" t="inlineStr"/>
      <c r="BN20" s="7" t="inlineStr"/>
      <c r="BO20" s="7" t="n">
        <v>10</v>
      </c>
      <c r="BP20" s="7" t="n">
        <v>6141500</v>
      </c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n">
        <v>10</v>
      </c>
      <c r="CB20" s="7" t="n">
        <v>7230000</v>
      </c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n">
        <v>100</v>
      </c>
      <c r="CL20" s="7" t="n">
        <v>598200000</v>
      </c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n">
        <v>50</v>
      </c>
      <c r="DB20" s="7" t="n">
        <v>120075000</v>
      </c>
      <c r="DC20" s="7" t="n">
        <v>10</v>
      </c>
      <c r="DD20" s="7" t="n">
        <v>2607000</v>
      </c>
      <c r="DE20" s="7" t="inlineStr"/>
      <c r="DF20" s="7" t="inlineStr"/>
      <c r="DG20" s="7" t="n">
        <v>100</v>
      </c>
      <c r="DH20" s="7" t="n">
        <v>254550000</v>
      </c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17</v>
      </c>
      <c r="B21" s="6" t="inlineStr">
        <is>
          <t>"BAXADIR DIYOR"  ХК</t>
        </is>
      </c>
      <c r="C21" s="6" t="inlineStr">
        <is>
          <t>Нукус</t>
        </is>
      </c>
      <c r="D21" s="6" t="inlineStr">
        <is>
          <t>Нукус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n">
        <v>16</v>
      </c>
      <c r="N21" s="7" t="n">
        <v>4436404</v>
      </c>
      <c r="O21" s="7" t="inlineStr"/>
      <c r="P21" s="7" t="inlineStr"/>
      <c r="Q21" s="7" t="n">
        <v>50</v>
      </c>
      <c r="R21" s="7" t="n">
        <v>163675000</v>
      </c>
      <c r="S21" s="7" t="inlineStr"/>
      <c r="T21" s="7" t="inlineStr"/>
      <c r="U21" s="7" t="inlineStr"/>
      <c r="V21" s="7" t="inlineStr"/>
      <c r="W21" s="7" t="n">
        <v>3</v>
      </c>
      <c r="X21" s="7" t="n">
        <v>0</v>
      </c>
      <c r="Y21" s="7" t="inlineStr"/>
      <c r="Z21" s="7" t="inlineStr"/>
      <c r="AA21" s="7" t="inlineStr"/>
      <c r="AB21" s="7" t="inlineStr"/>
      <c r="AC21" s="7" t="n">
        <v>2</v>
      </c>
      <c r="AD21" s="7" t="n">
        <v>124956</v>
      </c>
      <c r="AE21" s="7" t="inlineStr"/>
      <c r="AF21" s="7" t="inlineStr"/>
      <c r="AG21" s="7" t="n">
        <v>5</v>
      </c>
      <c r="AH21" s="7" t="n">
        <v>750725</v>
      </c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n">
        <v>10</v>
      </c>
      <c r="DD21" s="7" t="n">
        <v>2528800</v>
      </c>
      <c r="DE21" s="7" t="inlineStr"/>
      <c r="DF21" s="7" t="inlineStr"/>
      <c r="DG21" s="7" t="inlineStr"/>
      <c r="DH21" s="7" t="inlineStr"/>
      <c r="DI21" s="7" t="n">
        <v>5</v>
      </c>
      <c r="DJ21" s="7" t="n">
        <v>1211325</v>
      </c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18</v>
      </c>
      <c r="B22" s="6" t="inlineStr">
        <is>
          <t>"BAXROM" XK</t>
        </is>
      </c>
      <c r="C22" s="6" t="inlineStr">
        <is>
          <t>Нукус</t>
        </is>
      </c>
      <c r="D22" s="6" t="inlineStr">
        <is>
          <t>Нукус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n">
        <v>10</v>
      </c>
      <c r="H22" s="7" t="n">
        <v>6462900</v>
      </c>
      <c r="I22" s="7" t="inlineStr"/>
      <c r="J22" s="7" t="inlineStr"/>
      <c r="K22" s="7" t="inlineStr"/>
      <c r="L22" s="7" t="inlineStr"/>
      <c r="M22" s="7" t="n">
        <v>20</v>
      </c>
      <c r="N22" s="7" t="n">
        <v>13132000</v>
      </c>
      <c r="O22" s="7" t="n">
        <v>30</v>
      </c>
      <c r="P22" s="7" t="n">
        <v>35604000</v>
      </c>
      <c r="Q22" s="7" t="n">
        <v>100</v>
      </c>
      <c r="R22" s="7" t="n">
        <v>674950000</v>
      </c>
      <c r="S22" s="7" t="n">
        <v>50</v>
      </c>
      <c r="T22" s="7" t="n">
        <v>12750000</v>
      </c>
      <c r="U22" s="7" t="inlineStr"/>
      <c r="V22" s="7" t="inlineStr"/>
      <c r="W22" s="7" t="inlineStr"/>
      <c r="X22" s="7" t="inlineStr"/>
      <c r="Y22" s="7" t="n">
        <v>50</v>
      </c>
      <c r="Z22" s="7" t="n">
        <v>12750000</v>
      </c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n">
        <v>25</v>
      </c>
      <c r="DD22" s="7" t="n">
        <v>16293750</v>
      </c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19</v>
      </c>
      <c r="B23" s="6" t="inlineStr">
        <is>
          <t>"BIO-FARMS" MCHJ</t>
        </is>
      </c>
      <c r="C23" s="6" t="inlineStr">
        <is>
          <t>Нукус</t>
        </is>
      </c>
      <c r="D23" s="6" t="inlineStr">
        <is>
          <t>Нукус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n">
        <v>30</v>
      </c>
      <c r="AD23" s="7" t="n">
        <v>28984500</v>
      </c>
      <c r="AE23" s="7" t="n">
        <v>30</v>
      </c>
      <c r="AF23" s="7" t="n">
        <v>21834000</v>
      </c>
      <c r="AG23" s="7" t="n">
        <v>30</v>
      </c>
      <c r="AH23" s="7" t="n">
        <v>27850500</v>
      </c>
      <c r="AI23" s="7" t="n">
        <v>30</v>
      </c>
      <c r="AJ23" s="7" t="n">
        <v>20101500</v>
      </c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n">
        <v>2</v>
      </c>
      <c r="CJ23" s="7" t="n">
        <v>15492</v>
      </c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n">
        <v>70</v>
      </c>
      <c r="DD23" s="7" t="n">
        <v>75603000</v>
      </c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20</v>
      </c>
      <c r="B24" s="6" t="inlineStr">
        <is>
          <t>"BOBUR DILAFROZ FARM" фил</t>
        </is>
      </c>
      <c r="C24" s="6" t="inlineStr">
        <is>
          <t>Нукус</t>
        </is>
      </c>
      <c r="D24" s="6" t="inlineStr">
        <is>
          <t>Нукус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n">
        <v>2</v>
      </c>
      <c r="R24" s="7" t="n">
        <v>269980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n">
        <v>2</v>
      </c>
      <c r="DH24" s="7" t="n">
        <v>203640</v>
      </c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21</v>
      </c>
      <c r="B25" s="6" t="inlineStr">
        <is>
          <t>"DAVRON" ХК</t>
        </is>
      </c>
      <c r="C25" s="6" t="inlineStr">
        <is>
          <t>Нукус</t>
        </is>
      </c>
      <c r="D25" s="6" t="inlineStr">
        <is>
          <t>Нукус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n">
        <v>100</v>
      </c>
      <c r="DD25" s="7" t="n">
        <v>252880000</v>
      </c>
      <c r="DE25" s="7" t="inlineStr"/>
      <c r="DF25" s="7" t="inlineStr"/>
      <c r="DG25" s="7" t="n">
        <v>10</v>
      </c>
      <c r="DH25" s="7" t="n">
        <v>4938300</v>
      </c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22</v>
      </c>
      <c r="B26" s="6" t="inlineStr">
        <is>
          <t>"DENIS RUSLAN FARM" MCHJ</t>
        </is>
      </c>
      <c r="C26" s="6" t="inlineStr">
        <is>
          <t>Нукус</t>
        </is>
      </c>
      <c r="D26" s="6" t="inlineStr">
        <is>
          <t>Нукус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n">
        <v>7</v>
      </c>
      <c r="R26" s="7" t="n">
        <v>3307255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23</v>
      </c>
      <c r="B27" s="6" t="inlineStr">
        <is>
          <t>"DOC YUNUS KLINIKASI" XQD</t>
        </is>
      </c>
      <c r="C27" s="6" t="inlineStr">
        <is>
          <t>Нукус</t>
        </is>
      </c>
      <c r="D27" s="6" t="inlineStr">
        <is>
          <t>Нукус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n">
        <v>5</v>
      </c>
      <c r="P27" s="7" t="n">
        <v>989000</v>
      </c>
      <c r="Q27" s="7" t="n">
        <v>12</v>
      </c>
      <c r="R27" s="7" t="n">
        <v>4994630</v>
      </c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n">
        <v>5</v>
      </c>
      <c r="DD27" s="7" t="n">
        <v>651750</v>
      </c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24</v>
      </c>
      <c r="B28" s="6" t="inlineStr">
        <is>
          <t>"EDELVEYS FARM" MChJ</t>
        </is>
      </c>
      <c r="C28" s="6" t="inlineStr">
        <is>
          <t>Нукус</t>
        </is>
      </c>
      <c r="D28" s="6" t="inlineStr">
        <is>
          <t>Нукус 1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n">
        <v>20</v>
      </c>
      <c r="X28" s="7" t="n">
        <v>0</v>
      </c>
      <c r="Y28" s="7" t="inlineStr"/>
      <c r="Z28" s="7" t="inlineStr"/>
      <c r="AA28" s="7" t="inlineStr"/>
      <c r="AB28" s="7" t="inlineStr"/>
      <c r="AC28" s="7" t="n">
        <v>20</v>
      </c>
      <c r="AD28" s="7" t="n">
        <v>12882000</v>
      </c>
      <c r="AE28" s="7" t="n">
        <v>20</v>
      </c>
      <c r="AF28" s="7" t="n">
        <v>9762000</v>
      </c>
      <c r="AG28" s="7" t="n">
        <v>20</v>
      </c>
      <c r="AH28" s="7" t="n">
        <v>12382000</v>
      </c>
      <c r="AI28" s="7" t="n">
        <v>20</v>
      </c>
      <c r="AJ28" s="7" t="n">
        <v>8982000</v>
      </c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n">
        <v>30</v>
      </c>
      <c r="DD28" s="7" t="n">
        <v>23463000</v>
      </c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25</v>
      </c>
      <c r="B29" s="6" t="inlineStr">
        <is>
          <t>"EL-ISLOM-FARM" MCHJ</t>
        </is>
      </c>
      <c r="C29" s="6" t="inlineStr">
        <is>
          <t>Нукус</t>
        </is>
      </c>
      <c r="D29" s="6" t="inlineStr">
        <is>
          <t>Нукус 2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n">
        <v>10</v>
      </c>
      <c r="H29" s="7" t="n">
        <v>6462900</v>
      </c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n">
        <v>15</v>
      </c>
      <c r="R29" s="7" t="n">
        <v>15186375</v>
      </c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n">
        <v>5</v>
      </c>
      <c r="CL29" s="7" t="n">
        <v>1495500</v>
      </c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 t="inlineStr"/>
      <c r="DD29" s="7" t="inlineStr"/>
      <c r="DE29" s="7" t="inlineStr"/>
      <c r="DF29" s="7" t="inlineStr"/>
      <c r="DG29" s="7" t="n">
        <v>4</v>
      </c>
      <c r="DH29" s="7" t="n">
        <v>814560</v>
      </c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26</v>
      </c>
      <c r="B30" s="6" t="inlineStr">
        <is>
          <t>"ELIT-SERVIS" MChJ</t>
        </is>
      </c>
      <c r="C30" s="6" t="inlineStr">
        <is>
          <t>Нукус</t>
        </is>
      </c>
      <c r="D30" s="6" t="inlineStr">
        <is>
          <t>Нукус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n">
        <v>2</v>
      </c>
      <c r="H30" s="7" t="n">
        <v>258516</v>
      </c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n">
        <v>20</v>
      </c>
      <c r="X30" s="7" t="n">
        <v>381000</v>
      </c>
      <c r="Y30" s="7" t="inlineStr"/>
      <c r="Z30" s="7" t="inlineStr"/>
      <c r="AA30" s="7" t="inlineStr"/>
      <c r="AB30" s="7" t="inlineStr"/>
      <c r="AC30" s="7" t="n">
        <v>30</v>
      </c>
      <c r="AD30" s="7" t="n">
        <v>16102500</v>
      </c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27</v>
      </c>
      <c r="B31" s="6" t="inlineStr">
        <is>
          <t>"EM-SHIPA BOLSIN" ЧП (агент карзи)</t>
        </is>
      </c>
      <c r="C31" s="6" t="inlineStr">
        <is>
          <t>Нукус</t>
        </is>
      </c>
      <c r="D31" s="6" t="inlineStr">
        <is>
          <t>Нукус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n">
        <v>4</v>
      </c>
      <c r="P31" s="7" t="n">
        <v>632960</v>
      </c>
      <c r="Q31" s="7" t="n">
        <v>4</v>
      </c>
      <c r="R31" s="7" t="n">
        <v>1079920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n">
        <v>4</v>
      </c>
      <c r="DD31" s="7" t="n">
        <v>417120</v>
      </c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28</v>
      </c>
      <c r="B32" s="6" t="inlineStr">
        <is>
          <t>"ERASUL-G-NOKIS" MCHJ</t>
        </is>
      </c>
      <c r="C32" s="6" t="inlineStr">
        <is>
          <t>Нукус</t>
        </is>
      </c>
      <c r="D32" s="6" t="inlineStr">
        <is>
          <t>Нукус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n">
        <v>10</v>
      </c>
      <c r="H32" s="7" t="n">
        <v>6462900</v>
      </c>
      <c r="I32" s="7" t="inlineStr"/>
      <c r="J32" s="7" t="inlineStr"/>
      <c r="K32" s="7" t="inlineStr"/>
      <c r="L32" s="7" t="inlineStr"/>
      <c r="M32" s="7" t="n">
        <v>30</v>
      </c>
      <c r="N32" s="7" t="n">
        <v>29727000</v>
      </c>
      <c r="O32" s="7" t="inlineStr"/>
      <c r="P32" s="7" t="inlineStr"/>
      <c r="Q32" s="7" t="n">
        <v>100</v>
      </c>
      <c r="R32" s="7" t="n">
        <v>674950000</v>
      </c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n">
        <v>5</v>
      </c>
      <c r="DD32" s="7" t="n">
        <v>651750</v>
      </c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29</v>
      </c>
      <c r="B33" s="6" t="inlineStr">
        <is>
          <t>"ERKIN DANIYAR"</t>
        </is>
      </c>
      <c r="C33" s="6" t="inlineStr">
        <is>
          <t>Нукус</t>
        </is>
      </c>
      <c r="D33" s="6" t="inlineStr">
        <is>
          <t>Нукус 2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n">
        <v>20</v>
      </c>
      <c r="H33" s="7" t="n">
        <v>12925800</v>
      </c>
      <c r="I33" s="7" t="inlineStr"/>
      <c r="J33" s="7" t="inlineStr"/>
      <c r="K33" s="7" t="inlineStr"/>
      <c r="L33" s="7" t="inlineStr"/>
      <c r="M33" s="7" t="n">
        <v>60</v>
      </c>
      <c r="N33" s="7" t="n">
        <v>59094000</v>
      </c>
      <c r="O33" s="7" t="inlineStr"/>
      <c r="P33" s="7" t="inlineStr"/>
      <c r="Q33" s="7" t="n">
        <v>202</v>
      </c>
      <c r="R33" s="7" t="n">
        <v>1350169980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n">
        <v>10</v>
      </c>
      <c r="DD33" s="7" t="n">
        <v>2528800</v>
      </c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30</v>
      </c>
      <c r="B34" s="6" t="inlineStr">
        <is>
          <t>"FIALKA FARM NUKUS" ХК</t>
        </is>
      </c>
      <c r="C34" s="6" t="inlineStr">
        <is>
          <t>Нукус</t>
        </is>
      </c>
      <c r="D34" s="6" t="inlineStr">
        <is>
          <t>Нукус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n">
        <v>3</v>
      </c>
      <c r="J34" s="7" t="n">
        <v>318375</v>
      </c>
      <c r="K34" s="7" t="n">
        <v>3</v>
      </c>
      <c r="L34" s="7" t="n">
        <v>331200</v>
      </c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n">
        <v>5</v>
      </c>
      <c r="X34" s="7" t="n">
        <v>0</v>
      </c>
      <c r="Y34" s="7" t="inlineStr"/>
      <c r="Z34" s="7" t="inlineStr"/>
      <c r="AA34" s="7" t="inlineStr"/>
      <c r="AB34" s="7" t="inlineStr"/>
      <c r="AC34" s="7" t="n">
        <v>10</v>
      </c>
      <c r="AD34" s="7" t="n">
        <v>3220500</v>
      </c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31</v>
      </c>
      <c r="B35" s="6" t="inlineStr">
        <is>
          <t>"GOZZAL-SHAXZADA FARM" МЧЖ</t>
        </is>
      </c>
      <c r="C35" s="6" t="inlineStr">
        <is>
          <t>Нукус</t>
        </is>
      </c>
      <c r="D35" s="6" t="inlineStr">
        <is>
          <t>Нукус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n">
        <v>20</v>
      </c>
      <c r="R35" s="7" t="n">
        <v>26998000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32</v>
      </c>
      <c r="B36" s="6" t="inlineStr">
        <is>
          <t>"GULI MED FARM" XK</t>
        </is>
      </c>
      <c r="C36" s="6" t="inlineStr">
        <is>
          <t>Нукус</t>
        </is>
      </c>
      <c r="D36" s="6" t="inlineStr">
        <is>
          <t>Нукус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n">
        <v>38</v>
      </c>
      <c r="R36" s="7" t="n">
        <v>27807940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 hidden="1" outlineLevel="1">
      <c r="A37" s="5" t="n">
        <v>33</v>
      </c>
      <c r="B37" s="6" t="inlineStr">
        <is>
          <t>"GULNOZ"  ХК</t>
        </is>
      </c>
      <c r="C37" s="6" t="inlineStr">
        <is>
          <t>Нукус</t>
        </is>
      </c>
      <c r="D37" s="6" t="inlineStr">
        <is>
          <t>Нукус 2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n">
        <v>40</v>
      </c>
      <c r="H37" s="7" t="n">
        <v>25851600</v>
      </c>
      <c r="I37" s="7" t="inlineStr"/>
      <c r="J37" s="7" t="inlineStr"/>
      <c r="K37" s="7" t="inlineStr"/>
      <c r="L37" s="7" t="inlineStr"/>
      <c r="M37" s="7" t="n">
        <v>120</v>
      </c>
      <c r="N37" s="7" t="n">
        <v>237096000</v>
      </c>
      <c r="O37" s="7" t="inlineStr"/>
      <c r="P37" s="7" t="inlineStr"/>
      <c r="Q37" s="7" t="n">
        <v>400</v>
      </c>
      <c r="R37" s="7" t="n">
        <v>5399600000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</f>
        <v/>
      </c>
      <c r="BT37" s="7">
        <f>BV37+BX37+BZ37+CB37+CD37+CF37+CH37+CJ37+CL37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>
        <f>CO37+CQ37+CS37+CU37+CW37+CY37+DA37+DC37+DE37+DG37+DI37+DK37+DM37</f>
        <v/>
      </c>
      <c r="CN37" s="7">
        <f>CP37+CR37+CT37+CV37+CX37+CZ37+DB37+DD37+DF37+DH37+DJ37+DL37+DN37</f>
        <v/>
      </c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>
        <f>E37+AU37+BI37+BS37+CM37</f>
        <v/>
      </c>
      <c r="DP37" s="7">
        <f>F37+AV37+BJ37+BT37+CN37</f>
        <v/>
      </c>
    </row>
    <row r="38" hidden="1" outlineLevel="1">
      <c r="A38" s="5" t="n">
        <v>34</v>
      </c>
      <c r="B38" s="6" t="inlineStr">
        <is>
          <t>"Gulperi-Sultonbek" (агент карзи)</t>
        </is>
      </c>
      <c r="C38" s="6" t="inlineStr">
        <is>
          <t>Нукус</t>
        </is>
      </c>
      <c r="D38" s="6" t="inlineStr">
        <is>
          <t>Нукус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n">
        <v>5</v>
      </c>
      <c r="L38" s="7" t="n">
        <v>892400</v>
      </c>
      <c r="M38" s="7" t="inlineStr"/>
      <c r="N38" s="7" t="inlineStr"/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n">
        <v>20</v>
      </c>
      <c r="AD38" s="7" t="n">
        <v>12495600</v>
      </c>
      <c r="AE38" s="7" t="n">
        <v>20</v>
      </c>
      <c r="AF38" s="7" t="n">
        <v>9412800</v>
      </c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35</v>
      </c>
      <c r="B39" s="6" t="inlineStr">
        <is>
          <t>"IBN-SINO" XK ( тахиташ )</t>
        </is>
      </c>
      <c r="C39" s="6" t="inlineStr">
        <is>
          <t>Нукус</t>
        </is>
      </c>
      <c r="D39" s="6" t="inlineStr">
        <is>
          <t>Нукус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10</v>
      </c>
      <c r="H39" s="7" t="n">
        <v>6462900</v>
      </c>
      <c r="I39" s="7" t="n">
        <v>5</v>
      </c>
      <c r="J39" s="7" t="n">
        <v>884375</v>
      </c>
      <c r="K39" s="7" t="inlineStr"/>
      <c r="L39" s="7" t="inlineStr"/>
      <c r="M39" s="7" t="n">
        <v>30</v>
      </c>
      <c r="N39" s="7" t="n">
        <v>29727000</v>
      </c>
      <c r="O39" s="7" t="inlineStr"/>
      <c r="P39" s="7" t="inlineStr"/>
      <c r="Q39" s="7" t="n">
        <v>100</v>
      </c>
      <c r="R39" s="7" t="n">
        <v>674950000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36</v>
      </c>
      <c r="B40" s="6" t="inlineStr">
        <is>
          <t>"IREGA-5" MCHJ</t>
        </is>
      </c>
      <c r="C40" s="6" t="inlineStr">
        <is>
          <t>Нукус</t>
        </is>
      </c>
      <c r="D40" s="6" t="inlineStr">
        <is>
          <t>Нукус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n">
        <v>10</v>
      </c>
      <c r="H40" s="7" t="n">
        <v>6462900</v>
      </c>
      <c r="I40" s="7" t="inlineStr"/>
      <c r="J40" s="7" t="inlineStr"/>
      <c r="K40" s="7" t="inlineStr"/>
      <c r="L40" s="7" t="inlineStr"/>
      <c r="M40" s="7" t="n">
        <v>30</v>
      </c>
      <c r="N40" s="7" t="n">
        <v>29200500</v>
      </c>
      <c r="O40" s="7" t="inlineStr"/>
      <c r="P40" s="7" t="inlineStr"/>
      <c r="Q40" s="7" t="n">
        <v>100</v>
      </c>
      <c r="R40" s="7" t="n">
        <v>674950000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n">
        <v>50</v>
      </c>
      <c r="CJ40" s="7" t="n">
        <v>9682500</v>
      </c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37</v>
      </c>
      <c r="B41" s="6" t="inlineStr">
        <is>
          <t>"JABBOR SARVAR" ХК</t>
        </is>
      </c>
      <c r="C41" s="6" t="inlineStr">
        <is>
          <t>Нукус</t>
        </is>
      </c>
      <c r="D41" s="6" t="inlineStr">
        <is>
          <t>Нукус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n">
        <v>30</v>
      </c>
      <c r="DH41" s="7" t="n">
        <v>44444700</v>
      </c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 hidden="1" outlineLevel="1">
      <c r="A42" s="5" t="n">
        <v>38</v>
      </c>
      <c r="B42" s="6" t="inlineStr">
        <is>
          <t>"JANIBEK" ХК</t>
        </is>
      </c>
      <c r="C42" s="6" t="inlineStr">
        <is>
          <t>Нукус</t>
        </is>
      </c>
      <c r="D42" s="6" t="inlineStr">
        <is>
          <t>Нукус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n">
        <v>10</v>
      </c>
      <c r="H42" s="7" t="n">
        <v>6462900</v>
      </c>
      <c r="I42" s="7" t="inlineStr"/>
      <c r="J42" s="7" t="inlineStr"/>
      <c r="K42" s="7" t="inlineStr"/>
      <c r="L42" s="7" t="inlineStr"/>
      <c r="M42" s="7" t="inlineStr"/>
      <c r="N42" s="7" t="inlineStr"/>
      <c r="O42" s="7" t="n">
        <v>30</v>
      </c>
      <c r="P42" s="7" t="n">
        <v>35604000</v>
      </c>
      <c r="Q42" s="7" t="n">
        <v>136</v>
      </c>
      <c r="R42" s="7" t="n">
        <v>762423520</v>
      </c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</f>
        <v/>
      </c>
      <c r="BT42" s="7">
        <f>BV42+BX42+BZ42+CB42+CD42+CF42+CH42+CJ42+CL42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>
        <f>CO42+CQ42+CS42+CU42+CW42+CY42+DA42+DC42+DE42+DG42+DI42+DK42+DM42</f>
        <v/>
      </c>
      <c r="CN42" s="7">
        <f>CP42+CR42+CT42+CV42+CX42+CZ42+DB42+DD42+DF42+DH42+DJ42+DL42+DN42</f>
        <v/>
      </c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>
        <f>E42+AU42+BI42+BS42+CM42</f>
        <v/>
      </c>
      <c r="DP42" s="7">
        <f>F42+AV42+BJ42+BT42+CN42</f>
        <v/>
      </c>
    </row>
    <row r="43" hidden="1" outlineLevel="1">
      <c r="A43" s="5" t="n">
        <v>39</v>
      </c>
      <c r="B43" s="6" t="inlineStr">
        <is>
          <t>"JASMIN-DIYOR" XK</t>
        </is>
      </c>
      <c r="C43" s="6" t="inlineStr">
        <is>
          <t>Нукус</t>
        </is>
      </c>
      <c r="D43" s="6" t="inlineStr">
        <is>
          <t>Нукус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n">
        <v>10</v>
      </c>
      <c r="H43" s="7" t="n">
        <v>6462900</v>
      </c>
      <c r="I43" s="7" t="inlineStr"/>
      <c r="J43" s="7" t="inlineStr"/>
      <c r="K43" s="7" t="inlineStr"/>
      <c r="L43" s="7" t="inlineStr"/>
      <c r="M43" s="7" t="inlineStr"/>
      <c r="N43" s="7" t="inlineStr"/>
      <c r="O43" s="7" t="n">
        <v>30</v>
      </c>
      <c r="P43" s="7" t="n">
        <v>35604000</v>
      </c>
      <c r="Q43" s="7" t="n">
        <v>100</v>
      </c>
      <c r="R43" s="7" t="n">
        <v>674950000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40</v>
      </c>
      <c r="B44" s="6" t="inlineStr">
        <is>
          <t>"KAMELIYA VIVON" XK</t>
        </is>
      </c>
      <c r="C44" s="6" t="inlineStr">
        <is>
          <t>Нукус</t>
        </is>
      </c>
      <c r="D44" s="6" t="inlineStr">
        <is>
          <t>Нукус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n">
        <v>15</v>
      </c>
      <c r="R44" s="7" t="n">
        <v>8436875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>
        <f>E44+AU44+BI44+BS44+CM44</f>
        <v/>
      </c>
      <c r="DP44" s="7">
        <f>F44+AV44+BJ44+BT44+CN44</f>
        <v/>
      </c>
    </row>
    <row r="45" hidden="1" outlineLevel="1">
      <c r="A45" s="5" t="n">
        <v>41</v>
      </c>
      <c r="B45" s="6" t="inlineStr">
        <is>
          <t>"LAYLA NUKUS" XK</t>
        </is>
      </c>
      <c r="C45" s="6" t="inlineStr">
        <is>
          <t>Нукус</t>
        </is>
      </c>
      <c r="D45" s="6" t="inlineStr">
        <is>
          <t>Нукус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n">
        <v>6</v>
      </c>
      <c r="R45" s="7" t="n">
        <v>539960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n">
        <v>2</v>
      </c>
      <c r="DD45" s="7" t="n">
        <v>104280</v>
      </c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42</v>
      </c>
      <c r="B46" s="6" t="inlineStr">
        <is>
          <t>"MADINA MEDPHARMA"</t>
        </is>
      </c>
      <c r="C46" s="6" t="inlineStr">
        <is>
          <t>Нукус</t>
        </is>
      </c>
      <c r="D46" s="6" t="inlineStr">
        <is>
          <t>Нукус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n">
        <v>40</v>
      </c>
      <c r="R46" s="7" t="n">
        <v>52376000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n">
        <v>5</v>
      </c>
      <c r="DB46" s="7" t="n">
        <v>603793</v>
      </c>
      <c r="DC46" s="7" t="n">
        <v>15</v>
      </c>
      <c r="DD46" s="7" t="n">
        <v>5689800</v>
      </c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 hidden="1" outlineLevel="1">
      <c r="A47" s="5" t="n">
        <v>43</v>
      </c>
      <c r="B47" s="6" t="inlineStr">
        <is>
          <t>"MED SERVISI DILNOZA" MCHJ</t>
        </is>
      </c>
      <c r="C47" s="6" t="inlineStr">
        <is>
          <t>Нукус</t>
        </is>
      </c>
      <c r="D47" s="6" t="inlineStr">
        <is>
          <t>Нукус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n">
        <v>1</v>
      </c>
      <c r="R47" s="7" t="n">
        <v>0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n">
        <v>3</v>
      </c>
      <c r="AZ47" s="7" t="n">
        <v>5946795</v>
      </c>
      <c r="BA47" s="7" t="inlineStr"/>
      <c r="BB47" s="7" t="inlineStr"/>
      <c r="BC47" s="7" t="inlineStr"/>
      <c r="BD47" s="7" t="inlineStr"/>
      <c r="BE47" s="7" t="inlineStr"/>
      <c r="BF47" s="7" t="inlineStr"/>
      <c r="BG47" s="7" t="n">
        <v>20</v>
      </c>
      <c r="BH47" s="7" t="n">
        <v>17914000</v>
      </c>
      <c r="BI47" s="7">
        <f>BK47+BM47+BO47+BQ47</f>
        <v/>
      </c>
      <c r="BJ47" s="7">
        <f>BL47+BN47+BP47+BR47</f>
        <v/>
      </c>
      <c r="BK47" s="7" t="n">
        <v>12</v>
      </c>
      <c r="BL47" s="7" t="n">
        <v>9838300</v>
      </c>
      <c r="BM47" s="7" t="inlineStr"/>
      <c r="BN47" s="7" t="inlineStr"/>
      <c r="BO47" s="7" t="inlineStr"/>
      <c r="BP47" s="7" t="inlineStr"/>
      <c r="BQ47" s="7" t="n">
        <v>10</v>
      </c>
      <c r="BR47" s="7" t="n">
        <v>3246900</v>
      </c>
      <c r="BS47" s="7">
        <f>BU47+BW47+BY47+CA47+CC47+CE47+CG47+CI47+CK47</f>
        <v/>
      </c>
      <c r="BT47" s="7">
        <f>BV47+BX47+BZ47+CB47+CD47+CF47+CH47+CJ47+CL47</f>
        <v/>
      </c>
      <c r="BU47" s="7" t="inlineStr"/>
      <c r="BV47" s="7" t="inlineStr"/>
      <c r="BW47" s="7" t="n">
        <v>40</v>
      </c>
      <c r="BX47" s="7" t="n">
        <v>32806400</v>
      </c>
      <c r="BY47" s="7" t="n">
        <v>10</v>
      </c>
      <c r="BZ47" s="7" t="n">
        <v>3288300</v>
      </c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>
        <f>CO47+CQ47+CS47+CU47+CW47+CY47+DA47+DC47+DE47+DG47+DI47+DK47+DM47</f>
        <v/>
      </c>
      <c r="CN47" s="7">
        <f>CP47+CR47+CT47+CV47+CX47+CZ47+DB47+DD47+DF47+DH47+DJ47+DL47+DN47</f>
        <v/>
      </c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 t="n">
        <v>5</v>
      </c>
      <c r="DD47" s="7" t="n">
        <v>651750</v>
      </c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>
        <f>E47+AU47+BI47+BS47+CM47</f>
        <v/>
      </c>
      <c r="DP47" s="7">
        <f>F47+AV47+BJ47+BT47+CN47</f>
        <v/>
      </c>
    </row>
    <row r="48" hidden="1" outlineLevel="1">
      <c r="A48" s="5" t="n">
        <v>44</v>
      </c>
      <c r="B48" s="6" t="inlineStr">
        <is>
          <t>"MERUERT FARM" XK</t>
        </is>
      </c>
      <c r="C48" s="6" t="inlineStr">
        <is>
          <t>Нукус</t>
        </is>
      </c>
      <c r="D48" s="6" t="inlineStr">
        <is>
          <t>Нукус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n">
        <v>40</v>
      </c>
      <c r="H48" s="7" t="n">
        <v>51703200</v>
      </c>
      <c r="I48" s="7" t="inlineStr"/>
      <c r="J48" s="7" t="inlineStr"/>
      <c r="K48" s="7" t="inlineStr"/>
      <c r="L48" s="7" t="inlineStr"/>
      <c r="M48" s="7" t="n">
        <v>120</v>
      </c>
      <c r="N48" s="7" t="n">
        <v>237816000</v>
      </c>
      <c r="O48" s="7" t="inlineStr"/>
      <c r="P48" s="7" t="inlineStr"/>
      <c r="Q48" s="7" t="n">
        <v>400</v>
      </c>
      <c r="R48" s="7" t="n">
        <v>5399600000</v>
      </c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</f>
        <v/>
      </c>
      <c r="BT48" s="7">
        <f>BV48+BX48+BZ48+CB48+CD48+CF48+CH48+CJ48+CL48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>
        <f>CO48+CQ48+CS48+CU48+CW48+CY48+DA48+DC48+DE48+DG48+DI48+DK48+DM48</f>
        <v/>
      </c>
      <c r="CN48" s="7">
        <f>CP48+CR48+CT48+CV48+CX48+CZ48+DB48+DD48+DF48+DH48+DJ48+DL48+DN48</f>
        <v/>
      </c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>
        <f>E48+AU48+BI48+BS48+CM48</f>
        <v/>
      </c>
      <c r="DP48" s="7">
        <f>F48+AV48+BJ48+BT48+CN48</f>
        <v/>
      </c>
    </row>
    <row r="49" hidden="1" outlineLevel="1">
      <c r="A49" s="5" t="n">
        <v>45</v>
      </c>
      <c r="B49" s="6" t="inlineStr">
        <is>
          <t>"MEYRAN-ALIHAN" MCHJ</t>
        </is>
      </c>
      <c r="C49" s="6" t="inlineStr">
        <is>
          <t>Нукус</t>
        </is>
      </c>
      <c r="D49" s="6" t="inlineStr">
        <is>
          <t>Нукус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n">
        <v>5</v>
      </c>
      <c r="R49" s="7" t="n">
        <v>1636750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n">
        <v>40</v>
      </c>
      <c r="BH49" s="7" t="n">
        <v>69505600</v>
      </c>
      <c r="BI49" s="7">
        <f>BK49+BM49+BO49+BQ49</f>
        <v/>
      </c>
      <c r="BJ49" s="7">
        <f>BL49+BN49+BP49+BR49</f>
        <v/>
      </c>
      <c r="BK49" s="7" t="n">
        <v>5</v>
      </c>
      <c r="BL49" s="7" t="n">
        <v>3224050</v>
      </c>
      <c r="BM49" s="7" t="inlineStr"/>
      <c r="BN49" s="7" t="inlineStr"/>
      <c r="BO49" s="7" t="n">
        <v>30</v>
      </c>
      <c r="BP49" s="7" t="n">
        <v>53615700</v>
      </c>
      <c r="BQ49" s="7" t="inlineStr"/>
      <c r="BR49" s="7" t="inlineStr"/>
      <c r="BS49" s="7">
        <f>BU49+BW49+BY49+CA49+CC49+CE49+CG49+CI49+CK49</f>
        <v/>
      </c>
      <c r="BT49" s="7">
        <f>BV49+BX49+BZ49+CB49+CD49+CF49+CH49+CJ49+CL49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n">
        <v>5</v>
      </c>
      <c r="CD49" s="7" t="n">
        <v>9078500</v>
      </c>
      <c r="CE49" s="7" t="inlineStr"/>
      <c r="CF49" s="7" t="inlineStr"/>
      <c r="CG49" s="7" t="inlineStr"/>
      <c r="CH49" s="7" t="inlineStr"/>
      <c r="CI49" s="7" t="inlineStr"/>
      <c r="CJ49" s="7" t="inlineStr"/>
      <c r="CK49" s="7" t="n">
        <v>5</v>
      </c>
      <c r="CL49" s="7" t="n">
        <v>1450625</v>
      </c>
      <c r="CM49" s="7">
        <f>CO49+CQ49+CS49+CU49+CW49+CY49+DA49+DC49+DE49+DG49+DI49+DK49+DM49</f>
        <v/>
      </c>
      <c r="CN49" s="7">
        <f>CP49+CR49+CT49+CV49+CX49+CZ49+DB49+DD49+DF49+DH49+DJ49+DL49+DN49</f>
        <v/>
      </c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>
        <f>E49+AU49+BI49+BS49+CM49</f>
        <v/>
      </c>
      <c r="DP49" s="7">
        <f>F49+AV49+BJ49+BT49+CN49</f>
        <v/>
      </c>
    </row>
    <row r="50" hidden="1" outlineLevel="1">
      <c r="A50" s="5" t="n">
        <v>46</v>
      </c>
      <c r="B50" s="6" t="inlineStr">
        <is>
          <t>"MIR APTEKA"</t>
        </is>
      </c>
      <c r="C50" s="6" t="inlineStr">
        <is>
          <t>Нукус</t>
        </is>
      </c>
      <c r="D50" s="6" t="inlineStr">
        <is>
          <t>Нукус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</f>
        <v/>
      </c>
      <c r="BT50" s="7">
        <f>BV50+BX50+BZ50+CB50+CD50+CF50+CH50+CJ50+CL50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n">
        <v>650</v>
      </c>
      <c r="CJ50" s="7" t="n">
        <v>1636342500</v>
      </c>
      <c r="CK50" s="7" t="inlineStr"/>
      <c r="CL50" s="7" t="inlineStr"/>
      <c r="CM50" s="7">
        <f>CO50+CQ50+CS50+CU50+CW50+CY50+DA50+DC50+DE50+DG50+DI50+DK50+DM50</f>
        <v/>
      </c>
      <c r="CN50" s="7">
        <f>CP50+CR50+CT50+CV50+CX50+CZ50+DB50+DD50+DF50+DH50+DJ50+DL50+DN50</f>
        <v/>
      </c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>
        <f>E50+AU50+BI50+BS50+CM50</f>
        <v/>
      </c>
      <c r="DP50" s="7">
        <f>F50+AV50+BJ50+BT50+CN50</f>
        <v/>
      </c>
    </row>
    <row r="51" hidden="1" outlineLevel="1">
      <c r="A51" s="5" t="n">
        <v>47</v>
      </c>
      <c r="B51" s="6" t="inlineStr">
        <is>
          <t>"MIYMANDOS MEDICAL" XK</t>
        </is>
      </c>
      <c r="C51" s="6" t="inlineStr">
        <is>
          <t>Нукус</t>
        </is>
      </c>
      <c r="D51" s="6" t="inlineStr">
        <is>
          <t>Нукус 2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n">
        <v>20</v>
      </c>
      <c r="H51" s="7" t="n">
        <v>25851600</v>
      </c>
      <c r="I51" s="7" t="inlineStr"/>
      <c r="J51" s="7" t="inlineStr"/>
      <c r="K51" s="7" t="inlineStr"/>
      <c r="L51" s="7" t="inlineStr"/>
      <c r="M51" s="7" t="n">
        <v>60</v>
      </c>
      <c r="N51" s="7" t="n">
        <v>118908000</v>
      </c>
      <c r="O51" s="7" t="inlineStr"/>
      <c r="P51" s="7" t="inlineStr"/>
      <c r="Q51" s="7" t="n">
        <v>200</v>
      </c>
      <c r="R51" s="7" t="n">
        <v>2699800000</v>
      </c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</f>
        <v/>
      </c>
      <c r="BT51" s="7">
        <f>BV51+BX51+BZ51+CB51+CD51+CF51+CH51+CJ51+CL51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>
        <f>CO51+CQ51+CS51+CU51+CW51+CY51+DA51+DC51+DE51+DG51+DI51+DK51+DM51</f>
        <v/>
      </c>
      <c r="CN51" s="7">
        <f>CP51+CR51+CT51+CV51+CX51+CZ51+DB51+DD51+DF51+DH51+DJ51+DL51+DN51</f>
        <v/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>
        <f>E51+AU51+BI51+BS51+CM51</f>
        <v/>
      </c>
      <c r="DP51" s="7">
        <f>F51+AV51+BJ51+BT51+CN51</f>
        <v/>
      </c>
    </row>
    <row r="52" hidden="1" outlineLevel="1">
      <c r="A52" s="5" t="n">
        <v>48</v>
      </c>
      <c r="B52" s="6" t="inlineStr">
        <is>
          <t>"NUKUS GERMES FARM"   ХК</t>
        </is>
      </c>
      <c r="C52" s="6" t="inlineStr">
        <is>
          <t>Нукус</t>
        </is>
      </c>
      <c r="D52" s="6" t="inlineStr">
        <is>
          <t>Нукус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n">
        <v>10</v>
      </c>
      <c r="R52" s="7" t="n">
        <v>6547000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</f>
        <v/>
      </c>
      <c r="BT52" s="7">
        <f>BV52+BX52+BZ52+CB52+CD52+CF52+CH52+CJ52+CL52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>
        <f>CO52+CQ52+CS52+CU52+CW52+CY52+DA52+DC52+DE52+DG52+DI52+DK52+DM52</f>
        <v/>
      </c>
      <c r="CN52" s="7">
        <f>CP52+CR52+CT52+CV52+CX52+CZ52+DB52+DD52+DF52+DH52+DJ52+DL52+DN52</f>
        <v/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>
        <f>E52+AU52+BI52+BS52+CM52</f>
        <v/>
      </c>
      <c r="DP52" s="7">
        <f>F52+AV52+BJ52+BT52+CN52</f>
        <v/>
      </c>
    </row>
    <row r="53" hidden="1" outlineLevel="1">
      <c r="A53" s="5" t="n">
        <v>49</v>
      </c>
      <c r="B53" s="6" t="inlineStr">
        <is>
          <t>"NUKUS UNIVERSAL PROFY" МЧЖ</t>
        </is>
      </c>
      <c r="C53" s="6" t="inlineStr">
        <is>
          <t>Нукус</t>
        </is>
      </c>
      <c r="D53" s="6" t="inlineStr">
        <is>
          <t>Нукус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n">
        <v>3</v>
      </c>
      <c r="N53" s="7" t="n">
        <v>295470</v>
      </c>
      <c r="O53" s="7" t="inlineStr"/>
      <c r="P53" s="7" t="inlineStr"/>
      <c r="Q53" s="7" t="n">
        <v>52</v>
      </c>
      <c r="R53" s="7" t="n">
        <v>169007480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</f>
        <v/>
      </c>
      <c r="BT53" s="7">
        <f>BV53+BX53+BZ53+CB53+CD53+CF53+CH53+CJ53+CL53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>
        <f>CO53+CQ53+CS53+CU53+CW53+CY53+DA53+DC53+DE53+DG53+DI53+DK53+DM53</f>
        <v/>
      </c>
      <c r="CN53" s="7">
        <f>CP53+CR53+CT53+CV53+CX53+CZ53+DB53+DD53+DF53+DH53+DJ53+DL53+DN53</f>
        <v/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n">
        <v>5</v>
      </c>
      <c r="DD53" s="7" t="n">
        <v>651750</v>
      </c>
      <c r="DE53" s="7" t="inlineStr"/>
      <c r="DF53" s="7" t="inlineStr"/>
      <c r="DG53" s="7" t="inlineStr"/>
      <c r="DH53" s="7" t="inlineStr"/>
      <c r="DI53" s="7" t="n">
        <v>5</v>
      </c>
      <c r="DJ53" s="7" t="n">
        <v>1248800</v>
      </c>
      <c r="DK53" s="7" t="inlineStr"/>
      <c r="DL53" s="7" t="inlineStr"/>
      <c r="DM53" s="7" t="inlineStr"/>
      <c r="DN53" s="7" t="inlineStr"/>
      <c r="DO53" s="7">
        <f>E53+AU53+BI53+BS53+CM53</f>
        <v/>
      </c>
      <c r="DP53" s="7">
        <f>F53+AV53+BJ53+BT53+CN53</f>
        <v/>
      </c>
    </row>
    <row r="54" hidden="1" outlineLevel="1">
      <c r="A54" s="5" t="n">
        <v>50</v>
      </c>
      <c r="B54" s="6" t="inlineStr">
        <is>
          <t>"NURJAN -FARM"</t>
        </is>
      </c>
      <c r="C54" s="6" t="inlineStr">
        <is>
          <t>Нукус</t>
        </is>
      </c>
      <c r="D54" s="6" t="inlineStr">
        <is>
          <t>Нукус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n">
        <v>6</v>
      </c>
      <c r="H54" s="7" t="n">
        <v>2326644</v>
      </c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</f>
        <v/>
      </c>
      <c r="BT54" s="7">
        <f>BV54+BX54+BZ54+CB54+CD54+CF54+CH54+CJ54+CL54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>
        <f>CO54+CQ54+CS54+CU54+CW54+CY54+DA54+DC54+DE54+DG54+DI54+DK54+DM54</f>
        <v/>
      </c>
      <c r="CN54" s="7">
        <f>CP54+CR54+CT54+CV54+CX54+CZ54+DB54+DD54+DF54+DH54+DJ54+DL54+DN54</f>
        <v/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>
        <f>E54+AU54+BI54+BS54+CM54</f>
        <v/>
      </c>
      <c r="DP54" s="7">
        <f>F54+AV54+BJ54+BT54+CN54</f>
        <v/>
      </c>
    </row>
    <row r="55" hidden="1" outlineLevel="1">
      <c r="A55" s="5" t="n">
        <v>51</v>
      </c>
      <c r="B55" s="6" t="inlineStr">
        <is>
          <t>"NURULLO-JAVOHIR" MCHJ</t>
        </is>
      </c>
      <c r="C55" s="6" t="inlineStr">
        <is>
          <t>Нукус</t>
        </is>
      </c>
      <c r="D55" s="6" t="inlineStr">
        <is>
          <t>Нукус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n">
        <v>8</v>
      </c>
      <c r="R55" s="7" t="n">
        <v>4319680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</f>
        <v/>
      </c>
      <c r="BT55" s="7">
        <f>BV55+BX55+BZ55+CB55+CD55+CF55+CH55+CJ55+CL55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>
        <f>CO55+CQ55+CS55+CU55+CW55+CY55+DA55+DC55+DE55+DG55+DI55+DK55+DM55</f>
        <v/>
      </c>
      <c r="CN55" s="7">
        <f>CP55+CR55+CT55+CV55+CX55+CZ55+DB55+DD55+DF55+DH55+DJ55+DL55+DN55</f>
        <v/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>
        <f>E55+AU55+BI55+BS55+CM55</f>
        <v/>
      </c>
      <c r="DP55" s="7">
        <f>F55+AV55+BJ55+BT55+CN55</f>
        <v/>
      </c>
    </row>
    <row r="56" hidden="1" outlineLevel="1">
      <c r="A56" s="5" t="n">
        <v>52</v>
      </c>
      <c r="B56" s="6" t="inlineStr">
        <is>
          <t>"OGABEK SHABNAM" ХК</t>
        </is>
      </c>
      <c r="C56" s="6" t="inlineStr">
        <is>
          <t>Нукус</t>
        </is>
      </c>
      <c r="D56" s="6" t="inlineStr">
        <is>
          <t>Нукус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n">
        <v>10</v>
      </c>
      <c r="T56" s="7" t="n">
        <v>494700</v>
      </c>
      <c r="U56" s="7" t="inlineStr"/>
      <c r="V56" s="7" t="inlineStr"/>
      <c r="W56" s="7" t="inlineStr"/>
      <c r="X56" s="7" t="inlineStr"/>
      <c r="Y56" s="7" t="n">
        <v>10</v>
      </c>
      <c r="Z56" s="7" t="n">
        <v>494700</v>
      </c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</f>
        <v/>
      </c>
      <c r="BT56" s="7">
        <f>BV56+BX56+BZ56+CB56+CD56+CF56+CH56+CJ56+CL56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>
        <f>CO56+CQ56+CS56+CU56+CW56+CY56+DA56+DC56+DE56+DG56+DI56+DK56+DM56</f>
        <v/>
      </c>
      <c r="CN56" s="7">
        <f>CP56+CR56+CT56+CV56+CX56+CZ56+DB56+DD56+DF56+DH56+DJ56+DL56+DN56</f>
        <v/>
      </c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>
        <f>E56+AU56+BI56+BS56+CM56</f>
        <v/>
      </c>
      <c r="DP56" s="7">
        <f>F56+AV56+BJ56+BT56+CN56</f>
        <v/>
      </c>
    </row>
    <row r="57" hidden="1" outlineLevel="1">
      <c r="A57" s="5" t="n">
        <v>53</v>
      </c>
      <c r="B57" s="6" t="inlineStr">
        <is>
          <t>"OTABEK GLOBAL PHARM" MCHJ</t>
        </is>
      </c>
      <c r="C57" s="6" t="inlineStr">
        <is>
          <t>Нукус</t>
        </is>
      </c>
      <c r="D57" s="6" t="inlineStr">
        <is>
          <t>Нукус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n">
        <v>10</v>
      </c>
      <c r="H57" s="7" t="n">
        <v>6461500</v>
      </c>
      <c r="I57" s="7" t="inlineStr"/>
      <c r="J57" s="7" t="inlineStr"/>
      <c r="K57" s="7" t="inlineStr"/>
      <c r="L57" s="7" t="inlineStr"/>
      <c r="M57" s="7" t="n">
        <v>30</v>
      </c>
      <c r="N57" s="7" t="n">
        <v>29547000</v>
      </c>
      <c r="O57" s="7" t="inlineStr"/>
      <c r="P57" s="7" t="inlineStr"/>
      <c r="Q57" s="7" t="n">
        <v>100</v>
      </c>
      <c r="R57" s="7" t="n">
        <v>674950000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</f>
        <v/>
      </c>
      <c r="BT57" s="7">
        <f>BV57+BX57+BZ57+CB57+CD57+CF57+CH57+CJ57+CL57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>
        <f>CO57+CQ57+CS57+CU57+CW57+CY57+DA57+DC57+DE57+DG57+DI57+DK57+DM57</f>
        <v/>
      </c>
      <c r="CN57" s="7">
        <f>CP57+CR57+CT57+CV57+CX57+CZ57+DB57+DD57+DF57+DH57+DJ57+DL57+DN57</f>
        <v/>
      </c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>
        <f>E57+AU57+BI57+BS57+CM57</f>
        <v/>
      </c>
      <c r="DP57" s="7">
        <f>F57+AV57+BJ57+BT57+CN57</f>
        <v/>
      </c>
    </row>
    <row r="58" hidden="1" outlineLevel="1">
      <c r="A58" s="5" t="n">
        <v>54</v>
      </c>
      <c r="B58" s="6" t="inlineStr">
        <is>
          <t>"OZODALIK-NJN" XK</t>
        </is>
      </c>
      <c r="C58" s="6" t="inlineStr">
        <is>
          <t>Нукус</t>
        </is>
      </c>
      <c r="D58" s="6" t="inlineStr">
        <is>
          <t>Нукус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n">
        <v>20</v>
      </c>
      <c r="AD58" s="7" t="n">
        <v>12882000</v>
      </c>
      <c r="AE58" s="7" t="n">
        <v>20</v>
      </c>
      <c r="AF58" s="7" t="n">
        <v>9704000</v>
      </c>
      <c r="AG58" s="7" t="n">
        <v>20</v>
      </c>
      <c r="AH58" s="7" t="n">
        <v>12378000</v>
      </c>
      <c r="AI58" s="7" t="n">
        <v>20</v>
      </c>
      <c r="AJ58" s="7" t="n">
        <v>8934000</v>
      </c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</f>
        <v/>
      </c>
      <c r="BT58" s="7">
        <f>BV58+BX58+BZ58+CB58+CD58+CF58+CH58+CJ58+CL58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>
        <f>CO58+CQ58+CS58+CU58+CW58+CY58+DA58+DC58+DE58+DG58+DI58+DK58+DM58</f>
        <v/>
      </c>
      <c r="CN58" s="7">
        <f>CP58+CR58+CT58+CV58+CX58+CZ58+DB58+DD58+DF58+DH58+DJ58+DL58+DN58</f>
        <v/>
      </c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>
        <f>E58+AU58+BI58+BS58+CM58</f>
        <v/>
      </c>
      <c r="DP58" s="7">
        <f>F58+AV58+BJ58+BT58+CN58</f>
        <v/>
      </c>
    </row>
    <row r="59" hidden="1" outlineLevel="1">
      <c r="A59" s="5" t="n">
        <v>55</v>
      </c>
      <c r="B59" s="6" t="inlineStr">
        <is>
          <t>"PERIZAT-2000" ХК</t>
        </is>
      </c>
      <c r="C59" s="6" t="inlineStr">
        <is>
          <t>Нукус</t>
        </is>
      </c>
      <c r="D59" s="6" t="inlineStr">
        <is>
          <t>Нукус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n">
        <v>2</v>
      </c>
      <c r="R59" s="7" t="n">
        <v>261880</v>
      </c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</f>
        <v/>
      </c>
      <c r="BT59" s="7">
        <f>BV59+BX59+BZ59+CB59+CD59+CF59+CH59+CJ59+CL59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>
        <f>CO59+CQ59+CS59+CU59+CW59+CY59+DA59+DC59+DE59+DG59+DI59+DK59+DM59</f>
        <v/>
      </c>
      <c r="CN59" s="7">
        <f>CP59+CR59+CT59+CV59+CX59+CZ59+DB59+DD59+DF59+DH59+DJ59+DL59+DN59</f>
        <v/>
      </c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>
        <f>E59+AU59+BI59+BS59+CM59</f>
        <v/>
      </c>
      <c r="DP59" s="7">
        <f>F59+AV59+BJ59+BT59+CN59</f>
        <v/>
      </c>
    </row>
    <row r="60" hidden="1" outlineLevel="1">
      <c r="A60" s="5" t="n">
        <v>56</v>
      </c>
      <c r="B60" s="6" t="inlineStr">
        <is>
          <t>"PINTOK MEDICAL" MCHJ</t>
        </is>
      </c>
      <c r="C60" s="6" t="inlineStr">
        <is>
          <t>Нукус</t>
        </is>
      </c>
      <c r="D60" s="6" t="inlineStr">
        <is>
          <t>Нукус 1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n">
        <v>100</v>
      </c>
      <c r="H60" s="7" t="n">
        <v>646290000</v>
      </c>
      <c r="I60" s="7" t="inlineStr"/>
      <c r="J60" s="7" t="inlineStr"/>
      <c r="K60" s="7" t="inlineStr"/>
      <c r="L60" s="7" t="inlineStr"/>
      <c r="M60" s="7" t="n">
        <v>300</v>
      </c>
      <c r="N60" s="7" t="n">
        <v>2972700000</v>
      </c>
      <c r="O60" s="7" t="inlineStr"/>
      <c r="P60" s="7" t="inlineStr"/>
      <c r="Q60" s="7" t="n">
        <v>1000</v>
      </c>
      <c r="R60" s="7" t="n">
        <v>67495000000</v>
      </c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</f>
        <v/>
      </c>
      <c r="BT60" s="7">
        <f>BV60+BX60+BZ60+CB60+CD60+CF60+CH60+CJ60+CL60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>
        <f>CO60+CQ60+CS60+CU60+CW60+CY60+DA60+DC60+DE60+DG60+DI60+DK60+DM60</f>
        <v/>
      </c>
      <c r="CN60" s="7">
        <f>CP60+CR60+CT60+CV60+CX60+CZ60+DB60+DD60+DF60+DH60+DJ60+DL60+DN60</f>
        <v/>
      </c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inlineStr"/>
      <c r="DB60" s="7" t="inlineStr"/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>
        <f>E60+AU60+BI60+BS60+CM60</f>
        <v/>
      </c>
      <c r="DP60" s="7">
        <f>F60+AV60+BJ60+BT60+CN60</f>
        <v/>
      </c>
    </row>
    <row r="61" hidden="1" outlineLevel="1">
      <c r="A61" s="5" t="n">
        <v>57</v>
      </c>
      <c r="B61" s="6" t="inlineStr">
        <is>
          <t>"QARAQALPAQ FARM SERVIS" MChJ</t>
        </is>
      </c>
      <c r="C61" s="6" t="inlineStr">
        <is>
          <t>Нукус</t>
        </is>
      </c>
      <c r="D61" s="6" t="inlineStr">
        <is>
          <t>Нукус 1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n">
        <v>10</v>
      </c>
      <c r="H61" s="7" t="n">
        <v>6462900</v>
      </c>
      <c r="I61" s="7" t="inlineStr"/>
      <c r="J61" s="7" t="inlineStr"/>
      <c r="K61" s="7" t="n">
        <v>3</v>
      </c>
      <c r="L61" s="7" t="n">
        <v>331200</v>
      </c>
      <c r="M61" s="7" t="n">
        <v>30</v>
      </c>
      <c r="N61" s="7" t="n">
        <v>29727000</v>
      </c>
      <c r="O61" s="7" t="inlineStr"/>
      <c r="P61" s="7" t="inlineStr"/>
      <c r="Q61" s="7" t="n">
        <v>110</v>
      </c>
      <c r="R61" s="7" t="n">
        <v>681699500</v>
      </c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</f>
        <v/>
      </c>
      <c r="BT61" s="7">
        <f>BV61+BX61+BZ61+CB61+CD61+CF61+CH61+CJ61+CL61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>
        <f>CO61+CQ61+CS61+CU61+CW61+CY61+DA61+DC61+DE61+DG61+DI61+DK61+DM61</f>
        <v/>
      </c>
      <c r="CN61" s="7">
        <f>CP61+CR61+CT61+CV61+CX61+CZ61+DB61+DD61+DF61+DH61+DJ61+DL61+DN61</f>
        <v/>
      </c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inlineStr"/>
      <c r="DB61" s="7" t="inlineStr"/>
      <c r="DC61" s="7" t="n">
        <v>10</v>
      </c>
      <c r="DD61" s="7" t="n">
        <v>2607000</v>
      </c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>
        <f>E61+AU61+BI61+BS61+CM61</f>
        <v/>
      </c>
      <c r="DP61" s="7">
        <f>F61+AV61+BJ61+BT61+CN61</f>
        <v/>
      </c>
    </row>
    <row r="62" hidden="1" outlineLevel="1">
      <c r="A62" s="5" t="n">
        <v>58</v>
      </c>
      <c r="B62" s="6" t="inlineStr">
        <is>
          <t>"QILICHINOQ FARM INVEST" ХК</t>
        </is>
      </c>
      <c r="C62" s="6" t="inlineStr">
        <is>
          <t>Нукус</t>
        </is>
      </c>
      <c r="D62" s="6" t="inlineStr">
        <is>
          <t>Нукус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n">
        <v>6</v>
      </c>
      <c r="R62" s="7" t="n">
        <v>2429820</v>
      </c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</f>
        <v/>
      </c>
      <c r="BT62" s="7">
        <f>BV62+BX62+BZ62+CB62+CD62+CF62+CH62+CJ62+CL62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>
        <f>CO62+CQ62+CS62+CU62+CW62+CY62+DA62+DC62+DE62+DG62+DI62+DK62+DM62</f>
        <v/>
      </c>
      <c r="CN62" s="7">
        <f>CP62+CR62+CT62+CV62+CX62+CZ62+DB62+DD62+DF62+DH62+DJ62+DL62+DN62</f>
        <v/>
      </c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 t="inlineStr"/>
      <c r="DB62" s="7" t="inlineStr"/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>
        <f>E62+AU62+BI62+BS62+CM62</f>
        <v/>
      </c>
      <c r="DP62" s="7">
        <f>F62+AV62+BJ62+BT62+CN62</f>
        <v/>
      </c>
    </row>
    <row r="63" hidden="1" outlineLevel="1">
      <c r="A63" s="5" t="n">
        <v>59</v>
      </c>
      <c r="B63" s="6" t="inlineStr">
        <is>
          <t>"RAMAZAN-KARABAY" ХК (агент карзи)</t>
        </is>
      </c>
      <c r="C63" s="6" t="inlineStr">
        <is>
          <t>Нукус</t>
        </is>
      </c>
      <c r="D63" s="6" t="inlineStr">
        <is>
          <t>Нукус 2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n">
        <v>10</v>
      </c>
      <c r="H63" s="7" t="n">
        <v>6462900</v>
      </c>
      <c r="I63" s="7" t="inlineStr"/>
      <c r="J63" s="7" t="inlineStr"/>
      <c r="K63" s="7" t="inlineStr"/>
      <c r="L63" s="7" t="inlineStr"/>
      <c r="M63" s="7" t="n">
        <v>30</v>
      </c>
      <c r="N63" s="7" t="n">
        <v>29547000</v>
      </c>
      <c r="O63" s="7" t="inlineStr"/>
      <c r="P63" s="7" t="inlineStr"/>
      <c r="Q63" s="7" t="n">
        <v>100</v>
      </c>
      <c r="R63" s="7" t="n">
        <v>674950000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</f>
        <v/>
      </c>
      <c r="BT63" s="7">
        <f>BV63+BX63+BZ63+CB63+CD63+CF63+CH63+CJ63+CL63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n">
        <v>4</v>
      </c>
      <c r="CL63" s="7" t="n">
        <v>957120</v>
      </c>
      <c r="CM63" s="7">
        <f>CO63+CQ63+CS63+CU63+CW63+CY63+DA63+DC63+DE63+DG63+DI63+DK63+DM63</f>
        <v/>
      </c>
      <c r="CN63" s="7">
        <f>CP63+CR63+CT63+CV63+CX63+CZ63+DB63+DD63+DF63+DH63+DJ63+DL63+DN63</f>
        <v/>
      </c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n">
        <v>5</v>
      </c>
      <c r="CZ63" s="7" t="n">
        <v>1469700</v>
      </c>
      <c r="DA63" s="7" t="inlineStr"/>
      <c r="DB63" s="7" t="inlineStr"/>
      <c r="DC63" s="7" t="n">
        <v>10</v>
      </c>
      <c r="DD63" s="7" t="n">
        <v>2607000</v>
      </c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>
        <f>E63+AU63+BI63+BS63+CM63</f>
        <v/>
      </c>
      <c r="DP63" s="7">
        <f>F63+AV63+BJ63+BT63+CN63</f>
        <v/>
      </c>
    </row>
    <row r="64" hidden="1" outlineLevel="1">
      <c r="A64" s="5" t="n">
        <v>60</v>
      </c>
      <c r="B64" s="6" t="inlineStr">
        <is>
          <t>"RAMAZAN-KARABAY" ХК.</t>
        </is>
      </c>
      <c r="C64" s="6" t="inlineStr">
        <is>
          <t>Нукус</t>
        </is>
      </c>
      <c r="D64" s="6" t="inlineStr">
        <is>
          <t>Нукус 2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</f>
        <v/>
      </c>
      <c r="BT64" s="7">
        <f>BV64+BX64+BZ64+CB64+CD64+CF64+CH64+CJ64+CL64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>
        <f>CO64+CQ64+CS64+CU64+CW64+CY64+DA64+DC64+DE64+DG64+DI64+DK64+DM64</f>
        <v/>
      </c>
      <c r="CN64" s="7">
        <f>CP64+CR64+CT64+CV64+CX64+CZ64+DB64+DD64+DF64+DH64+DJ64+DL64+DN64</f>
        <v/>
      </c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n">
        <v>4</v>
      </c>
      <c r="DB64" s="7" t="n">
        <v>768480</v>
      </c>
      <c r="DC64" s="7" t="n">
        <v>7</v>
      </c>
      <c r="DD64" s="7" t="n">
        <v>1277430</v>
      </c>
      <c r="DE64" s="7" t="inlineStr"/>
      <c r="DF64" s="7" t="inlineStr"/>
      <c r="DG64" s="7" t="n">
        <v>4</v>
      </c>
      <c r="DH64" s="7" t="n">
        <v>814560</v>
      </c>
      <c r="DI64" s="7" t="inlineStr"/>
      <c r="DJ64" s="7" t="inlineStr"/>
      <c r="DK64" s="7" t="inlineStr"/>
      <c r="DL64" s="7" t="inlineStr"/>
      <c r="DM64" s="7" t="inlineStr"/>
      <c r="DN64" s="7" t="inlineStr"/>
      <c r="DO64" s="7">
        <f>E64+AU64+BI64+BS64+CM64</f>
        <v/>
      </c>
      <c r="DP64" s="7">
        <f>F64+AV64+BJ64+BT64+CN64</f>
        <v/>
      </c>
    </row>
    <row r="65" hidden="1" outlineLevel="1">
      <c r="A65" s="5" t="n">
        <v>61</v>
      </c>
      <c r="B65" s="6" t="inlineStr">
        <is>
          <t>"RASHIDA FARM NUKUS" MChJ</t>
        </is>
      </c>
      <c r="C65" s="6" t="inlineStr">
        <is>
          <t>Нукус</t>
        </is>
      </c>
      <c r="D65" s="6" t="inlineStr">
        <is>
          <t>Нукус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n">
        <v>10</v>
      </c>
      <c r="H65" s="7" t="n">
        <v>6462900</v>
      </c>
      <c r="I65" s="7" t="inlineStr"/>
      <c r="J65" s="7" t="inlineStr"/>
      <c r="K65" s="7" t="inlineStr"/>
      <c r="L65" s="7" t="inlineStr"/>
      <c r="M65" s="7" t="n">
        <v>30</v>
      </c>
      <c r="N65" s="7" t="n">
        <v>29727000</v>
      </c>
      <c r="O65" s="7" t="inlineStr"/>
      <c r="P65" s="7" t="inlineStr"/>
      <c r="Q65" s="7" t="n">
        <v>100</v>
      </c>
      <c r="R65" s="7" t="n">
        <v>674950000</v>
      </c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</f>
        <v/>
      </c>
      <c r="BT65" s="7">
        <f>BV65+BX65+BZ65+CB65+CD65+CF65+CH65+CJ65+CL65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>
        <f>CO65+CQ65+CS65+CU65+CW65+CY65+DA65+DC65+DE65+DG65+DI65+DK65+DM65</f>
        <v/>
      </c>
      <c r="CN65" s="7">
        <f>CP65+CR65+CT65+CV65+CX65+CZ65+DB65+DD65+DF65+DH65+DJ65+DL65+DN65</f>
        <v/>
      </c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inlineStr"/>
      <c r="DB65" s="7" t="inlineStr"/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>
        <f>E65+AU65+BI65+BS65+CM65</f>
        <v/>
      </c>
      <c r="DP65" s="7">
        <f>F65+AV65+BJ65+BT65+CN65</f>
        <v/>
      </c>
    </row>
    <row r="66" hidden="1" outlineLevel="1">
      <c r="A66" s="5" t="n">
        <v>62</v>
      </c>
      <c r="B66" s="6" t="inlineStr">
        <is>
          <t>"RAVSHANBEKOV ASADBEK FARM" MCHJ</t>
        </is>
      </c>
      <c r="C66" s="6" t="inlineStr">
        <is>
          <t>Нукус</t>
        </is>
      </c>
      <c r="D66" s="6" t="inlineStr">
        <is>
          <t>Нукус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n">
        <v>6</v>
      </c>
      <c r="R66" s="7" t="n">
        <v>2356920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</f>
        <v/>
      </c>
      <c r="BT66" s="7">
        <f>BV66+BX66+BZ66+CB66+CD66+CF66+CH66+CJ66+CL66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>
        <f>CO66+CQ66+CS66+CU66+CW66+CY66+DA66+DC66+DE66+DG66+DI66+DK66+DM66</f>
        <v/>
      </c>
      <c r="CN66" s="7">
        <f>CP66+CR66+CT66+CV66+CX66+CZ66+DB66+DD66+DF66+DH66+DJ66+DL66+DN66</f>
        <v/>
      </c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>
        <f>E66+AU66+BI66+BS66+CM66</f>
        <v/>
      </c>
      <c r="DP66" s="7">
        <f>F66+AV66+BJ66+BT66+CN66</f>
        <v/>
      </c>
    </row>
    <row r="67" hidden="1" outlineLevel="1">
      <c r="A67" s="5" t="n">
        <v>63</v>
      </c>
      <c r="B67" s="6" t="inlineStr">
        <is>
          <t>"RAZI" XK</t>
        </is>
      </c>
      <c r="C67" s="6" t="inlineStr">
        <is>
          <t>Нукус</t>
        </is>
      </c>
      <c r="D67" s="6" t="inlineStr">
        <is>
          <t>Нукус 1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n">
        <v>10</v>
      </c>
      <c r="H67" s="7" t="n">
        <v>6462900</v>
      </c>
      <c r="I67" s="7" t="inlineStr"/>
      <c r="J67" s="7" t="inlineStr"/>
      <c r="K67" s="7" t="inlineStr"/>
      <c r="L67" s="7" t="inlineStr"/>
      <c r="M67" s="7" t="n">
        <v>30</v>
      </c>
      <c r="N67" s="7" t="n">
        <v>29727000</v>
      </c>
      <c r="O67" s="7" t="inlineStr"/>
      <c r="P67" s="7" t="inlineStr"/>
      <c r="Q67" s="7" t="n">
        <v>100</v>
      </c>
      <c r="R67" s="7" t="n">
        <v>674950000</v>
      </c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</f>
        <v/>
      </c>
      <c r="BT67" s="7">
        <f>BV67+BX67+BZ67+CB67+CD67+CF67+CH67+CJ67+CL67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>
        <f>CO67+CQ67+CS67+CU67+CW67+CY67+DA67+DC67+DE67+DG67+DI67+DK67+DM67</f>
        <v/>
      </c>
      <c r="CN67" s="7">
        <f>CP67+CR67+CT67+CV67+CX67+CZ67+DB67+DD67+DF67+DH67+DJ67+DL67+DN67</f>
        <v/>
      </c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>
        <f>E67+AU67+BI67+BS67+CM67</f>
        <v/>
      </c>
      <c r="DP67" s="7">
        <f>F67+AV67+BJ67+BT67+CN67</f>
        <v/>
      </c>
    </row>
    <row r="68" hidden="1" outlineLevel="1">
      <c r="A68" s="5" t="n">
        <v>64</v>
      </c>
      <c r="B68" s="6" t="inlineStr">
        <is>
          <t>"RINORA-PHARM"  ХК</t>
        </is>
      </c>
      <c r="C68" s="6" t="inlineStr">
        <is>
          <t>Нукус</t>
        </is>
      </c>
      <c r="D68" s="6" t="inlineStr">
        <is>
          <t>Нукус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n">
        <v>2</v>
      </c>
      <c r="J68" s="7" t="n">
        <v>141500</v>
      </c>
      <c r="K68" s="7" t="n">
        <v>2</v>
      </c>
      <c r="L68" s="7" t="n">
        <v>147200</v>
      </c>
      <c r="M68" s="7" t="n">
        <v>10</v>
      </c>
      <c r="N68" s="7" t="n">
        <v>3244500</v>
      </c>
      <c r="O68" s="7" t="inlineStr"/>
      <c r="P68" s="7" t="inlineStr"/>
      <c r="Q68" s="7" t="inlineStr"/>
      <c r="R68" s="7" t="inlineStr"/>
      <c r="S68" s="7" t="inlineStr"/>
      <c r="T68" s="7" t="inlineStr"/>
      <c r="U68" s="7" t="inlineStr"/>
      <c r="V68" s="7" t="inlineStr"/>
      <c r="W68" s="7" t="n">
        <v>50</v>
      </c>
      <c r="X68" s="7" t="n">
        <v>0</v>
      </c>
      <c r="Y68" s="7" t="inlineStr"/>
      <c r="Z68" s="7" t="inlineStr"/>
      <c r="AA68" s="7" t="inlineStr"/>
      <c r="AB68" s="7" t="inlineStr"/>
      <c r="AC68" s="7" t="n">
        <v>50</v>
      </c>
      <c r="AD68" s="7" t="n">
        <v>80512500</v>
      </c>
      <c r="AE68" s="7" t="inlineStr"/>
      <c r="AF68" s="7" t="inlineStr"/>
      <c r="AG68" s="7" t="n">
        <v>50</v>
      </c>
      <c r="AH68" s="7" t="n">
        <v>77395000</v>
      </c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</f>
        <v/>
      </c>
      <c r="BT68" s="7">
        <f>BV68+BX68+BZ68+CB68+CD68+CF68+CH68+CJ68+CL68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n">
        <v>3</v>
      </c>
      <c r="CL68" s="7" t="n">
        <v>538380</v>
      </c>
      <c r="CM68" s="7">
        <f>CO68+CQ68+CS68+CU68+CW68+CY68+DA68+DC68+DE68+DG68+DI68+DK68+DM68</f>
        <v/>
      </c>
      <c r="CN68" s="7">
        <f>CP68+CR68+CT68+CV68+CX68+CZ68+DB68+DD68+DF68+DH68+DJ68+DL68+DN68</f>
        <v/>
      </c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>
        <f>E68+AU68+BI68+BS68+CM68</f>
        <v/>
      </c>
      <c r="DP68" s="7">
        <f>F68+AV68+BJ68+BT68+CN68</f>
        <v/>
      </c>
    </row>
    <row r="69" hidden="1" outlineLevel="1">
      <c r="A69" s="5" t="n">
        <v>65</v>
      </c>
      <c r="B69" s="6" t="inlineStr">
        <is>
          <t>"ROMASHKI" MCHJ</t>
        </is>
      </c>
      <c r="C69" s="6" t="inlineStr">
        <is>
          <t>Нукус</t>
        </is>
      </c>
      <c r="D69" s="6" t="inlineStr">
        <is>
          <t>Нукус 1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n">
        <v>3</v>
      </c>
      <c r="P69" s="7" t="n">
        <v>356040</v>
      </c>
      <c r="Q69" s="7" t="n">
        <v>50</v>
      </c>
      <c r="R69" s="7" t="n">
        <v>168737500</v>
      </c>
      <c r="S69" s="7" t="inlineStr"/>
      <c r="T69" s="7" t="inlineStr"/>
      <c r="U69" s="7" t="inlineStr"/>
      <c r="V69" s="7" t="inlineStr"/>
      <c r="W69" s="7" t="n">
        <v>1</v>
      </c>
      <c r="X69" s="7" t="n">
        <v>0</v>
      </c>
      <c r="Y69" s="7" t="inlineStr"/>
      <c r="Z69" s="7" t="inlineStr"/>
      <c r="AA69" s="7" t="inlineStr"/>
      <c r="AB69" s="7" t="inlineStr"/>
      <c r="AC69" s="7" t="n">
        <v>3</v>
      </c>
      <c r="AD69" s="7" t="n">
        <v>289845</v>
      </c>
      <c r="AE69" s="7" t="n">
        <v>3</v>
      </c>
      <c r="AF69" s="7" t="n">
        <v>219645</v>
      </c>
      <c r="AG69" s="7" t="n">
        <v>3</v>
      </c>
      <c r="AH69" s="7" t="n">
        <v>278595</v>
      </c>
      <c r="AI69" s="7" t="n">
        <v>3</v>
      </c>
      <c r="AJ69" s="7" t="n">
        <v>202095</v>
      </c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</f>
        <v/>
      </c>
      <c r="BT69" s="7">
        <f>BV69+BX69+BZ69+CB69+CD69+CF69+CH69+CJ69+CL69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>
        <f>CO69+CQ69+CS69+CU69+CW69+CY69+DA69+DC69+DE69+DG69+DI69+DK69+DM69</f>
        <v/>
      </c>
      <c r="CN69" s="7">
        <f>CP69+CR69+CT69+CV69+CX69+CZ69+DB69+DD69+DF69+DH69+DJ69+DL69+DN69</f>
        <v/>
      </c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 t="inlineStr"/>
      <c r="DD69" s="7" t="inlineStr"/>
      <c r="DE69" s="7" t="inlineStr"/>
      <c r="DF69" s="7" t="inlineStr"/>
      <c r="DG69" s="7" t="inlineStr"/>
      <c r="DH69" s="7" t="inlineStr"/>
      <c r="DI69" s="7" t="n">
        <v>5</v>
      </c>
      <c r="DJ69" s="7" t="n">
        <v>1248800</v>
      </c>
      <c r="DK69" s="7" t="inlineStr"/>
      <c r="DL69" s="7" t="inlineStr"/>
      <c r="DM69" s="7" t="inlineStr"/>
      <c r="DN69" s="7" t="inlineStr"/>
      <c r="DO69" s="7">
        <f>E69+AU69+BI69+BS69+CM69</f>
        <v/>
      </c>
      <c r="DP69" s="7">
        <f>F69+AV69+BJ69+BT69+CN69</f>
        <v/>
      </c>
    </row>
    <row r="70" hidden="1" outlineLevel="1">
      <c r="A70" s="5" t="n">
        <v>66</v>
      </c>
      <c r="B70" s="6" t="inlineStr">
        <is>
          <t>"RUSTAMBEK SAXTIYON" МЧЖ</t>
        </is>
      </c>
      <c r="C70" s="6" t="inlineStr">
        <is>
          <t>Нукус</t>
        </is>
      </c>
      <c r="D70" s="6" t="inlineStr">
        <is>
          <t>Нукус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inlineStr"/>
      <c r="R70" s="7" t="inlineStr"/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n">
        <v>1</v>
      </c>
      <c r="AX70" s="7" t="n">
        <v>515865</v>
      </c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n">
        <v>20</v>
      </c>
      <c r="BH70" s="7" t="n">
        <v>17914000</v>
      </c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n">
        <v>10</v>
      </c>
      <c r="BP70" s="7" t="n">
        <v>5957300</v>
      </c>
      <c r="BQ70" s="7" t="inlineStr"/>
      <c r="BR70" s="7" t="inlineStr"/>
      <c r="BS70" s="7">
        <f>BU70+BW70+BY70+CA70+CC70+CE70+CG70+CI70+CK70</f>
        <v/>
      </c>
      <c r="BT70" s="7">
        <f>BV70+BX70+BZ70+CB70+CD70+CF70+CH70+CJ70+CL70</f>
        <v/>
      </c>
      <c r="BU70" s="7" t="inlineStr"/>
      <c r="BV70" s="7" t="inlineStr"/>
      <c r="BW70" s="7" t="n">
        <v>20</v>
      </c>
      <c r="BX70" s="7" t="n">
        <v>7955600</v>
      </c>
      <c r="BY70" s="7" t="n">
        <v>5</v>
      </c>
      <c r="BZ70" s="7" t="n">
        <v>1594825</v>
      </c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n">
        <v>5</v>
      </c>
      <c r="CL70" s="7" t="n">
        <v>1450625</v>
      </c>
      <c r="CM70" s="7">
        <f>CO70+CQ70+CS70+CU70+CW70+CY70+DA70+DC70+DE70+DG70+DI70+DK70+DM70</f>
        <v/>
      </c>
      <c r="CN70" s="7">
        <f>CP70+CR70+CT70+CV70+CX70+CZ70+DB70+DD70+DF70+DH70+DJ70+DL70+DN70</f>
        <v/>
      </c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n">
        <v>10</v>
      </c>
      <c r="CX70" s="7" t="n">
        <v>5464000</v>
      </c>
      <c r="CY70" s="7" t="inlineStr"/>
      <c r="CZ70" s="7" t="inlineStr"/>
      <c r="DA70" s="7" t="inlineStr"/>
      <c r="DB70" s="7" t="inlineStr"/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>
        <f>E70+AU70+BI70+BS70+CM70</f>
        <v/>
      </c>
      <c r="DP70" s="7">
        <f>F70+AV70+BJ70+BT70+CN70</f>
        <v/>
      </c>
    </row>
    <row r="71" hidden="1" outlineLevel="1">
      <c r="A71" s="5" t="n">
        <v>67</v>
      </c>
      <c r="B71" s="6" t="inlineStr">
        <is>
          <t>"SAXIY" ХК</t>
        </is>
      </c>
      <c r="C71" s="6" t="inlineStr">
        <is>
          <t>Нукус</t>
        </is>
      </c>
      <c r="D71" s="6" t="inlineStr">
        <is>
          <t>Нукус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n">
        <v>5</v>
      </c>
      <c r="H71" s="7" t="n">
        <v>1615725</v>
      </c>
      <c r="I71" s="7" t="inlineStr"/>
      <c r="J71" s="7" t="inlineStr"/>
      <c r="K71" s="7" t="inlineStr"/>
      <c r="L71" s="7" t="inlineStr"/>
      <c r="M71" s="7" t="inlineStr"/>
      <c r="N71" s="7" t="inlineStr"/>
      <c r="O71" s="7" t="n">
        <v>5</v>
      </c>
      <c r="P71" s="7" t="n">
        <v>989000</v>
      </c>
      <c r="Q71" s="7" t="inlineStr"/>
      <c r="R71" s="7" t="inlineStr"/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</f>
        <v/>
      </c>
      <c r="BT71" s="7">
        <f>BV71+BX71+BZ71+CB71+CD71+CF71+CH71+CJ71+CL71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>
        <f>CO71+CQ71+CS71+CU71+CW71+CY71+DA71+DC71+DE71+DG71+DI71+DK71+DM71</f>
        <v/>
      </c>
      <c r="CN71" s="7">
        <f>CP71+CR71+CT71+CV71+CX71+CZ71+DB71+DD71+DF71+DH71+DJ71+DL71+DN71</f>
        <v/>
      </c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 t="inlineStr"/>
      <c r="DB71" s="7" t="inlineStr"/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>
        <f>E71+AU71+BI71+BS71+CM71</f>
        <v/>
      </c>
      <c r="DP71" s="7">
        <f>F71+AV71+BJ71+BT71+CN71</f>
        <v/>
      </c>
    </row>
    <row r="72" hidden="1" outlineLevel="1">
      <c r="A72" s="5" t="n">
        <v>68</v>
      </c>
      <c r="B72" s="6" t="inlineStr">
        <is>
          <t>"SHAXNOZA-DINORA" MChJ</t>
        </is>
      </c>
      <c r="C72" s="6" t="inlineStr">
        <is>
          <t>Нукус</t>
        </is>
      </c>
      <c r="D72" s="6" t="inlineStr">
        <is>
          <t>Нукус 2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n">
        <v>10</v>
      </c>
      <c r="R72" s="7" t="n">
        <v>6749500</v>
      </c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</f>
        <v/>
      </c>
      <c r="BT72" s="7">
        <f>BV72+BX72+BZ72+CB72+CD72+CF72+CH72+CJ72+CL72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>
        <f>CO72+CQ72+CS72+CU72+CW72+CY72+DA72+DC72+DE72+DG72+DI72+DK72+DM72</f>
        <v/>
      </c>
      <c r="CN72" s="7">
        <f>CP72+CR72+CT72+CV72+CX72+CZ72+DB72+DD72+DF72+DH72+DJ72+DL72+DN72</f>
        <v/>
      </c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>
        <f>E72+AU72+BI72+BS72+CM72</f>
        <v/>
      </c>
      <c r="DP72" s="7">
        <f>F72+AV72+BJ72+BT72+CN72</f>
        <v/>
      </c>
    </row>
    <row r="73" hidden="1" outlineLevel="1">
      <c r="A73" s="5" t="n">
        <v>69</v>
      </c>
      <c r="B73" s="6" t="inlineStr">
        <is>
          <t>"SHAXNOZA-DINORA" MChJ фил</t>
        </is>
      </c>
      <c r="C73" s="6" t="inlineStr">
        <is>
          <t>Нукус</t>
        </is>
      </c>
      <c r="D73" s="6" t="inlineStr">
        <is>
          <t>Нукус 2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n">
        <v>2</v>
      </c>
      <c r="H73" s="7" t="n">
        <v>258516</v>
      </c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inlineStr"/>
      <c r="R73" s="7" t="inlineStr"/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n">
        <v>10</v>
      </c>
      <c r="AB73" s="7" t="n">
        <v>4441500</v>
      </c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</f>
        <v/>
      </c>
      <c r="BT73" s="7">
        <f>BV73+BX73+BZ73+CB73+CD73+CF73+CH73+CJ73+CL73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>
        <f>CO73+CQ73+CS73+CU73+CW73+CY73+DA73+DC73+DE73+DG73+DI73+DK73+DM73</f>
        <v/>
      </c>
      <c r="CN73" s="7">
        <f>CP73+CR73+CT73+CV73+CX73+CZ73+DB73+DD73+DF73+DH73+DJ73+DL73+DN73</f>
        <v/>
      </c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 t="inlineStr"/>
      <c r="DB73" s="7" t="inlineStr"/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>
        <f>E73+AU73+BI73+BS73+CM73</f>
        <v/>
      </c>
      <c r="DP73" s="7">
        <f>F73+AV73+BJ73+BT73+CN73</f>
        <v/>
      </c>
    </row>
    <row r="74" hidden="1" outlineLevel="1">
      <c r="A74" s="5" t="n">
        <v>70</v>
      </c>
      <c r="B74" s="6" t="inlineStr">
        <is>
          <t>"SHIFO KOMILJON FARM" XK</t>
        </is>
      </c>
      <c r="C74" s="6" t="inlineStr">
        <is>
          <t>Нукус</t>
        </is>
      </c>
      <c r="D74" s="6" t="inlineStr">
        <is>
          <t>Нукус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n">
        <v>2</v>
      </c>
      <c r="N74" s="7" t="n">
        <v>129780</v>
      </c>
      <c r="O74" s="7" t="inlineStr"/>
      <c r="P74" s="7" t="inlineStr"/>
      <c r="Q74" s="7" t="inlineStr"/>
      <c r="R74" s="7" t="inlineStr"/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</f>
        <v/>
      </c>
      <c r="BT74" s="7">
        <f>BV74+BX74+BZ74+CB74+CD74+CF74+CH74+CJ74+CL74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n">
        <v>2</v>
      </c>
      <c r="CL74" s="7" t="n">
        <v>232100</v>
      </c>
      <c r="CM74" s="7">
        <f>CO74+CQ74+CS74+CU74+CW74+CY74+DA74+DC74+DE74+DG74+DI74+DK74+DM74</f>
        <v/>
      </c>
      <c r="CN74" s="7">
        <f>CP74+CR74+CT74+CV74+CX74+CZ74+DB74+DD74+DF74+DH74+DJ74+DL74+DN74</f>
        <v/>
      </c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n">
        <v>3</v>
      </c>
      <c r="DB74" s="7" t="n">
        <v>432270</v>
      </c>
      <c r="DC74" s="7" t="inlineStr"/>
      <c r="DD74" s="7" t="inlineStr"/>
      <c r="DE74" s="7" t="inlineStr"/>
      <c r="DF74" s="7" t="inlineStr"/>
      <c r="DG74" s="7" t="n">
        <v>7</v>
      </c>
      <c r="DH74" s="7" t="n">
        <v>1438215</v>
      </c>
      <c r="DI74" s="7" t="inlineStr"/>
      <c r="DJ74" s="7" t="inlineStr"/>
      <c r="DK74" s="7" t="inlineStr"/>
      <c r="DL74" s="7" t="inlineStr"/>
      <c r="DM74" s="7" t="inlineStr"/>
      <c r="DN74" s="7" t="inlineStr"/>
      <c r="DO74" s="7">
        <f>E74+AU74+BI74+BS74+CM74</f>
        <v/>
      </c>
      <c r="DP74" s="7">
        <f>F74+AV74+BJ74+BT74+CN74</f>
        <v/>
      </c>
    </row>
    <row r="75" hidden="1" outlineLevel="1">
      <c r="A75" s="5" t="n">
        <v>71</v>
      </c>
      <c r="B75" s="6" t="inlineStr">
        <is>
          <t>"SOXIBA" XK</t>
        </is>
      </c>
      <c r="C75" s="6" t="inlineStr">
        <is>
          <t>Нукус</t>
        </is>
      </c>
      <c r="D75" s="6" t="inlineStr">
        <is>
          <t>Нукус 2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inlineStr"/>
      <c r="R75" s="7" t="inlineStr"/>
      <c r="S75" s="7" t="inlineStr"/>
      <c r="T75" s="7" t="inlineStr"/>
      <c r="U75" s="7" t="inlineStr"/>
      <c r="V75" s="7" t="inlineStr"/>
      <c r="W75" s="7" t="n">
        <v>3</v>
      </c>
      <c r="X75" s="7" t="n">
        <v>0</v>
      </c>
      <c r="Y75" s="7" t="inlineStr"/>
      <c r="Z75" s="7" t="inlineStr"/>
      <c r="AA75" s="7" t="inlineStr"/>
      <c r="AB75" s="7" t="inlineStr"/>
      <c r="AC75" s="7" t="n">
        <v>20</v>
      </c>
      <c r="AD75" s="7" t="n">
        <v>12882000</v>
      </c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</f>
        <v/>
      </c>
      <c r="BT75" s="7">
        <f>BV75+BX75+BZ75+CB75+CD75+CF75+CH75+CJ75+CL75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>
        <f>CO75+CQ75+CS75+CU75+CW75+CY75+DA75+DC75+DE75+DG75+DI75+DK75+DM75</f>
        <v/>
      </c>
      <c r="CN75" s="7">
        <f>CP75+CR75+CT75+CV75+CX75+CZ75+DB75+DD75+DF75+DH75+DJ75+DL75+DN75</f>
        <v/>
      </c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 t="inlineStr"/>
      <c r="DB75" s="7" t="inlineStr"/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>
        <f>E75+AU75+BI75+BS75+CM75</f>
        <v/>
      </c>
      <c r="DP75" s="7">
        <f>F75+AV75+BJ75+BT75+CN75</f>
        <v/>
      </c>
    </row>
    <row r="76" hidden="1" outlineLevel="1">
      <c r="A76" s="5" t="n">
        <v>72</v>
      </c>
      <c r="B76" s="6" t="inlineStr">
        <is>
          <t>"STOMATOLOG" XK</t>
        </is>
      </c>
      <c r="C76" s="6" t="inlineStr">
        <is>
          <t>Нукус</t>
        </is>
      </c>
      <c r="D76" s="6" t="inlineStr">
        <is>
          <t>Нукус 1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n">
        <v>10</v>
      </c>
      <c r="H76" s="7" t="n">
        <v>6462900</v>
      </c>
      <c r="I76" s="7" t="inlineStr"/>
      <c r="J76" s="7" t="inlineStr"/>
      <c r="K76" s="7" t="inlineStr"/>
      <c r="L76" s="7" t="inlineStr"/>
      <c r="M76" s="7" t="n">
        <v>30</v>
      </c>
      <c r="N76" s="7" t="n">
        <v>29727000</v>
      </c>
      <c r="O76" s="7" t="inlineStr"/>
      <c r="P76" s="7" t="inlineStr"/>
      <c r="Q76" s="7" t="n">
        <v>100</v>
      </c>
      <c r="R76" s="7" t="n">
        <v>674950000</v>
      </c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</f>
        <v/>
      </c>
      <c r="BT76" s="7">
        <f>BV76+BX76+BZ76+CB76+CD76+CF76+CH76+CJ76+CL76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>
        <f>CO76+CQ76+CS76+CU76+CW76+CY76+DA76+DC76+DE76+DG76+DI76+DK76+DM76</f>
        <v/>
      </c>
      <c r="CN76" s="7">
        <f>CP76+CR76+CT76+CV76+CX76+CZ76+DB76+DD76+DF76+DH76+DJ76+DL76+DN76</f>
        <v/>
      </c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 t="inlineStr"/>
      <c r="DB76" s="7" t="inlineStr"/>
      <c r="DC76" s="7" t="n">
        <v>15</v>
      </c>
      <c r="DD76" s="7" t="n">
        <v>5865750</v>
      </c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>
        <f>E76+AU76+BI76+BS76+CM76</f>
        <v/>
      </c>
      <c r="DP76" s="7">
        <f>F76+AV76+BJ76+BT76+CN76</f>
        <v/>
      </c>
    </row>
    <row r="77" hidden="1" outlineLevel="1">
      <c r="A77" s="5" t="n">
        <v>73</v>
      </c>
      <c r="B77" s="6" t="inlineStr">
        <is>
          <t>"SUNNY MED PHARM" MCHJ</t>
        </is>
      </c>
      <c r="C77" s="6" t="inlineStr">
        <is>
          <t>Нукус</t>
        </is>
      </c>
      <c r="D77" s="6" t="inlineStr">
        <is>
          <t>Нукус 1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inlineStr"/>
      <c r="R77" s="7" t="inlineStr"/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n">
        <v>20</v>
      </c>
      <c r="BN77" s="7" t="n">
        <v>9046400</v>
      </c>
      <c r="BO77" s="7" t="inlineStr"/>
      <c r="BP77" s="7" t="inlineStr"/>
      <c r="BQ77" s="7" t="inlineStr"/>
      <c r="BR77" s="7" t="inlineStr"/>
      <c r="BS77" s="7">
        <f>BU77+BW77+BY77+CA77+CC77+CE77+CG77+CI77+CK77</f>
        <v/>
      </c>
      <c r="BT77" s="7">
        <f>BV77+BX77+BZ77+CB77+CD77+CF77+CH77+CJ77+CL77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>
        <f>CO77+CQ77+CS77+CU77+CW77+CY77+DA77+DC77+DE77+DG77+DI77+DK77+DM77</f>
        <v/>
      </c>
      <c r="CN77" s="7">
        <f>CP77+CR77+CT77+CV77+CX77+CZ77+DB77+DD77+DF77+DH77+DJ77+DL77+DN77</f>
        <v/>
      </c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 t="inlineStr"/>
      <c r="DB77" s="7" t="inlineStr"/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>
        <f>E77+AU77+BI77+BS77+CM77</f>
        <v/>
      </c>
      <c r="DP77" s="7">
        <f>F77+AV77+BJ77+BT77+CN77</f>
        <v/>
      </c>
    </row>
    <row r="78" hidden="1" outlineLevel="1">
      <c r="A78" s="5" t="n">
        <v>74</v>
      </c>
      <c r="B78" s="6" t="inlineStr">
        <is>
          <t>"Shomanay Shipa Invest" XK</t>
        </is>
      </c>
      <c r="C78" s="6" t="inlineStr">
        <is>
          <t>Нукус</t>
        </is>
      </c>
      <c r="D78" s="6" t="inlineStr">
        <is>
          <t>Нукус 1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n">
        <v>10</v>
      </c>
      <c r="H78" s="7" t="n">
        <v>6269000</v>
      </c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n">
        <v>100</v>
      </c>
      <c r="R78" s="7" t="n">
        <v>674950000</v>
      </c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</f>
        <v/>
      </c>
      <c r="BT78" s="7">
        <f>BV78+BX78+BZ78+CB78+CD78+CF78+CH78+CJ78+CL78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>
        <f>CO78+CQ78+CS78+CU78+CW78+CY78+DA78+DC78+DE78+DG78+DI78+DK78+DM78</f>
        <v/>
      </c>
      <c r="CN78" s="7">
        <f>CP78+CR78+CT78+CV78+CX78+CZ78+DB78+DD78+DF78+DH78+DJ78+DL78+DN78</f>
        <v/>
      </c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 t="inlineStr"/>
      <c r="DB78" s="7" t="inlineStr"/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>
        <f>E78+AU78+BI78+BS78+CM78</f>
        <v/>
      </c>
      <c r="DP78" s="7">
        <f>F78+AV78+BJ78+BT78+CN78</f>
        <v/>
      </c>
    </row>
    <row r="79" hidden="1" outlineLevel="1">
      <c r="A79" s="5" t="n">
        <v>75</v>
      </c>
      <c r="B79" s="6" t="inlineStr">
        <is>
          <t>"TEMUR-AZIZA FARM"</t>
        </is>
      </c>
      <c r="C79" s="6" t="inlineStr">
        <is>
          <t>Нукус</t>
        </is>
      </c>
      <c r="D79" s="6" t="inlineStr">
        <is>
          <t>Нукус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n">
        <v>5</v>
      </c>
      <c r="N79" s="7" t="n">
        <v>820750</v>
      </c>
      <c r="O79" s="7" t="inlineStr"/>
      <c r="P79" s="7" t="inlineStr"/>
      <c r="Q79" s="7" t="n">
        <v>15</v>
      </c>
      <c r="R79" s="7" t="n">
        <v>15186375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</f>
        <v/>
      </c>
      <c r="BT79" s="7">
        <f>BV79+BX79+BZ79+CB79+CD79+CF79+CH79+CJ79+CL79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>
        <f>CO79+CQ79+CS79+CU79+CW79+CY79+DA79+DC79+DE79+DG79+DI79+DK79+DM79</f>
        <v/>
      </c>
      <c r="CN79" s="7">
        <f>CP79+CR79+CT79+CV79+CX79+CZ79+DB79+DD79+DF79+DH79+DJ79+DL79+DN79</f>
        <v/>
      </c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 t="inlineStr"/>
      <c r="DB79" s="7" t="inlineStr"/>
      <c r="DC79" s="7" t="inlineStr"/>
      <c r="DD79" s="7" t="inlineStr"/>
      <c r="DE79" s="7" t="inlineStr"/>
      <c r="DF79" s="7" t="inlineStr"/>
      <c r="DG79" s="7" t="n">
        <v>2</v>
      </c>
      <c r="DH79" s="7" t="n">
        <v>203640</v>
      </c>
      <c r="DI79" s="7" t="inlineStr"/>
      <c r="DJ79" s="7" t="inlineStr"/>
      <c r="DK79" s="7" t="inlineStr"/>
      <c r="DL79" s="7" t="inlineStr"/>
      <c r="DM79" s="7" t="inlineStr"/>
      <c r="DN79" s="7" t="inlineStr"/>
      <c r="DO79" s="7">
        <f>E79+AU79+BI79+BS79+CM79</f>
        <v/>
      </c>
      <c r="DP79" s="7">
        <f>F79+AV79+BJ79+BT79+CN79</f>
        <v/>
      </c>
    </row>
    <row r="80" hidden="1" outlineLevel="1">
      <c r="A80" s="5" t="n">
        <v>76</v>
      </c>
      <c r="B80" s="6" t="inlineStr">
        <is>
          <t>"TUMARIS DARMON SAVDO" ХК</t>
        </is>
      </c>
      <c r="C80" s="6" t="inlineStr">
        <is>
          <t>Нукус</t>
        </is>
      </c>
      <c r="D80" s="6" t="inlineStr">
        <is>
          <t>Нукус 1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n">
        <v>6</v>
      </c>
      <c r="H80" s="7" t="n">
        <v>2326644</v>
      </c>
      <c r="I80" s="7" t="inlineStr"/>
      <c r="J80" s="7" t="inlineStr"/>
      <c r="K80" s="7" t="inlineStr"/>
      <c r="L80" s="7" t="inlineStr"/>
      <c r="M80" s="7" t="inlineStr"/>
      <c r="N80" s="7" t="inlineStr"/>
      <c r="O80" s="7" t="inlineStr"/>
      <c r="P80" s="7" t="inlineStr"/>
      <c r="Q80" s="7" t="inlineStr"/>
      <c r="R80" s="7" t="inlineStr"/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</f>
        <v/>
      </c>
      <c r="BT80" s="7">
        <f>BV80+BX80+BZ80+CB80+CD80+CF80+CH80+CJ80+CL80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>
        <f>CO80+CQ80+CS80+CU80+CW80+CY80+DA80+DC80+DE80+DG80+DI80+DK80+DM80</f>
        <v/>
      </c>
      <c r="CN80" s="7">
        <f>CP80+CR80+CT80+CV80+CX80+CZ80+DB80+DD80+DF80+DH80+DJ80+DL80+DN80</f>
        <v/>
      </c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 t="inlineStr"/>
      <c r="DB80" s="7" t="inlineStr"/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>
        <f>E80+AU80+BI80+BS80+CM80</f>
        <v/>
      </c>
      <c r="DP80" s="7">
        <f>F80+AV80+BJ80+BT80+CN80</f>
        <v/>
      </c>
    </row>
    <row r="81" hidden="1" outlineLevel="1">
      <c r="A81" s="5" t="n">
        <v>77</v>
      </c>
      <c r="B81" s="6" t="inlineStr">
        <is>
          <t>"XOJELI-AYDIN KOL" XK</t>
        </is>
      </c>
      <c r="C81" s="6" t="inlineStr">
        <is>
          <t>Нукус</t>
        </is>
      </c>
      <c r="D81" s="6" t="inlineStr">
        <is>
          <t>Нукус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n">
        <v>20</v>
      </c>
      <c r="H81" s="7" t="n">
        <v>25851600</v>
      </c>
      <c r="I81" s="7" t="inlineStr"/>
      <c r="J81" s="7" t="inlineStr"/>
      <c r="K81" s="7" t="n">
        <v>10</v>
      </c>
      <c r="L81" s="7" t="n">
        <v>3680000</v>
      </c>
      <c r="M81" s="7" t="n">
        <v>60</v>
      </c>
      <c r="N81" s="7" t="n">
        <v>118908000</v>
      </c>
      <c r="O81" s="7" t="inlineStr"/>
      <c r="P81" s="7" t="inlineStr"/>
      <c r="Q81" s="7" t="n">
        <v>200</v>
      </c>
      <c r="R81" s="7" t="n">
        <v>2699800000</v>
      </c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</f>
        <v/>
      </c>
      <c r="BT81" s="7">
        <f>BV81+BX81+BZ81+CB81+CD81+CF81+CH81+CJ81+CL81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>
        <f>CO81+CQ81+CS81+CU81+CW81+CY81+DA81+DC81+DE81+DG81+DI81+DK81+DM81</f>
        <v/>
      </c>
      <c r="CN81" s="7">
        <f>CP81+CR81+CT81+CV81+CX81+CZ81+DB81+DD81+DF81+DH81+DJ81+DL81+DN81</f>
        <v/>
      </c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n">
        <v>10</v>
      </c>
      <c r="CZ81" s="7" t="n">
        <v>5878800</v>
      </c>
      <c r="DA81" s="7" t="inlineStr"/>
      <c r="DB81" s="7" t="inlineStr"/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>
        <f>E81+AU81+BI81+BS81+CM81</f>
        <v/>
      </c>
      <c r="DP81" s="7">
        <f>F81+AV81+BJ81+BT81+CN81</f>
        <v/>
      </c>
    </row>
    <row r="82" hidden="1" outlineLevel="1">
      <c r="A82" s="5" t="n">
        <v>78</v>
      </c>
      <c r="B82" s="6" t="inlineStr">
        <is>
          <t>"XUDAYBERGEN RAMANOV" MChJ</t>
        </is>
      </c>
      <c r="C82" s="6" t="inlineStr">
        <is>
          <t>Нукус</t>
        </is>
      </c>
      <c r="D82" s="6" t="inlineStr">
        <is>
          <t>Нукус 1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n">
        <v>10</v>
      </c>
      <c r="BF82" s="7" t="n">
        <v>14869900</v>
      </c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</f>
        <v/>
      </c>
      <c r="BT82" s="7">
        <f>BV82+BX82+BZ82+CB82+CD82+CF82+CH82+CJ82+CL82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>
        <f>CO82+CQ82+CS82+CU82+CW82+CY82+DA82+DC82+DE82+DG82+DI82+DK82+DM82</f>
        <v/>
      </c>
      <c r="CN82" s="7">
        <f>CP82+CR82+CT82+CV82+CX82+CZ82+DB82+DD82+DF82+DH82+DJ82+DL82+DN82</f>
        <v/>
      </c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 t="inlineStr"/>
      <c r="DB82" s="7" t="inlineStr"/>
      <c r="DC82" s="7" t="inlineStr"/>
      <c r="DD82" s="7" t="inlineStr"/>
      <c r="DE82" s="7" t="inlineStr"/>
      <c r="DF82" s="7" t="inlineStr"/>
      <c r="DG82" s="7" t="n">
        <v>10</v>
      </c>
      <c r="DH82" s="7" t="n">
        <v>5091000</v>
      </c>
      <c r="DI82" s="7" t="inlineStr"/>
      <c r="DJ82" s="7" t="inlineStr"/>
      <c r="DK82" s="7" t="inlineStr"/>
      <c r="DL82" s="7" t="inlineStr"/>
      <c r="DM82" s="7" t="inlineStr"/>
      <c r="DN82" s="7" t="inlineStr"/>
      <c r="DO82" s="7">
        <f>E82+AU82+BI82+BS82+CM82</f>
        <v/>
      </c>
      <c r="DP82" s="7">
        <f>F82+AV82+BJ82+BT82+CN82</f>
        <v/>
      </c>
    </row>
    <row r="83" hidden="1" outlineLevel="1">
      <c r="A83" s="5" t="n">
        <v>79</v>
      </c>
      <c r="B83" s="6" t="inlineStr">
        <is>
          <t>"XUJAYEVA DURDONA FARM" MCHJ</t>
        </is>
      </c>
      <c r="C83" s="6" t="inlineStr">
        <is>
          <t>Нукус</t>
        </is>
      </c>
      <c r="D83" s="6" t="inlineStr">
        <is>
          <t>Нукус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n">
        <v>10</v>
      </c>
      <c r="R83" s="7" t="n">
        <v>6749500</v>
      </c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</f>
        <v/>
      </c>
      <c r="BT83" s="7">
        <f>BV83+BX83+BZ83+CB83+CD83+CF83+CH83+CJ83+CL83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n">
        <v>2</v>
      </c>
      <c r="CL83" s="7" t="n">
        <v>239280</v>
      </c>
      <c r="CM83" s="7">
        <f>CO83+CQ83+CS83+CU83+CW83+CY83+DA83+DC83+DE83+DG83+DI83+DK83+DM83</f>
        <v/>
      </c>
      <c r="CN83" s="7">
        <f>CP83+CR83+CT83+CV83+CX83+CZ83+DB83+DD83+DF83+DH83+DJ83+DL83+DN83</f>
        <v/>
      </c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 t="inlineStr"/>
      <c r="DB83" s="7" t="inlineStr"/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>
        <f>E83+AU83+BI83+BS83+CM83</f>
        <v/>
      </c>
      <c r="DP83" s="7">
        <f>F83+AV83+BJ83+BT83+CN83</f>
        <v/>
      </c>
    </row>
    <row r="84" hidden="1" outlineLevel="1">
      <c r="A84" s="5" t="n">
        <v>80</v>
      </c>
      <c r="B84" s="6" t="inlineStr">
        <is>
          <t>"XURSANDBEK DAMIR FARM" ХК</t>
        </is>
      </c>
      <c r="C84" s="6" t="inlineStr">
        <is>
          <t>Нукус</t>
        </is>
      </c>
      <c r="D84" s="6" t="inlineStr">
        <is>
          <t>Нукус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n">
        <v>20</v>
      </c>
      <c r="N84" s="7" t="n">
        <v>13212000</v>
      </c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</f>
        <v/>
      </c>
      <c r="BT84" s="7">
        <f>BV84+BX84+BZ84+CB84+CD84+CF84+CH84+CJ84+CL84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>
        <f>CO84+CQ84+CS84+CU84+CW84+CY84+DA84+DC84+DE84+DG84+DI84+DK84+DM84</f>
        <v/>
      </c>
      <c r="CN84" s="7">
        <f>CP84+CR84+CT84+CV84+CX84+CZ84+DB84+DD84+DF84+DH84+DJ84+DL84+DN84</f>
        <v/>
      </c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 t="inlineStr"/>
      <c r="DB84" s="7" t="inlineStr"/>
      <c r="DC84" s="7" t="inlineStr"/>
      <c r="DD84" s="7" t="inlineStr"/>
      <c r="DE84" s="7" t="inlineStr"/>
      <c r="DF84" s="7" t="inlineStr"/>
      <c r="DG84" s="7" t="n">
        <v>10</v>
      </c>
      <c r="DH84" s="7" t="n">
        <v>5091000</v>
      </c>
      <c r="DI84" s="7" t="inlineStr"/>
      <c r="DJ84" s="7" t="inlineStr"/>
      <c r="DK84" s="7" t="inlineStr"/>
      <c r="DL84" s="7" t="inlineStr"/>
      <c r="DM84" s="7" t="inlineStr"/>
      <c r="DN84" s="7" t="inlineStr"/>
      <c r="DO84" s="7">
        <f>E84+AU84+BI84+BS84+CM84</f>
        <v/>
      </c>
      <c r="DP84" s="7">
        <f>F84+AV84+BJ84+BT84+CN84</f>
        <v/>
      </c>
    </row>
    <row r="85" hidden="1" outlineLevel="1">
      <c r="A85" s="5" t="n">
        <v>81</v>
      </c>
      <c r="B85" s="6" t="inlineStr">
        <is>
          <t>"XURSANDBEK-QUNDUZ" МЧЖ</t>
        </is>
      </c>
      <c r="C85" s="6" t="inlineStr">
        <is>
          <t>Нукус</t>
        </is>
      </c>
      <c r="D85" s="6" t="inlineStr">
        <is>
          <t>Нукус 2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n">
        <v>1</v>
      </c>
      <c r="L85" s="7" t="n">
        <v>36800</v>
      </c>
      <c r="M85" s="7" t="inlineStr"/>
      <c r="N85" s="7" t="inlineStr"/>
      <c r="O85" s="7" t="inlineStr"/>
      <c r="P85" s="7" t="inlineStr"/>
      <c r="Q85" s="7" t="n">
        <v>21</v>
      </c>
      <c r="R85" s="7" t="n">
        <v>14916395</v>
      </c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</f>
        <v/>
      </c>
      <c r="BT85" s="7">
        <f>BV85+BX85+BZ85+CB85+CD85+CF85+CH85+CJ85+CL85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n">
        <v>3</v>
      </c>
      <c r="CL85" s="7" t="n">
        <v>538380</v>
      </c>
      <c r="CM85" s="7">
        <f>CO85+CQ85+CS85+CU85+CW85+CY85+DA85+DC85+DE85+DG85+DI85+DK85+DM85</f>
        <v/>
      </c>
      <c r="CN85" s="7">
        <f>CP85+CR85+CT85+CV85+CX85+CZ85+DB85+DD85+DF85+DH85+DJ85+DL85+DN85</f>
        <v/>
      </c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 t="inlineStr"/>
      <c r="DB85" s="7" t="inlineStr"/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>
        <f>E85+AU85+BI85+BS85+CM85</f>
        <v/>
      </c>
      <c r="DP85" s="7">
        <f>F85+AV85+BJ85+BT85+CN85</f>
        <v/>
      </c>
    </row>
    <row r="86" hidden="1" outlineLevel="1">
      <c r="A86" s="5" t="n">
        <v>82</v>
      </c>
      <c r="B86" s="6" t="inlineStr">
        <is>
          <t>"ГЛЮКОЗА-ГУЛРУС"  КТХФ</t>
        </is>
      </c>
      <c r="C86" s="6" t="inlineStr">
        <is>
          <t>Нукус</t>
        </is>
      </c>
      <c r="D86" s="6" t="inlineStr">
        <is>
          <t>Нукус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n">
        <v>10</v>
      </c>
      <c r="H86" s="7" t="n">
        <v>6462900</v>
      </c>
      <c r="I86" s="7" t="inlineStr"/>
      <c r="J86" s="7" t="inlineStr"/>
      <c r="K86" s="7" t="inlineStr"/>
      <c r="L86" s="7" t="inlineStr"/>
      <c r="M86" s="7" t="n">
        <v>30</v>
      </c>
      <c r="N86" s="7" t="n">
        <v>29727000</v>
      </c>
      <c r="O86" s="7" t="inlineStr"/>
      <c r="P86" s="7" t="inlineStr"/>
      <c r="Q86" s="7" t="n">
        <v>100</v>
      </c>
      <c r="R86" s="7" t="n">
        <v>674950000</v>
      </c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</f>
        <v/>
      </c>
      <c r="BT86" s="7">
        <f>BV86+BX86+BZ86+CB86+CD86+CF86+CH86+CJ86+CL86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>
        <f>CO86+CQ86+CS86+CU86+CW86+CY86+DA86+DC86+DE86+DG86+DI86+DK86+DM86</f>
        <v/>
      </c>
      <c r="CN86" s="7">
        <f>CP86+CR86+CT86+CV86+CX86+CZ86+DB86+DD86+DF86+DH86+DJ86+DL86+DN86</f>
        <v/>
      </c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 t="inlineStr"/>
      <c r="DB86" s="7" t="inlineStr"/>
      <c r="DC86" s="7" t="n">
        <v>20</v>
      </c>
      <c r="DD86" s="7" t="n">
        <v>10428000</v>
      </c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>
        <f>E86+AU86+BI86+BS86+CM86</f>
        <v/>
      </c>
      <c r="DP86" s="7">
        <f>F86+AV86+BJ86+BT86+CN86</f>
        <v/>
      </c>
    </row>
    <row r="87" hidden="1" outlineLevel="1">
      <c r="A87" s="5" t="n">
        <v>83</v>
      </c>
      <c r="B87" s="6" t="inlineStr">
        <is>
          <t>"ДАУЛЕТ" КТХФ</t>
        </is>
      </c>
      <c r="C87" s="6" t="inlineStr">
        <is>
          <t>Нукус</t>
        </is>
      </c>
      <c r="D87" s="6" t="inlineStr">
        <is>
          <t>Нукус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n">
        <v>18</v>
      </c>
      <c r="H87" s="7" t="n">
        <v>5265635</v>
      </c>
      <c r="I87" s="7" t="inlineStr"/>
      <c r="J87" s="7" t="inlineStr"/>
      <c r="K87" s="7" t="n">
        <v>2</v>
      </c>
      <c r="L87" s="7" t="n">
        <v>142784</v>
      </c>
      <c r="M87" s="7" t="n">
        <v>35</v>
      </c>
      <c r="N87" s="7" t="n">
        <v>16686175</v>
      </c>
      <c r="O87" s="7" t="n">
        <v>5</v>
      </c>
      <c r="P87" s="7" t="n">
        <v>959325</v>
      </c>
      <c r="Q87" s="7" t="inlineStr"/>
      <c r="R87" s="7" t="inlineStr"/>
      <c r="S87" s="7" t="inlineStr"/>
      <c r="T87" s="7" t="inlineStr"/>
      <c r="U87" s="7" t="inlineStr"/>
      <c r="V87" s="7" t="inlineStr"/>
      <c r="W87" s="7" t="n">
        <v>3</v>
      </c>
      <c r="X87" s="7" t="n">
        <v>0</v>
      </c>
      <c r="Y87" s="7" t="inlineStr"/>
      <c r="Z87" s="7" t="inlineStr"/>
      <c r="AA87" s="7" t="inlineStr"/>
      <c r="AB87" s="7" t="inlineStr"/>
      <c r="AC87" s="7" t="n">
        <v>6</v>
      </c>
      <c r="AD87" s="7" t="n">
        <v>1124604</v>
      </c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</f>
        <v/>
      </c>
      <c r="BT87" s="7">
        <f>BV87+BX87+BZ87+CB87+CD87+CF87+CH87+CJ87+CL87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>
        <f>CO87+CQ87+CS87+CU87+CW87+CY87+DA87+DC87+DE87+DG87+DI87+DK87+DM87</f>
        <v/>
      </c>
      <c r="CN87" s="7">
        <f>CP87+CR87+CT87+CV87+CX87+CZ87+DB87+DD87+DF87+DH87+DJ87+DL87+DN87</f>
        <v/>
      </c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 t="inlineStr"/>
      <c r="DB87" s="7" t="inlineStr"/>
      <c r="DC87" s="7" t="n">
        <v>110</v>
      </c>
      <c r="DD87" s="7" t="n">
        <v>108738400</v>
      </c>
      <c r="DE87" s="7" t="inlineStr"/>
      <c r="DF87" s="7" t="inlineStr"/>
      <c r="DG87" s="7" t="n">
        <v>10</v>
      </c>
      <c r="DH87" s="7" t="n">
        <v>2469150</v>
      </c>
      <c r="DI87" s="7" t="inlineStr"/>
      <c r="DJ87" s="7" t="inlineStr"/>
      <c r="DK87" s="7" t="inlineStr"/>
      <c r="DL87" s="7" t="inlineStr"/>
      <c r="DM87" s="7" t="inlineStr"/>
      <c r="DN87" s="7" t="inlineStr"/>
      <c r="DO87" s="7">
        <f>E87+AU87+BI87+BS87+CM87</f>
        <v/>
      </c>
      <c r="DP87" s="7">
        <f>F87+AV87+BJ87+BT87+CN87</f>
        <v/>
      </c>
    </row>
    <row r="88" hidden="1" outlineLevel="1">
      <c r="A88" s="5" t="n">
        <v>84</v>
      </c>
      <c r="B88" s="6" t="inlineStr">
        <is>
          <t>"НАВРУЗ 2000"</t>
        </is>
      </c>
      <c r="C88" s="6" t="inlineStr">
        <is>
          <t>Нукус</t>
        </is>
      </c>
      <c r="D88" s="6" t="inlineStr">
        <is>
          <t>Нукус 1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n">
        <v>4</v>
      </c>
      <c r="R88" s="7" t="n">
        <v>1079920</v>
      </c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</f>
        <v/>
      </c>
      <c r="BT88" s="7">
        <f>BV88+BX88+BZ88+CB88+CD88+CF88+CH88+CJ88+CL88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>
        <f>CO88+CQ88+CS88+CU88+CW88+CY88+DA88+DC88+DE88+DG88+DI88+DK88+DM88</f>
        <v/>
      </c>
      <c r="CN88" s="7">
        <f>CP88+CR88+CT88+CV88+CX88+CZ88+DB88+DD88+DF88+DH88+DJ88+DL88+DN88</f>
        <v/>
      </c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 t="inlineStr"/>
      <c r="DB88" s="7" t="inlineStr"/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>
        <f>E88+AU88+BI88+BS88+CM88</f>
        <v/>
      </c>
      <c r="DP88" s="7">
        <f>F88+AV88+BJ88+BT88+CN88</f>
        <v/>
      </c>
    </row>
    <row r="89" hidden="1" outlineLevel="1">
      <c r="A89" s="5" t="n">
        <v>85</v>
      </c>
      <c r="B89" s="6" t="inlineStr">
        <is>
          <t>"Ниетбай Оракбаев" МЧЖ</t>
        </is>
      </c>
      <c r="C89" s="6" t="inlineStr">
        <is>
          <t>Нукус</t>
        </is>
      </c>
      <c r="D89" s="6" t="inlineStr">
        <is>
          <t>Нукус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n">
        <v>10</v>
      </c>
      <c r="H89" s="7" t="n">
        <v>6462900</v>
      </c>
      <c r="I89" s="7" t="n">
        <v>2</v>
      </c>
      <c r="J89" s="7" t="n">
        <v>141500</v>
      </c>
      <c r="K89" s="7" t="inlineStr"/>
      <c r="L89" s="7" t="inlineStr"/>
      <c r="M89" s="7" t="n">
        <v>30</v>
      </c>
      <c r="N89" s="7" t="n">
        <v>29727000</v>
      </c>
      <c r="O89" s="7" t="inlineStr"/>
      <c r="P89" s="7" t="inlineStr"/>
      <c r="Q89" s="7" t="n">
        <v>100</v>
      </c>
      <c r="R89" s="7" t="n">
        <v>674950000</v>
      </c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n">
        <v>3</v>
      </c>
      <c r="AX89" s="7" t="n">
        <v>2659095</v>
      </c>
      <c r="AY89" s="7" t="n">
        <v>2</v>
      </c>
      <c r="AZ89" s="7" t="n">
        <v>1321510</v>
      </c>
      <c r="BA89" s="7" t="n">
        <v>30</v>
      </c>
      <c r="BB89" s="7" t="n">
        <v>15732000</v>
      </c>
      <c r="BC89" s="7" t="inlineStr"/>
      <c r="BD89" s="7" t="inlineStr"/>
      <c r="BE89" s="7" t="n">
        <v>20</v>
      </c>
      <c r="BF89" s="7" t="n">
        <v>59484000</v>
      </c>
      <c r="BG89" s="7" t="n">
        <v>40</v>
      </c>
      <c r="BH89" s="7" t="n">
        <v>71656000</v>
      </c>
      <c r="BI89" s="7">
        <f>BK89+BM89+BO89+BQ89</f>
        <v/>
      </c>
      <c r="BJ89" s="7">
        <f>BL89+BN89+BP89+BR89</f>
        <v/>
      </c>
      <c r="BK89" s="7" t="n">
        <v>20</v>
      </c>
      <c r="BL89" s="7" t="n">
        <v>26590000</v>
      </c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</f>
        <v/>
      </c>
      <c r="BT89" s="7">
        <f>BV89+BX89+BZ89+CB89+CD89+CF89+CH89+CJ89+CL89</f>
        <v/>
      </c>
      <c r="BU89" s="7" t="inlineStr"/>
      <c r="BV89" s="7" t="inlineStr"/>
      <c r="BW89" s="7" t="n">
        <v>100</v>
      </c>
      <c r="BX89" s="7" t="n">
        <v>118923200</v>
      </c>
      <c r="BY89" s="7" t="n">
        <v>15</v>
      </c>
      <c r="BZ89" s="7" t="n">
        <v>8220750</v>
      </c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n">
        <v>10</v>
      </c>
      <c r="CL89" s="7" t="n">
        <v>5982000</v>
      </c>
      <c r="CM89" s="7">
        <f>CO89+CQ89+CS89+CU89+CW89+CY89+DA89+DC89+DE89+DG89+DI89+DK89+DM89</f>
        <v/>
      </c>
      <c r="CN89" s="7">
        <f>CP89+CR89+CT89+CV89+CX89+CZ89+DB89+DD89+DF89+DH89+DJ89+DL89+DN89</f>
        <v/>
      </c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 t="inlineStr"/>
      <c r="DB89" s="7" t="inlineStr"/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>
        <f>E89+AU89+BI89+BS89+CM89</f>
        <v/>
      </c>
      <c r="DP89" s="7">
        <f>F89+AV89+BJ89+BT89+CN89</f>
        <v/>
      </c>
    </row>
    <row r="90" hidden="1" outlineLevel="1">
      <c r="A90" s="5" t="n">
        <v>86</v>
      </c>
      <c r="B90" s="6" t="inlineStr">
        <is>
          <t>"РАHО" ХД (Шуманай)</t>
        </is>
      </c>
      <c r="C90" s="6" t="inlineStr">
        <is>
          <t>Нукус</t>
        </is>
      </c>
      <c r="D90" s="6" t="inlineStr">
        <is>
          <t>Нукус 1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n">
        <v>20</v>
      </c>
      <c r="H90" s="7" t="n">
        <v>12925800</v>
      </c>
      <c r="I90" s="7" t="inlineStr"/>
      <c r="J90" s="7" t="inlineStr"/>
      <c r="K90" s="7" t="inlineStr"/>
      <c r="L90" s="7" t="inlineStr"/>
      <c r="M90" s="7" t="n">
        <v>30</v>
      </c>
      <c r="N90" s="7" t="n">
        <v>29727000</v>
      </c>
      <c r="O90" s="7" t="n">
        <v>30</v>
      </c>
      <c r="P90" s="7" t="n">
        <v>35604000</v>
      </c>
      <c r="Q90" s="7" t="n">
        <v>200</v>
      </c>
      <c r="R90" s="7" t="n">
        <v>1349900000</v>
      </c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</f>
        <v/>
      </c>
      <c r="BT90" s="7">
        <f>BV90+BX90+BZ90+CB90+CD90+CF90+CH90+CJ90+CL90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>
        <f>CO90+CQ90+CS90+CU90+CW90+CY90+DA90+DC90+DE90+DG90+DI90+DK90+DM90</f>
        <v/>
      </c>
      <c r="CN90" s="7">
        <f>CP90+CR90+CT90+CV90+CX90+CZ90+DB90+DD90+DF90+DH90+DJ90+DL90+DN90</f>
        <v/>
      </c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 t="inlineStr"/>
      <c r="DB90" s="7" t="inlineStr"/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>
        <f>E90+AU90+BI90+BS90+CM90</f>
        <v/>
      </c>
      <c r="DP90" s="7">
        <f>F90+AV90+BJ90+BT90+CN90</f>
        <v/>
      </c>
    </row>
    <row r="91" hidden="1" outlineLevel="1">
      <c r="A91" s="5" t="n">
        <v>87</v>
      </c>
      <c r="B91" s="6" t="inlineStr">
        <is>
          <t>"РАЪHО" ЖМД (Канликул)</t>
        </is>
      </c>
      <c r="C91" s="6" t="inlineStr">
        <is>
          <t>Нукус</t>
        </is>
      </c>
      <c r="D91" s="6" t="inlineStr">
        <is>
          <t>Нукус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n">
        <v>50</v>
      </c>
      <c r="H91" s="7" t="n">
        <v>161572500</v>
      </c>
      <c r="I91" s="7" t="inlineStr"/>
      <c r="J91" s="7" t="inlineStr"/>
      <c r="K91" s="7" t="inlineStr"/>
      <c r="L91" s="7" t="inlineStr"/>
      <c r="M91" s="7" t="n">
        <v>20</v>
      </c>
      <c r="N91" s="7" t="n">
        <v>13212000</v>
      </c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</f>
        <v/>
      </c>
      <c r="BT91" s="7">
        <f>BV91+BX91+BZ91+CB91+CD91+CF91+CH91+CJ91+CL91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>
        <f>CO91+CQ91+CS91+CU91+CW91+CY91+DA91+DC91+DE91+DG91+DI91+DK91+DM91</f>
        <v/>
      </c>
      <c r="CN91" s="7">
        <f>CP91+CR91+CT91+CV91+CX91+CZ91+DB91+DD91+DF91+DH91+DJ91+DL91+DN91</f>
        <v/>
      </c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 t="inlineStr"/>
      <c r="DB91" s="7" t="inlineStr"/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>
        <f>E91+AU91+BI91+BS91+CM91</f>
        <v/>
      </c>
      <c r="DP91" s="7">
        <f>F91+AV91+BJ91+BT91+CN91</f>
        <v/>
      </c>
    </row>
    <row r="92" hidden="1" outlineLevel="1">
      <c r="A92" s="5" t="n">
        <v>88</v>
      </c>
      <c r="B92" s="6" t="inlineStr">
        <is>
          <t>GRANT MED-SERVIS "D"</t>
        </is>
      </c>
      <c r="C92" s="6" t="inlineStr">
        <is>
          <t>Нукус</t>
        </is>
      </c>
      <c r="D92" s="6" t="inlineStr">
        <is>
          <t>Нукус 1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n">
        <v>2</v>
      </c>
      <c r="L92" s="7" t="n">
        <v>147200</v>
      </c>
      <c r="M92" s="7" t="inlineStr"/>
      <c r="N92" s="7" t="inlineStr"/>
      <c r="O92" s="7" t="inlineStr"/>
      <c r="P92" s="7" t="inlineStr"/>
      <c r="Q92" s="7" t="n">
        <v>5</v>
      </c>
      <c r="R92" s="7" t="n">
        <v>1687375</v>
      </c>
      <c r="S92" s="7" t="inlineStr"/>
      <c r="T92" s="7" t="inlineStr"/>
      <c r="U92" s="7" t="n">
        <v>18</v>
      </c>
      <c r="V92" s="7" t="n">
        <v>1182600</v>
      </c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</f>
        <v/>
      </c>
      <c r="BT92" s="7">
        <f>BV92+BX92+BZ92+CB92+CD92+CF92+CH92+CJ92+CL92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>
        <f>CO92+CQ92+CS92+CU92+CW92+CY92+DA92+DC92+DE92+DG92+DI92+DK92+DM92</f>
        <v/>
      </c>
      <c r="CN92" s="7">
        <f>CP92+CR92+CT92+CV92+CX92+CZ92+DB92+DD92+DF92+DH92+DJ92+DL92+DN92</f>
        <v/>
      </c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 t="inlineStr"/>
      <c r="DB92" s="7" t="inlineStr"/>
      <c r="DC92" s="7" t="n">
        <v>2</v>
      </c>
      <c r="DD92" s="7" t="n">
        <v>104280</v>
      </c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>
        <f>E92+AU92+BI92+BS92+CM92</f>
        <v/>
      </c>
      <c r="DP92" s="7">
        <f>F92+AV92+BJ92+BT92+CN92</f>
        <v/>
      </c>
    </row>
    <row r="93" hidden="1" outlineLevel="1">
      <c r="A93" s="5" t="n">
        <v>89</v>
      </c>
      <c r="B93" s="6" t="inlineStr">
        <is>
          <t>GULPERI-SULTANBEK-FARM фил</t>
        </is>
      </c>
      <c r="C93" s="6" t="inlineStr">
        <is>
          <t>Нукус</t>
        </is>
      </c>
      <c r="D93" s="6" t="inlineStr">
        <is>
          <t>Нукус 2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n">
        <v>10</v>
      </c>
      <c r="H93" s="7" t="n">
        <v>6269000</v>
      </c>
      <c r="I93" s="7" t="inlineStr"/>
      <c r="J93" s="7" t="inlineStr"/>
      <c r="K93" s="7" t="inlineStr"/>
      <c r="L93" s="7" t="inlineStr"/>
      <c r="M93" s="7" t="n">
        <v>30</v>
      </c>
      <c r="N93" s="7" t="n">
        <v>28835100</v>
      </c>
      <c r="O93" s="7" t="inlineStr"/>
      <c r="P93" s="7" t="inlineStr"/>
      <c r="Q93" s="7" t="n">
        <v>100</v>
      </c>
      <c r="R93" s="7" t="n">
        <v>654700000</v>
      </c>
      <c r="S93" s="7" t="inlineStr"/>
      <c r="T93" s="7" t="inlineStr"/>
      <c r="U93" s="7" t="inlineStr"/>
      <c r="V93" s="7" t="inlineStr"/>
      <c r="W93" s="7" t="inlineStr"/>
      <c r="X93" s="7" t="inlineStr"/>
      <c r="Y93" s="7" t="inlineStr"/>
      <c r="Z93" s="7" t="inlineStr"/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</f>
        <v/>
      </c>
      <c r="BT93" s="7">
        <f>BV93+BX93+BZ93+CB93+CD93+CF93+CH93+CJ93+CL93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>
        <f>CO93+CQ93+CS93+CU93+CW93+CY93+DA93+DC93+DE93+DG93+DI93+DK93+DM93</f>
        <v/>
      </c>
      <c r="CN93" s="7">
        <f>CP93+CR93+CT93+CV93+CX93+CZ93+DB93+DD93+DF93+DH93+DJ93+DL93+DN93</f>
        <v/>
      </c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 t="inlineStr"/>
      <c r="DB93" s="7" t="inlineStr"/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>
        <f>E93+AU93+BI93+BS93+CM93</f>
        <v/>
      </c>
      <c r="DP93" s="7">
        <f>F93+AV93+BJ93+BT93+CN93</f>
        <v/>
      </c>
    </row>
    <row r="94" hidden="1" outlineLevel="1">
      <c r="A94" s="5" t="n">
        <v>90</v>
      </c>
      <c r="B94" s="6" t="inlineStr">
        <is>
          <t>OOO "AQMANGIT STROY DOM"</t>
        </is>
      </c>
      <c r="C94" s="6" t="inlineStr">
        <is>
          <t>Нукус</t>
        </is>
      </c>
      <c r="D94" s="6" t="inlineStr">
        <is>
          <t>Нукус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n">
        <v>50</v>
      </c>
      <c r="H94" s="7" t="n">
        <v>84017700</v>
      </c>
      <c r="I94" s="7" t="inlineStr"/>
      <c r="J94" s="7" t="inlineStr"/>
      <c r="K94" s="7" t="n">
        <v>50</v>
      </c>
      <c r="L94" s="7" t="n">
        <v>92000000</v>
      </c>
      <c r="M94" s="7" t="n">
        <v>150</v>
      </c>
      <c r="N94" s="7" t="n">
        <v>386451000</v>
      </c>
      <c r="O94" s="7" t="inlineStr"/>
      <c r="P94" s="7" t="inlineStr"/>
      <c r="Q94" s="7" t="n">
        <v>500</v>
      </c>
      <c r="R94" s="7" t="n">
        <v>8774350000</v>
      </c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</f>
        <v/>
      </c>
      <c r="BT94" s="7">
        <f>BV94+BX94+BZ94+CB94+CD94+CF94+CH94+CJ94+CL94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>
        <f>CO94+CQ94+CS94+CU94+CW94+CY94+DA94+DC94+DE94+DG94+DI94+DK94+DM94</f>
        <v/>
      </c>
      <c r="CN94" s="7">
        <f>CP94+CR94+CT94+CV94+CX94+CZ94+DB94+DD94+DF94+DH94+DJ94+DL94+DN94</f>
        <v/>
      </c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 t="inlineStr"/>
      <c r="DB94" s="7" t="inlineStr"/>
      <c r="DC94" s="7" t="n">
        <v>15</v>
      </c>
      <c r="DD94" s="7" t="n">
        <v>5865750</v>
      </c>
      <c r="DE94" s="7" t="inlineStr"/>
      <c r="DF94" s="7" t="inlineStr"/>
      <c r="DG94" s="7" t="n">
        <v>2</v>
      </c>
      <c r="DH94" s="7" t="n">
        <v>203640</v>
      </c>
      <c r="DI94" s="7" t="inlineStr"/>
      <c r="DJ94" s="7" t="inlineStr"/>
      <c r="DK94" s="7" t="inlineStr"/>
      <c r="DL94" s="7" t="inlineStr"/>
      <c r="DM94" s="7" t="inlineStr"/>
      <c r="DN94" s="7" t="inlineStr"/>
      <c r="DO94" s="7">
        <f>E94+AU94+BI94+BS94+CM94</f>
        <v/>
      </c>
      <c r="DP94" s="7">
        <f>F94+AV94+BJ94+BT94+CN94</f>
        <v/>
      </c>
    </row>
    <row r="95" hidden="1" outlineLevel="1">
      <c r="A95" s="5" t="n">
        <v>91</v>
      </c>
      <c r="B95" s="6" t="inlineStr">
        <is>
          <t>ООО "ASILJAN DENTA TAXIATASH "</t>
        </is>
      </c>
      <c r="C95" s="6" t="inlineStr">
        <is>
          <t>Нукус</t>
        </is>
      </c>
      <c r="D95" s="6" t="inlineStr">
        <is>
          <t>Нукус 1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n">
        <v>20</v>
      </c>
      <c r="H95" s="7" t="n">
        <v>12924400</v>
      </c>
      <c r="I95" s="7" t="inlineStr"/>
      <c r="J95" s="7" t="inlineStr"/>
      <c r="K95" s="7" t="n">
        <v>2</v>
      </c>
      <c r="L95" s="7" t="n">
        <v>147200</v>
      </c>
      <c r="M95" s="7" t="n">
        <v>30</v>
      </c>
      <c r="N95" s="7" t="n">
        <v>29727000</v>
      </c>
      <c r="O95" s="7" t="n">
        <v>30</v>
      </c>
      <c r="P95" s="7" t="n">
        <v>35604000</v>
      </c>
      <c r="Q95" s="7" t="n">
        <v>200</v>
      </c>
      <c r="R95" s="7" t="n">
        <v>1349900000</v>
      </c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</f>
        <v/>
      </c>
      <c r="BT95" s="7">
        <f>BV95+BX95+BZ95+CB95+CD95+CF95+CH95+CJ95+CL95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n">
        <v>5</v>
      </c>
      <c r="CL95" s="7" t="n">
        <v>1495500</v>
      </c>
      <c r="CM95" s="7">
        <f>CO95+CQ95+CS95+CU95+CW95+CY95+DA95+DC95+DE95+DG95+DI95+DK95+DM95</f>
        <v/>
      </c>
      <c r="CN95" s="7">
        <f>CP95+CR95+CT95+CV95+CX95+CZ95+DB95+DD95+DF95+DH95+DJ95+DL95+DN95</f>
        <v/>
      </c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 t="inlineStr"/>
      <c r="DB95" s="7" t="inlineStr"/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>
        <f>E95+AU95+BI95+BS95+CM95</f>
        <v/>
      </c>
      <c r="DP95" s="7">
        <f>F95+AV95+BJ95+BT95+CN95</f>
        <v/>
      </c>
    </row>
    <row r="96" hidden="1" outlineLevel="1">
      <c r="A96" s="5" t="n">
        <v>92</v>
      </c>
      <c r="B96" s="6" t="inlineStr">
        <is>
          <t>ООО "BERUNIY- BUSINESS-GROUP"</t>
        </is>
      </c>
      <c r="C96" s="6" t="inlineStr">
        <is>
          <t>Нукус</t>
        </is>
      </c>
      <c r="D96" s="6" t="inlineStr">
        <is>
          <t>Нукус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n">
        <v>10</v>
      </c>
      <c r="H96" s="7" t="n">
        <v>6462900</v>
      </c>
      <c r="I96" s="7" t="inlineStr"/>
      <c r="J96" s="7" t="inlineStr"/>
      <c r="K96" s="7" t="inlineStr"/>
      <c r="L96" s="7" t="inlineStr"/>
      <c r="M96" s="7" t="n">
        <v>30</v>
      </c>
      <c r="N96" s="7" t="n">
        <v>29200500</v>
      </c>
      <c r="O96" s="7" t="inlineStr"/>
      <c r="P96" s="7" t="inlineStr"/>
      <c r="Q96" s="7" t="n">
        <v>100</v>
      </c>
      <c r="R96" s="7" t="n">
        <v>674950000</v>
      </c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</f>
        <v/>
      </c>
      <c r="BT96" s="7">
        <f>BV96+BX96+BZ96+CB96+CD96+CF96+CH96+CJ96+CL96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>
        <f>CO96+CQ96+CS96+CU96+CW96+CY96+DA96+DC96+DE96+DG96+DI96+DK96+DM96</f>
        <v/>
      </c>
      <c r="CN96" s="7">
        <f>CP96+CR96+CT96+CV96+CX96+CZ96+DB96+DD96+DF96+DH96+DJ96+DL96+DN96</f>
        <v/>
      </c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 t="inlineStr"/>
      <c r="DB96" s="7" t="inlineStr"/>
      <c r="DC96" s="7" t="inlineStr"/>
      <c r="DD96" s="7" t="inlineStr"/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>
        <f>E96+AU96+BI96+BS96+CM96</f>
        <v/>
      </c>
      <c r="DP96" s="7">
        <f>F96+AV96+BJ96+BT96+CN96</f>
        <v/>
      </c>
    </row>
    <row r="97" hidden="1" outlineLevel="1">
      <c r="A97" s="5" t="n">
        <v>93</v>
      </c>
      <c r="B97" s="6" t="inlineStr">
        <is>
          <t>ООО "EMIR FARM SHIFO"</t>
        </is>
      </c>
      <c r="C97" s="6" t="inlineStr">
        <is>
          <t>Нукус</t>
        </is>
      </c>
      <c r="D97" s="6" t="inlineStr">
        <is>
          <t>Нукус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n">
        <v>10</v>
      </c>
      <c r="H97" s="7" t="n">
        <v>6462900</v>
      </c>
      <c r="I97" s="7" t="inlineStr"/>
      <c r="J97" s="7" t="inlineStr"/>
      <c r="K97" s="7" t="inlineStr"/>
      <c r="L97" s="7" t="inlineStr"/>
      <c r="M97" s="7" t="n">
        <v>30</v>
      </c>
      <c r="N97" s="7" t="n">
        <v>29727000</v>
      </c>
      <c r="O97" s="7" t="inlineStr"/>
      <c r="P97" s="7" t="inlineStr"/>
      <c r="Q97" s="7" t="n">
        <v>100</v>
      </c>
      <c r="R97" s="7" t="n">
        <v>674950000</v>
      </c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</f>
        <v/>
      </c>
      <c r="BT97" s="7">
        <f>BV97+BX97+BZ97+CB97+CD97+CF97+CH97+CJ97+CL97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>
        <f>CO97+CQ97+CS97+CU97+CW97+CY97+DA97+DC97+DE97+DG97+DI97+DK97+DM97</f>
        <v/>
      </c>
      <c r="CN97" s="7">
        <f>CP97+CR97+CT97+CV97+CX97+CZ97+DB97+DD97+DF97+DH97+DJ97+DL97+DN97</f>
        <v/>
      </c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 t="inlineStr"/>
      <c r="DB97" s="7" t="inlineStr"/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>
        <f>E97+AU97+BI97+BS97+CM97</f>
        <v/>
      </c>
      <c r="DP97" s="7">
        <f>F97+AV97+BJ97+BT97+CN97</f>
        <v/>
      </c>
    </row>
    <row r="98" hidden="1" outlineLevel="1">
      <c r="A98" s="5" t="n">
        <v>94</v>
      </c>
      <c r="B98" s="6" t="inlineStr">
        <is>
          <t>ООО "MALIKA-SAKEN"</t>
        </is>
      </c>
      <c r="C98" s="6" t="inlineStr">
        <is>
          <t>Нукус</t>
        </is>
      </c>
      <c r="D98" s="6" t="inlineStr">
        <is>
          <t>Нукус 1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n">
        <v>5</v>
      </c>
      <c r="R98" s="7" t="n">
        <v>1687375</v>
      </c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</f>
        <v/>
      </c>
      <c r="BT98" s="7">
        <f>BV98+BX98+BZ98+CB98+CD98+CF98+CH98+CJ98+CL98</f>
        <v/>
      </c>
      <c r="BU98" s="7" t="inlineStr"/>
      <c r="BV98" s="7" t="inlineStr"/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>
        <f>CO98+CQ98+CS98+CU98+CW98+CY98+DA98+DC98+DE98+DG98+DI98+DK98+DM98</f>
        <v/>
      </c>
      <c r="CN98" s="7">
        <f>CP98+CR98+CT98+CV98+CX98+CZ98+DB98+DD98+DF98+DH98+DJ98+DL98+DN98</f>
        <v/>
      </c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 t="inlineStr"/>
      <c r="DB98" s="7" t="inlineStr"/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>
        <f>E98+AU98+BI98+BS98+CM98</f>
        <v/>
      </c>
      <c r="DP98" s="7">
        <f>F98+AV98+BJ98+BT98+CN98</f>
        <v/>
      </c>
    </row>
    <row r="99" hidden="1" outlineLevel="1">
      <c r="A99" s="5" t="n">
        <v>95</v>
      </c>
      <c r="B99" s="6" t="inlineStr">
        <is>
          <t>ООО "SALAMAT MED SERVIS"</t>
        </is>
      </c>
      <c r="C99" s="6" t="inlineStr">
        <is>
          <t>Нукус</t>
        </is>
      </c>
      <c r="D99" s="6" t="inlineStr">
        <is>
          <t>Нукус 1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n">
        <v>10</v>
      </c>
      <c r="H99" s="7" t="n">
        <v>6462900</v>
      </c>
      <c r="I99" s="7" t="inlineStr"/>
      <c r="J99" s="7" t="inlineStr"/>
      <c r="K99" s="7" t="inlineStr"/>
      <c r="L99" s="7" t="inlineStr"/>
      <c r="M99" s="7" t="n">
        <v>30</v>
      </c>
      <c r="N99" s="7" t="n">
        <v>29727000</v>
      </c>
      <c r="O99" s="7" t="inlineStr"/>
      <c r="P99" s="7" t="inlineStr"/>
      <c r="Q99" s="7" t="n">
        <v>100</v>
      </c>
      <c r="R99" s="7" t="n">
        <v>674950000</v>
      </c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</f>
        <v/>
      </c>
      <c r="BT99" s="7">
        <f>BV99+BX99+BZ99+CB99+CD99+CF99+CH99+CJ99+CL99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>
        <f>CO99+CQ99+CS99+CU99+CW99+CY99+DA99+DC99+DE99+DG99+DI99+DK99+DM99</f>
        <v/>
      </c>
      <c r="CN99" s="7">
        <f>CP99+CR99+CT99+CV99+CX99+CZ99+DB99+DD99+DF99+DH99+DJ99+DL99+DN99</f>
        <v/>
      </c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 t="inlineStr"/>
      <c r="DB99" s="7" t="inlineStr"/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>
        <f>E99+AU99+BI99+BS99+CM99</f>
        <v/>
      </c>
      <c r="DP99" s="7">
        <f>F99+AV99+BJ99+BT99+CN99</f>
        <v/>
      </c>
    </row>
    <row r="100" hidden="1" outlineLevel="1">
      <c r="A100" s="5" t="n">
        <v>96</v>
      </c>
      <c r="B100" s="6" t="inlineStr">
        <is>
          <t>ООО "XURSAND-XAMRO"</t>
        </is>
      </c>
      <c r="C100" s="6" t="inlineStr">
        <is>
          <t>Нукус</t>
        </is>
      </c>
      <c r="D100" s="6" t="inlineStr">
        <is>
          <t>Нукус 1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n">
        <v>2</v>
      </c>
      <c r="R100" s="7" t="n">
        <v>269980</v>
      </c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</f>
        <v/>
      </c>
      <c r="BT100" s="7">
        <f>BV100+BX100+BZ100+CB100+CD100+CF100+CH100+CJ100+CL100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>
        <f>CO100+CQ100+CS100+CU100+CW100+CY100+DA100+DC100+DE100+DG100+DI100+DK100+DM100</f>
        <v/>
      </c>
      <c r="CN100" s="7">
        <f>CP100+CR100+CT100+CV100+CX100+CZ100+DB100+DD100+DF100+DH100+DJ100+DL100+DN100</f>
        <v/>
      </c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 t="inlineStr"/>
      <c r="DB100" s="7" t="inlineStr"/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>
        <f>E100+AU100+BI100+BS100+CM100</f>
        <v/>
      </c>
      <c r="DP100" s="7">
        <f>F100+AV100+BJ100+BT100+CN100</f>
        <v/>
      </c>
    </row>
    <row r="101" hidden="1" outlineLevel="1">
      <c r="A101" s="5" t="n">
        <v>97</v>
      </c>
      <c r="B101" s="6" t="inlineStr">
        <is>
          <t>ФИРМА" АСНАЛ"</t>
        </is>
      </c>
      <c r="C101" s="6" t="inlineStr">
        <is>
          <t>Нукус</t>
        </is>
      </c>
      <c r="D101" s="6" t="inlineStr">
        <is>
          <t>Нукус 1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n">
        <v>10</v>
      </c>
      <c r="H101" s="7" t="n">
        <v>6462900</v>
      </c>
      <c r="I101" s="7" t="inlineStr"/>
      <c r="J101" s="7" t="inlineStr"/>
      <c r="K101" s="7" t="inlineStr"/>
      <c r="L101" s="7" t="inlineStr"/>
      <c r="M101" s="7" t="n">
        <v>30</v>
      </c>
      <c r="N101" s="7" t="n">
        <v>29727000</v>
      </c>
      <c r="O101" s="7" t="inlineStr"/>
      <c r="P101" s="7" t="inlineStr"/>
      <c r="Q101" s="7" t="n">
        <v>100</v>
      </c>
      <c r="R101" s="7" t="n">
        <v>337475000</v>
      </c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</f>
        <v/>
      </c>
      <c r="BT101" s="7">
        <f>BV101+BX101+BZ101+CB101+CD101+CF101+CH101+CJ101+CL101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n">
        <v>138</v>
      </c>
      <c r="CJ101" s="7" t="n">
        <v>44322612</v>
      </c>
      <c r="CK101" s="7" t="inlineStr"/>
      <c r="CL101" s="7" t="inlineStr"/>
      <c r="CM101" s="7">
        <f>CO101+CQ101+CS101+CU101+CW101+CY101+DA101+DC101+DE101+DG101+DI101+DK101+DM101</f>
        <v/>
      </c>
      <c r="CN101" s="7">
        <f>CP101+CR101+CT101+CV101+CX101+CZ101+DB101+DD101+DF101+DH101+DJ101+DL101+DN101</f>
        <v/>
      </c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 t="inlineStr"/>
      <c r="DB101" s="7" t="inlineStr"/>
      <c r="DC101" s="7" t="n">
        <v>10</v>
      </c>
      <c r="DD101" s="7" t="n">
        <v>2607000</v>
      </c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>
        <f>E101+AU101+BI101+BS101+CM101</f>
        <v/>
      </c>
      <c r="DP101" s="7">
        <f>F101+AV101+BJ101+BT101+CN101</f>
        <v/>
      </c>
    </row>
    <row r="102" hidden="1" outlineLevel="1">
      <c r="A102" s="5" t="n">
        <v>98</v>
      </c>
      <c r="B102" s="6" t="inlineStr">
        <is>
          <t>ЧП "EM-SHIPA BOLSIN".</t>
        </is>
      </c>
      <c r="C102" s="6" t="inlineStr">
        <is>
          <t>Нукус</t>
        </is>
      </c>
      <c r="D102" s="6" t="inlineStr">
        <is>
          <t>Нукус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n">
        <v>10</v>
      </c>
      <c r="H102" s="7" t="n">
        <v>6462900</v>
      </c>
      <c r="I102" s="7" t="inlineStr"/>
      <c r="J102" s="7" t="inlineStr"/>
      <c r="K102" s="7" t="inlineStr"/>
      <c r="L102" s="7" t="inlineStr"/>
      <c r="M102" s="7" t="n">
        <v>30</v>
      </c>
      <c r="N102" s="7" t="n">
        <v>29727000</v>
      </c>
      <c r="O102" s="7" t="inlineStr"/>
      <c r="P102" s="7" t="inlineStr"/>
      <c r="Q102" s="7" t="n">
        <v>105</v>
      </c>
      <c r="R102" s="7" t="n">
        <v>676637375</v>
      </c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n">
        <v>2</v>
      </c>
      <c r="BL102" s="7" t="n">
        <v>531800</v>
      </c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</f>
        <v/>
      </c>
      <c r="BT102" s="7">
        <f>BV102+BX102+BZ102+CB102+CD102+CF102+CH102+CJ102+CL102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>
        <f>CO102+CQ102+CS102+CU102+CW102+CY102+DA102+DC102+DE102+DG102+DI102+DK102+DM102</f>
        <v/>
      </c>
      <c r="CN102" s="7">
        <f>CP102+CR102+CT102+CV102+CX102+CZ102+DB102+DD102+DF102+DH102+DJ102+DL102+DN102</f>
        <v/>
      </c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 t="inlineStr"/>
      <c r="DB102" s="7" t="inlineStr"/>
      <c r="DC102" s="7" t="n">
        <v>5</v>
      </c>
      <c r="DD102" s="7" t="n">
        <v>651750</v>
      </c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>
        <f>E102+AU102+BI102+BS102+CM102</f>
        <v/>
      </c>
      <c r="DP102" s="7">
        <f>F102+AV102+BJ102+BT102+CN102</f>
        <v/>
      </c>
    </row>
    <row r="103" hidden="1" outlineLevel="1">
      <c r="A103" s="5" t="n">
        <v>99</v>
      </c>
      <c r="B103" s="6" t="inlineStr">
        <is>
          <t>ЧП БАХТИЯР</t>
        </is>
      </c>
      <c r="C103" s="6" t="inlineStr">
        <is>
          <t>Нукус</t>
        </is>
      </c>
      <c r="D103" s="6" t="inlineStr">
        <is>
          <t>Нукус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n">
        <v>10</v>
      </c>
      <c r="H103" s="7" t="n">
        <v>6462900</v>
      </c>
      <c r="I103" s="7" t="inlineStr"/>
      <c r="J103" s="7" t="inlineStr"/>
      <c r="K103" s="7" t="inlineStr"/>
      <c r="L103" s="7" t="inlineStr"/>
      <c r="M103" s="7" t="n">
        <v>30</v>
      </c>
      <c r="N103" s="7" t="n">
        <v>29200500</v>
      </c>
      <c r="O103" s="7" t="inlineStr"/>
      <c r="P103" s="7" t="inlineStr"/>
      <c r="Q103" s="7" t="n">
        <v>105</v>
      </c>
      <c r="R103" s="7" t="n">
        <v>676637375</v>
      </c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inlineStr"/>
      <c r="BN103" s="7" t="inlineStr"/>
      <c r="BO103" s="7" t="inlineStr"/>
      <c r="BP103" s="7" t="inlineStr"/>
      <c r="BQ103" s="7" t="inlineStr"/>
      <c r="BR103" s="7" t="inlineStr"/>
      <c r="BS103" s="7">
        <f>BU103+BW103+BY103+CA103+CC103+CE103+CG103+CI103+CK103</f>
        <v/>
      </c>
      <c r="BT103" s="7">
        <f>BV103+BX103+BZ103+CB103+CD103+CF103+CH103+CJ103+CL103</f>
        <v/>
      </c>
      <c r="BU103" s="7" t="inlineStr"/>
      <c r="BV103" s="7" t="inlineStr"/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>
        <f>CO103+CQ103+CS103+CU103+CW103+CY103+DA103+DC103+DE103+DG103+DI103+DK103+DM103</f>
        <v/>
      </c>
      <c r="CN103" s="7">
        <f>CP103+CR103+CT103+CV103+CX103+CZ103+DB103+DD103+DF103+DH103+DJ103+DL103+DN103</f>
        <v/>
      </c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 t="inlineStr"/>
      <c r="DB103" s="7" t="inlineStr"/>
      <c r="DC103" s="7" t="n">
        <v>10</v>
      </c>
      <c r="DD103" s="7" t="n">
        <v>2607000</v>
      </c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>
        <f>E103+AU103+BI103+BS103+CM103</f>
        <v/>
      </c>
      <c r="DP103" s="7">
        <f>F103+AV103+BJ103+BT103+CN103</f>
        <v/>
      </c>
    </row>
    <row r="104" hidden="1" outlineLevel="1">
      <c r="A104" s="5" t="n">
        <v>100</v>
      </c>
      <c r="B104" s="6" t="inlineStr">
        <is>
          <t>Чф "Юлис-Хан"</t>
        </is>
      </c>
      <c r="C104" s="6" t="inlineStr">
        <is>
          <t>Нукус</t>
        </is>
      </c>
      <c r="D104" s="6" t="inlineStr">
        <is>
          <t>Нукус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n">
        <v>10</v>
      </c>
      <c r="H104" s="7" t="n">
        <v>6462900</v>
      </c>
      <c r="I104" s="7" t="inlineStr"/>
      <c r="J104" s="7" t="inlineStr"/>
      <c r="K104" s="7" t="inlineStr"/>
      <c r="L104" s="7" t="inlineStr"/>
      <c r="M104" s="7" t="n">
        <v>30</v>
      </c>
      <c r="N104" s="7" t="n">
        <v>29200500</v>
      </c>
      <c r="O104" s="7" t="inlineStr"/>
      <c r="P104" s="7" t="inlineStr"/>
      <c r="Q104" s="7" t="n">
        <v>100</v>
      </c>
      <c r="R104" s="7" t="n">
        <v>674950000</v>
      </c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</f>
        <v/>
      </c>
      <c r="BT104" s="7">
        <f>BV104+BX104+BZ104+CB104+CD104+CF104+CH104+CJ104+CL104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>
        <f>CO104+CQ104+CS104+CU104+CW104+CY104+DA104+DC104+DE104+DG104+DI104+DK104+DM104</f>
        <v/>
      </c>
      <c r="CN104" s="7">
        <f>CP104+CR104+CT104+CV104+CX104+CZ104+DB104+DD104+DF104+DH104+DJ104+DL104+DN104</f>
        <v/>
      </c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 t="inlineStr"/>
      <c r="DB104" s="7" t="inlineStr"/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>
        <f>E104+AU104+BI104+BS104+CM104</f>
        <v/>
      </c>
      <c r="DP104" s="7">
        <f>F104+AV104+BJ104+BT104+CN104</f>
        <v/>
      </c>
    </row>
    <row r="105">
      <c r="A105" s="2" t="n">
        <v>0</v>
      </c>
      <c r="B105" s="3" t="inlineStr">
        <is>
          <t>Grand</t>
        </is>
      </c>
      <c r="C105" s="3" t="inlineStr"/>
      <c r="D105" s="3" t="inlineStr"/>
      <c r="E105" s="4">
        <f>SUM(E106:E193)</f>
        <v/>
      </c>
      <c r="F105" s="4">
        <f>SUM(F106:F193)</f>
        <v/>
      </c>
      <c r="G105" s="4">
        <f>SUM(G106:G193)</f>
        <v/>
      </c>
      <c r="H105" s="4">
        <f>SUM(H106:H193)</f>
        <v/>
      </c>
      <c r="I105" s="4">
        <f>SUM(I106:I193)</f>
        <v/>
      </c>
      <c r="J105" s="4">
        <f>SUM(J106:J193)</f>
        <v/>
      </c>
      <c r="K105" s="4">
        <f>SUM(K106:K193)</f>
        <v/>
      </c>
      <c r="L105" s="4">
        <f>SUM(L106:L193)</f>
        <v/>
      </c>
      <c r="M105" s="4">
        <f>SUM(M106:M193)</f>
        <v/>
      </c>
      <c r="N105" s="4">
        <f>SUM(N106:N193)</f>
        <v/>
      </c>
      <c r="O105" s="4">
        <f>SUM(O106:O193)</f>
        <v/>
      </c>
      <c r="P105" s="4">
        <f>SUM(P106:P193)</f>
        <v/>
      </c>
      <c r="Q105" s="4">
        <f>SUM(Q106:Q193)</f>
        <v/>
      </c>
      <c r="R105" s="4">
        <f>SUM(R106:R193)</f>
        <v/>
      </c>
      <c r="S105" s="4">
        <f>SUM(S106:S193)</f>
        <v/>
      </c>
      <c r="T105" s="4">
        <f>SUM(T106:T193)</f>
        <v/>
      </c>
      <c r="U105" s="4">
        <f>SUM(U106:U193)</f>
        <v/>
      </c>
      <c r="V105" s="4">
        <f>SUM(V106:V193)</f>
        <v/>
      </c>
      <c r="W105" s="4">
        <f>SUM(W106:W193)</f>
        <v/>
      </c>
      <c r="X105" s="4">
        <f>SUM(X106:X193)</f>
        <v/>
      </c>
      <c r="Y105" s="4">
        <f>SUM(Y106:Y193)</f>
        <v/>
      </c>
      <c r="Z105" s="4">
        <f>SUM(Z106:Z193)</f>
        <v/>
      </c>
      <c r="AA105" s="4">
        <f>SUM(AA106:AA193)</f>
        <v/>
      </c>
      <c r="AB105" s="4">
        <f>SUM(AB106:AB193)</f>
        <v/>
      </c>
      <c r="AC105" s="4">
        <f>SUM(AC106:AC193)</f>
        <v/>
      </c>
      <c r="AD105" s="4">
        <f>SUM(AD106:AD193)</f>
        <v/>
      </c>
      <c r="AE105" s="4">
        <f>SUM(AE106:AE193)</f>
        <v/>
      </c>
      <c r="AF105" s="4">
        <f>SUM(AF106:AF193)</f>
        <v/>
      </c>
      <c r="AG105" s="4">
        <f>SUM(AG106:AG193)</f>
        <v/>
      </c>
      <c r="AH105" s="4">
        <f>SUM(AH106:AH193)</f>
        <v/>
      </c>
      <c r="AI105" s="4">
        <f>SUM(AI106:AI193)</f>
        <v/>
      </c>
      <c r="AJ105" s="4">
        <f>SUM(AJ106:AJ193)</f>
        <v/>
      </c>
      <c r="AK105" s="4">
        <f>SUM(AK106:AK193)</f>
        <v/>
      </c>
      <c r="AL105" s="4">
        <f>SUM(AL106:AL193)</f>
        <v/>
      </c>
      <c r="AM105" s="4">
        <f>SUM(AM106:AM193)</f>
        <v/>
      </c>
      <c r="AN105" s="4">
        <f>SUM(AN106:AN193)</f>
        <v/>
      </c>
      <c r="AO105" s="4">
        <f>SUM(AO106:AO193)</f>
        <v/>
      </c>
      <c r="AP105" s="4">
        <f>SUM(AP106:AP193)</f>
        <v/>
      </c>
      <c r="AQ105" s="4">
        <f>SUM(AQ106:AQ193)</f>
        <v/>
      </c>
      <c r="AR105" s="4">
        <f>SUM(AR106:AR193)</f>
        <v/>
      </c>
      <c r="AS105" s="4">
        <f>SUM(AS106:AS193)</f>
        <v/>
      </c>
      <c r="AT105" s="4">
        <f>SUM(AT106:AT193)</f>
        <v/>
      </c>
      <c r="AU105" s="4">
        <f>SUM(AU106:AU193)</f>
        <v/>
      </c>
      <c r="AV105" s="4">
        <f>SUM(AV106:AV193)</f>
        <v/>
      </c>
      <c r="AW105" s="4">
        <f>SUM(AW106:AW193)</f>
        <v/>
      </c>
      <c r="AX105" s="4">
        <f>SUM(AX106:AX193)</f>
        <v/>
      </c>
      <c r="AY105" s="4">
        <f>SUM(AY106:AY193)</f>
        <v/>
      </c>
      <c r="AZ105" s="4">
        <f>SUM(AZ106:AZ193)</f>
        <v/>
      </c>
      <c r="BA105" s="4">
        <f>SUM(BA106:BA193)</f>
        <v/>
      </c>
      <c r="BB105" s="4">
        <f>SUM(BB106:BB193)</f>
        <v/>
      </c>
      <c r="BC105" s="4">
        <f>SUM(BC106:BC193)</f>
        <v/>
      </c>
      <c r="BD105" s="4">
        <f>SUM(BD106:BD193)</f>
        <v/>
      </c>
      <c r="BE105" s="4">
        <f>SUM(BE106:BE193)</f>
        <v/>
      </c>
      <c r="BF105" s="4">
        <f>SUM(BF106:BF193)</f>
        <v/>
      </c>
      <c r="BG105" s="4">
        <f>SUM(BG106:BG193)</f>
        <v/>
      </c>
      <c r="BH105" s="4">
        <f>SUM(BH106:BH193)</f>
        <v/>
      </c>
      <c r="BI105" s="4">
        <f>SUM(BI106:BI193)</f>
        <v/>
      </c>
      <c r="BJ105" s="4">
        <f>SUM(BJ106:BJ193)</f>
        <v/>
      </c>
      <c r="BK105" s="4">
        <f>SUM(BK106:BK193)</f>
        <v/>
      </c>
      <c r="BL105" s="4">
        <f>SUM(BL106:BL193)</f>
        <v/>
      </c>
      <c r="BM105" s="4">
        <f>SUM(BM106:BM193)</f>
        <v/>
      </c>
      <c r="BN105" s="4">
        <f>SUM(BN106:BN193)</f>
        <v/>
      </c>
      <c r="BO105" s="4">
        <f>SUM(BO106:BO193)</f>
        <v/>
      </c>
      <c r="BP105" s="4">
        <f>SUM(BP106:BP193)</f>
        <v/>
      </c>
      <c r="BQ105" s="4">
        <f>SUM(BQ106:BQ193)</f>
        <v/>
      </c>
      <c r="BR105" s="4">
        <f>SUM(BR106:BR193)</f>
        <v/>
      </c>
      <c r="BS105" s="4">
        <f>SUM(BS106:BS193)</f>
        <v/>
      </c>
      <c r="BT105" s="4">
        <f>SUM(BT106:BT193)</f>
        <v/>
      </c>
      <c r="BU105" s="4">
        <f>SUM(BU106:BU193)</f>
        <v/>
      </c>
      <c r="BV105" s="4">
        <f>SUM(BV106:BV193)</f>
        <v/>
      </c>
      <c r="BW105" s="4">
        <f>SUM(BW106:BW193)</f>
        <v/>
      </c>
      <c r="BX105" s="4">
        <f>SUM(BX106:BX193)</f>
        <v/>
      </c>
      <c r="BY105" s="4">
        <f>SUM(BY106:BY193)</f>
        <v/>
      </c>
      <c r="BZ105" s="4">
        <f>SUM(BZ106:BZ193)</f>
        <v/>
      </c>
      <c r="CA105" s="4">
        <f>SUM(CA106:CA193)</f>
        <v/>
      </c>
      <c r="CB105" s="4">
        <f>SUM(CB106:CB193)</f>
        <v/>
      </c>
      <c r="CC105" s="4">
        <f>SUM(CC106:CC193)</f>
        <v/>
      </c>
      <c r="CD105" s="4">
        <f>SUM(CD106:CD193)</f>
        <v/>
      </c>
      <c r="CE105" s="4">
        <f>SUM(CE106:CE193)</f>
        <v/>
      </c>
      <c r="CF105" s="4">
        <f>SUM(CF106:CF193)</f>
        <v/>
      </c>
      <c r="CG105" s="4">
        <f>SUM(CG106:CG193)</f>
        <v/>
      </c>
      <c r="CH105" s="4">
        <f>SUM(CH106:CH193)</f>
        <v/>
      </c>
      <c r="CI105" s="4">
        <f>SUM(CI106:CI193)</f>
        <v/>
      </c>
      <c r="CJ105" s="4">
        <f>SUM(CJ106:CJ193)</f>
        <v/>
      </c>
      <c r="CK105" s="4">
        <f>SUM(CK106:CK193)</f>
        <v/>
      </c>
      <c r="CL105" s="4">
        <f>SUM(CL106:CL193)</f>
        <v/>
      </c>
      <c r="CM105" s="4">
        <f>SUM(CM106:CM193)</f>
        <v/>
      </c>
      <c r="CN105" s="4">
        <f>SUM(CN106:CN193)</f>
        <v/>
      </c>
      <c r="CO105" s="4">
        <f>SUM(CO106:CO193)</f>
        <v/>
      </c>
      <c r="CP105" s="4">
        <f>SUM(CP106:CP193)</f>
        <v/>
      </c>
      <c r="CQ105" s="4">
        <f>SUM(CQ106:CQ193)</f>
        <v/>
      </c>
      <c r="CR105" s="4">
        <f>SUM(CR106:CR193)</f>
        <v/>
      </c>
      <c r="CS105" s="4">
        <f>SUM(CS106:CS193)</f>
        <v/>
      </c>
      <c r="CT105" s="4">
        <f>SUM(CT106:CT193)</f>
        <v/>
      </c>
      <c r="CU105" s="4">
        <f>SUM(CU106:CU193)</f>
        <v/>
      </c>
      <c r="CV105" s="4">
        <f>SUM(CV106:CV193)</f>
        <v/>
      </c>
      <c r="CW105" s="4">
        <f>SUM(CW106:CW193)</f>
        <v/>
      </c>
      <c r="CX105" s="4">
        <f>SUM(CX106:CX193)</f>
        <v/>
      </c>
      <c r="CY105" s="4">
        <f>SUM(CY106:CY193)</f>
        <v/>
      </c>
      <c r="CZ105" s="4">
        <f>SUM(CZ106:CZ193)</f>
        <v/>
      </c>
      <c r="DA105" s="4">
        <f>SUM(DA106:DA193)</f>
        <v/>
      </c>
      <c r="DB105" s="4">
        <f>SUM(DB106:DB193)</f>
        <v/>
      </c>
      <c r="DC105" s="4">
        <f>SUM(DC106:DC193)</f>
        <v/>
      </c>
      <c r="DD105" s="4">
        <f>SUM(DD106:DD193)</f>
        <v/>
      </c>
      <c r="DE105" s="4">
        <f>SUM(DE106:DE193)</f>
        <v/>
      </c>
      <c r="DF105" s="4">
        <f>SUM(DF106:DF193)</f>
        <v/>
      </c>
      <c r="DG105" s="4">
        <f>SUM(DG106:DG193)</f>
        <v/>
      </c>
      <c r="DH105" s="4">
        <f>SUM(DH106:DH193)</f>
        <v/>
      </c>
      <c r="DI105" s="4">
        <f>SUM(DI106:DI193)</f>
        <v/>
      </c>
      <c r="DJ105" s="4">
        <f>SUM(DJ106:DJ193)</f>
        <v/>
      </c>
      <c r="DK105" s="4">
        <f>SUM(DK106:DK193)</f>
        <v/>
      </c>
      <c r="DL105" s="4">
        <f>SUM(DL106:DL193)</f>
        <v/>
      </c>
      <c r="DM105" s="4">
        <f>SUM(DM106:DM193)</f>
        <v/>
      </c>
      <c r="DN105" s="4">
        <f>SUM(DN106:DN193)</f>
        <v/>
      </c>
      <c r="DO105" s="4">
        <f>SUM(DO106:DO193)</f>
        <v/>
      </c>
      <c r="DP105" s="4">
        <f>SUM(DP106:DP193)</f>
        <v/>
      </c>
    </row>
    <row r="106" hidden="1" outlineLevel="1">
      <c r="A106" s="5" t="n">
        <v>1</v>
      </c>
      <c r="B106" s="6" t="inlineStr">
        <is>
          <t>ALCO VIP MCHJ</t>
        </is>
      </c>
      <c r="C106" s="6" t="inlineStr">
        <is>
          <t>Нукус</t>
        </is>
      </c>
      <c r="D106" s="6" t="inlineStr">
        <is>
          <t>Нукус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n">
        <v>10</v>
      </c>
      <c r="R106" s="7" t="n">
        <v>3156360</v>
      </c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inlineStr"/>
      <c r="BP106" s="7" t="inlineStr"/>
      <c r="BQ106" s="7" t="inlineStr"/>
      <c r="BR106" s="7" t="inlineStr"/>
      <c r="BS106" s="7">
        <f>BU106+BW106+BY106+CA106+CC106+CE106+CG106+CI106+CK106</f>
        <v/>
      </c>
      <c r="BT106" s="7">
        <f>BV106+BX106+BZ106+CB106+CD106+CF106+CH106+CJ106+CL106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>
        <f>CO106+CQ106+CS106+CU106+CW106+CY106+DA106+DC106+DE106+DG106+DI106+DK106+DM106</f>
        <v/>
      </c>
      <c r="CN106" s="7">
        <f>CP106+CR106+CT106+CV106+CX106+CZ106+DB106+DD106+DF106+DH106+DJ106+DL106+DN106</f>
        <v/>
      </c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 t="inlineStr"/>
      <c r="DB106" s="7" t="inlineStr"/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>
        <f>E106+AU106+BI106+BS106+CM106</f>
        <v/>
      </c>
      <c r="DP106" s="7">
        <f>F106+AV106+BJ106+BT106+CN106</f>
        <v/>
      </c>
    </row>
    <row r="107" hidden="1" outlineLevel="1">
      <c r="A107" s="5" t="n">
        <v>2</v>
      </c>
      <c r="B107" s="6" t="inlineStr">
        <is>
          <t>AMU-MANGIT FAZO MChJ</t>
        </is>
      </c>
      <c r="C107" s="6" t="inlineStr">
        <is>
          <t>Нукус</t>
        </is>
      </c>
      <c r="D107" s="6" t="inlineStr">
        <is>
          <t>Нукус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n">
        <v>10</v>
      </c>
      <c r="H107" s="7" t="n">
        <v>1692550</v>
      </c>
      <c r="I107" s="7" t="inlineStr"/>
      <c r="J107" s="7" t="inlineStr"/>
      <c r="K107" s="7" t="inlineStr"/>
      <c r="L107" s="7" t="inlineStr"/>
      <c r="M107" s="7" t="n">
        <v>50</v>
      </c>
      <c r="N107" s="7" t="n">
        <v>14157730</v>
      </c>
      <c r="O107" s="7" t="inlineStr"/>
      <c r="P107" s="7" t="inlineStr"/>
      <c r="Q107" s="7" t="n">
        <v>100</v>
      </c>
      <c r="R107" s="7" t="n">
        <v>721200</v>
      </c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inlineStr"/>
      <c r="BL107" s="7" t="inlineStr"/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</f>
        <v/>
      </c>
      <c r="BT107" s="7">
        <f>BV107+BX107+BZ107+CB107+CD107+CF107+CH107+CJ107+CL107</f>
        <v/>
      </c>
      <c r="BU107" s="7" t="inlineStr"/>
      <c r="BV107" s="7" t="inlineStr"/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n">
        <v>10</v>
      </c>
      <c r="CL107" s="7" t="n">
        <v>1978660</v>
      </c>
      <c r="CM107" s="7">
        <f>CO107+CQ107+CS107+CU107+CW107+CY107+DA107+DC107+DE107+DG107+DI107+DK107+DM107</f>
        <v/>
      </c>
      <c r="CN107" s="7">
        <f>CP107+CR107+CT107+CV107+CX107+CZ107+DB107+DD107+DF107+DH107+DJ107+DL107+DN107</f>
        <v/>
      </c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 t="inlineStr"/>
      <c r="DB107" s="7" t="inlineStr"/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>
        <f>E107+AU107+BI107+BS107+CM107</f>
        <v/>
      </c>
      <c r="DP107" s="7">
        <f>F107+AV107+BJ107+BT107+CN107</f>
        <v/>
      </c>
    </row>
    <row r="108" hidden="1" outlineLevel="1">
      <c r="A108" s="5" t="n">
        <v>3</v>
      </c>
      <c r="B108" s="6" t="inlineStr">
        <is>
          <t>AMU-MIRZA-FARM MCHJ</t>
        </is>
      </c>
      <c r="C108" s="6" t="inlineStr">
        <is>
          <t>Нукус</t>
        </is>
      </c>
      <c r="D108" s="6" t="inlineStr">
        <is>
          <t>Нукус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n">
        <v>2</v>
      </c>
      <c r="H108" s="7" t="n">
        <v>983956</v>
      </c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inlineStr"/>
      <c r="R108" s="7" t="inlineStr"/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n">
        <v>40</v>
      </c>
      <c r="BH108" s="7" t="n">
        <v>1861720</v>
      </c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inlineStr"/>
      <c r="BN108" s="7" t="inlineStr"/>
      <c r="BO108" s="7" t="inlineStr"/>
      <c r="BP108" s="7" t="inlineStr"/>
      <c r="BQ108" s="7" t="inlineStr"/>
      <c r="BR108" s="7" t="inlineStr"/>
      <c r="BS108" s="7">
        <f>BU108+BW108+BY108+CA108+CC108+CE108+CG108+CI108+CK108</f>
        <v/>
      </c>
      <c r="BT108" s="7">
        <f>BV108+BX108+BZ108+CB108+CD108+CF108+CH108+CJ108+CL108</f>
        <v/>
      </c>
      <c r="BU108" s="7" t="inlineStr"/>
      <c r="BV108" s="7" t="inlineStr"/>
      <c r="BW108" s="7" t="inlineStr"/>
      <c r="BX108" s="7" t="inlineStr"/>
      <c r="BY108" s="7" t="n">
        <v>6</v>
      </c>
      <c r="BZ108" s="7" t="n">
        <v>2710836</v>
      </c>
      <c r="CA108" s="7" t="inlineStr"/>
      <c r="CB108" s="7" t="inlineStr"/>
      <c r="CC108" s="7" t="n">
        <v>5</v>
      </c>
      <c r="CD108" s="7" t="n">
        <v>1905395</v>
      </c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>
        <f>CO108+CQ108+CS108+CU108+CW108+CY108+DA108+DC108+DE108+DG108+DI108+DK108+DM108</f>
        <v/>
      </c>
      <c r="CN108" s="7">
        <f>CP108+CR108+CT108+CV108+CX108+CZ108+DB108+DD108+DF108+DH108+DJ108+DL108+DN108</f>
        <v/>
      </c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n">
        <v>15</v>
      </c>
      <c r="CX108" s="7" t="n">
        <v>781830</v>
      </c>
      <c r="CY108" s="7" t="inlineStr"/>
      <c r="CZ108" s="7" t="inlineStr"/>
      <c r="DA108" s="7" t="inlineStr"/>
      <c r="DB108" s="7" t="inlineStr"/>
      <c r="DC108" s="7" t="n">
        <v>10</v>
      </c>
      <c r="DD108" s="7" t="n">
        <v>3198480</v>
      </c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>
        <f>E108+AU108+BI108+BS108+CM108</f>
        <v/>
      </c>
      <c r="DP108" s="7">
        <f>F108+AV108+BJ108+BT108+CN108</f>
        <v/>
      </c>
    </row>
    <row r="109" hidden="1" outlineLevel="1">
      <c r="A109" s="5" t="n">
        <v>4</v>
      </c>
      <c r="B109" s="6" t="inlineStr">
        <is>
          <t>AMU-UMID-FARM</t>
        </is>
      </c>
      <c r="C109" s="6" t="inlineStr">
        <is>
          <t>Нукус</t>
        </is>
      </c>
      <c r="D109" s="6" t="inlineStr">
        <is>
          <t>Нукус 1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n">
        <v>10</v>
      </c>
      <c r="H109" s="7" t="n">
        <v>2044190</v>
      </c>
      <c r="I109" s="7" t="inlineStr"/>
      <c r="J109" s="7" t="inlineStr"/>
      <c r="K109" s="7" t="inlineStr"/>
      <c r="L109" s="7" t="inlineStr"/>
      <c r="M109" s="7" t="n">
        <v>10</v>
      </c>
      <c r="N109" s="7" t="n">
        <v>2146660</v>
      </c>
      <c r="O109" s="7" t="inlineStr"/>
      <c r="P109" s="7" t="inlineStr"/>
      <c r="Q109" s="7" t="inlineStr"/>
      <c r="R109" s="7" t="inlineStr"/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n">
        <v>1</v>
      </c>
      <c r="AZ109" s="7" t="n">
        <v>171064</v>
      </c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</f>
        <v/>
      </c>
      <c r="BT109" s="7">
        <f>BV109+BX109+BZ109+CB109+CD109+CF109+CH109+CJ109+CL109</f>
        <v/>
      </c>
      <c r="BU109" s="7" t="inlineStr"/>
      <c r="BV109" s="7" t="inlineStr"/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n">
        <v>10</v>
      </c>
      <c r="CL109" s="7" t="n">
        <v>1770310</v>
      </c>
      <c r="CM109" s="7">
        <f>CO109+CQ109+CS109+CU109+CW109+CY109+DA109+DC109+DE109+DG109+DI109+DK109+DM109</f>
        <v/>
      </c>
      <c r="CN109" s="7">
        <f>CP109+CR109+CT109+CV109+CX109+CZ109+DB109+DD109+DF109+DH109+DJ109+DL109+DN109</f>
        <v/>
      </c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 t="inlineStr"/>
      <c r="DB109" s="7" t="inlineStr"/>
      <c r="DC109" s="7" t="inlineStr"/>
      <c r="DD109" s="7" t="inlineStr"/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>
        <f>E109+AU109+BI109+BS109+CM109</f>
        <v/>
      </c>
      <c r="DP109" s="7">
        <f>F109+AV109+BJ109+BT109+CN109</f>
        <v/>
      </c>
    </row>
    <row r="110" hidden="1" outlineLevel="1">
      <c r="A110" s="5" t="n">
        <v>5</v>
      </c>
      <c r="B110" s="6" t="inlineStr">
        <is>
          <t>AMUDARYO SAVDO FARM MCHJ</t>
        </is>
      </c>
      <c r="C110" s="6" t="inlineStr">
        <is>
          <t>Нукус</t>
        </is>
      </c>
      <c r="D110" s="6" t="inlineStr">
        <is>
          <t>Нукус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inlineStr"/>
      <c r="H110" s="7" t="inlineStr"/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n">
        <v>5</v>
      </c>
      <c r="R110" s="7" t="n">
        <v>1979855</v>
      </c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n">
        <v>15</v>
      </c>
      <c r="AD110" s="7" t="n">
        <v>3035325</v>
      </c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>
        <f>BK110+BM110+BO110+BQ110</f>
        <v/>
      </c>
      <c r="BJ110" s="7">
        <f>BL110+BN110+BP110+BR110</f>
        <v/>
      </c>
      <c r="BK110" s="7" t="inlineStr"/>
      <c r="BL110" s="7" t="inlineStr"/>
      <c r="BM110" s="7" t="inlineStr"/>
      <c r="BN110" s="7" t="inlineStr"/>
      <c r="BO110" s="7" t="inlineStr"/>
      <c r="BP110" s="7" t="inlineStr"/>
      <c r="BQ110" s="7" t="inlineStr"/>
      <c r="BR110" s="7" t="inlineStr"/>
      <c r="BS110" s="7">
        <f>BU110+BW110+BY110+CA110+CC110+CE110+CG110+CI110+CK110</f>
        <v/>
      </c>
      <c r="BT110" s="7">
        <f>BV110+BX110+BZ110+CB110+CD110+CF110+CH110+CJ110+CL110</f>
        <v/>
      </c>
      <c r="BU110" s="7" t="inlineStr"/>
      <c r="BV110" s="7" t="inlineStr"/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>
        <f>CO110+CQ110+CS110+CU110+CW110+CY110+DA110+DC110+DE110+DG110+DI110+DK110+DM110</f>
        <v/>
      </c>
      <c r="CN110" s="7">
        <f>CP110+CR110+CT110+CV110+CX110+CZ110+DB110+DD110+DF110+DH110+DJ110+DL110+DN110</f>
        <v/>
      </c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 t="inlineStr"/>
      <c r="DB110" s="7" t="inlineStr"/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>
        <f>E110+AU110+BI110+BS110+CM110</f>
        <v/>
      </c>
      <c r="DP110" s="7">
        <f>F110+AV110+BJ110+BT110+CN110</f>
        <v/>
      </c>
    </row>
    <row r="111" hidden="1" outlineLevel="1">
      <c r="A111" s="5" t="n">
        <v>6</v>
      </c>
      <c r="B111" s="6" t="inlineStr">
        <is>
          <t>APTEKA-HAUS</t>
        </is>
      </c>
      <c r="C111" s="6" t="inlineStr">
        <is>
          <t>Нукус</t>
        </is>
      </c>
      <c r="D111" s="6" t="inlineStr">
        <is>
          <t>Нукус 1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n">
        <v>5</v>
      </c>
      <c r="N111" s="7" t="n">
        <v>893870</v>
      </c>
      <c r="O111" s="7" t="inlineStr"/>
      <c r="P111" s="7" t="inlineStr"/>
      <c r="Q111" s="7" t="n">
        <v>10</v>
      </c>
      <c r="R111" s="7" t="n">
        <v>1631400</v>
      </c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inlineStr"/>
      <c r="BN111" s="7" t="inlineStr"/>
      <c r="BO111" s="7" t="inlineStr"/>
      <c r="BP111" s="7" t="inlineStr"/>
      <c r="BQ111" s="7" t="inlineStr"/>
      <c r="BR111" s="7" t="inlineStr"/>
      <c r="BS111" s="7">
        <f>BU111+BW111+BY111+CA111+CC111+CE111+CG111+CI111+CK111</f>
        <v/>
      </c>
      <c r="BT111" s="7">
        <f>BV111+BX111+BZ111+CB111+CD111+CF111+CH111+CJ111+CL111</f>
        <v/>
      </c>
      <c r="BU111" s="7" t="inlineStr"/>
      <c r="BV111" s="7" t="inlineStr"/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>
        <f>CO111+CQ111+CS111+CU111+CW111+CY111+DA111+DC111+DE111+DG111+DI111+DK111+DM111</f>
        <v/>
      </c>
      <c r="CN111" s="7">
        <f>CP111+CR111+CT111+CV111+CX111+CZ111+DB111+DD111+DF111+DH111+DJ111+DL111+DN111</f>
        <v/>
      </c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 t="inlineStr"/>
      <c r="DB111" s="7" t="inlineStr"/>
      <c r="DC111" s="7" t="n">
        <v>10</v>
      </c>
      <c r="DD111" s="7" t="n">
        <v>4561400</v>
      </c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>
        <f>E111+AU111+BI111+BS111+CM111</f>
        <v/>
      </c>
      <c r="DP111" s="7">
        <f>F111+AV111+BJ111+BT111+CN111</f>
        <v/>
      </c>
    </row>
    <row r="112" hidden="1" outlineLevel="1">
      <c r="A112" s="5" t="n">
        <v>7</v>
      </c>
      <c r="B112" s="6" t="inlineStr">
        <is>
          <t>ARUXAN-NUKUS XK</t>
        </is>
      </c>
      <c r="C112" s="6" t="inlineStr">
        <is>
          <t>Нукус</t>
        </is>
      </c>
      <c r="D112" s="6" t="inlineStr">
        <is>
          <t>Нукус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n">
        <v>5</v>
      </c>
      <c r="R112" s="7" t="n">
        <v>1246515</v>
      </c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>
        <f>BK112+BM112+BO112+BQ112</f>
        <v/>
      </c>
      <c r="BJ112" s="7">
        <f>BL112+BN112+BP112+BR112</f>
        <v/>
      </c>
      <c r="BK112" s="7" t="inlineStr"/>
      <c r="BL112" s="7" t="inlineStr"/>
      <c r="BM112" s="7" t="inlineStr"/>
      <c r="BN112" s="7" t="inlineStr"/>
      <c r="BO112" s="7" t="inlineStr"/>
      <c r="BP112" s="7" t="inlineStr"/>
      <c r="BQ112" s="7" t="inlineStr"/>
      <c r="BR112" s="7" t="inlineStr"/>
      <c r="BS112" s="7">
        <f>BU112+BW112+BY112+CA112+CC112+CE112+CG112+CI112+CK112</f>
        <v/>
      </c>
      <c r="BT112" s="7">
        <f>BV112+BX112+BZ112+CB112+CD112+CF112+CH112+CJ112+CL112</f>
        <v/>
      </c>
      <c r="BU112" s="7" t="inlineStr"/>
      <c r="BV112" s="7" t="inlineStr"/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>
        <f>CO112+CQ112+CS112+CU112+CW112+CY112+DA112+DC112+DE112+DG112+DI112+DK112+DM112</f>
        <v/>
      </c>
      <c r="CN112" s="7">
        <f>CP112+CR112+CT112+CV112+CX112+CZ112+DB112+DD112+DF112+DH112+DJ112+DL112+DN112</f>
        <v/>
      </c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 t="inlineStr"/>
      <c r="DB112" s="7" t="inlineStr"/>
      <c r="DC112" s="7" t="inlineStr"/>
      <c r="DD112" s="7" t="inlineStr"/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>
        <f>E112+AU112+BI112+BS112+CM112</f>
        <v/>
      </c>
      <c r="DP112" s="7">
        <f>F112+AV112+BJ112+BT112+CN112</f>
        <v/>
      </c>
    </row>
    <row r="113" hidden="1" outlineLevel="1">
      <c r="A113" s="5" t="n">
        <v>8</v>
      </c>
      <c r="B113" s="6" t="inlineStr">
        <is>
          <t>ASXAT MED PHARMA MChJ</t>
        </is>
      </c>
      <c r="C113" s="6" t="inlineStr">
        <is>
          <t>Нукус</t>
        </is>
      </c>
      <c r="D113" s="6" t="inlineStr">
        <is>
          <t>Нукус 1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n">
        <v>5</v>
      </c>
      <c r="R113" s="7" t="n">
        <v>2479375</v>
      </c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inlineStr"/>
      <c r="BL113" s="7" t="inlineStr"/>
      <c r="BM113" s="7" t="inlineStr"/>
      <c r="BN113" s="7" t="inlineStr"/>
      <c r="BO113" s="7" t="inlineStr"/>
      <c r="BP113" s="7" t="inlineStr"/>
      <c r="BQ113" s="7" t="inlineStr"/>
      <c r="BR113" s="7" t="inlineStr"/>
      <c r="BS113" s="7">
        <f>BU113+BW113+BY113+CA113+CC113+CE113+CG113+CI113+CK113</f>
        <v/>
      </c>
      <c r="BT113" s="7">
        <f>BV113+BX113+BZ113+CB113+CD113+CF113+CH113+CJ113+CL113</f>
        <v/>
      </c>
      <c r="BU113" s="7" t="inlineStr"/>
      <c r="BV113" s="7" t="inlineStr"/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>
        <f>CO113+CQ113+CS113+CU113+CW113+CY113+DA113+DC113+DE113+DG113+DI113+DK113+DM113</f>
        <v/>
      </c>
      <c r="CN113" s="7">
        <f>CP113+CR113+CT113+CV113+CX113+CZ113+DB113+DD113+DF113+DH113+DJ113+DL113+DN113</f>
        <v/>
      </c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 t="inlineStr"/>
      <c r="DB113" s="7" t="inlineStr"/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>
        <f>E113+AU113+BI113+BS113+CM113</f>
        <v/>
      </c>
      <c r="DP113" s="7">
        <f>F113+AV113+BJ113+BT113+CN113</f>
        <v/>
      </c>
    </row>
    <row r="114" hidden="1" outlineLevel="1">
      <c r="A114" s="5" t="n">
        <v>9</v>
      </c>
      <c r="B114" s="6" t="inlineStr">
        <is>
          <t>AXMAD-SHAXLO FARM</t>
        </is>
      </c>
      <c r="C114" s="6" t="inlineStr">
        <is>
          <t>Нукус</t>
        </is>
      </c>
      <c r="D114" s="6" t="inlineStr">
        <is>
          <t>Нукус 1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n">
        <v>2</v>
      </c>
      <c r="J114" s="7" t="n">
        <v>496422</v>
      </c>
      <c r="K114" s="7" t="n">
        <v>2</v>
      </c>
      <c r="L114" s="7" t="n">
        <v>913382</v>
      </c>
      <c r="M114" s="7" t="inlineStr"/>
      <c r="N114" s="7" t="inlineStr"/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n">
        <v>10</v>
      </c>
      <c r="AD114" s="7" t="n">
        <v>2963840</v>
      </c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>
        <f>BK114+BM114+BO114+BQ114</f>
        <v/>
      </c>
      <c r="BJ114" s="7">
        <f>BL114+BN114+BP114+BR114</f>
        <v/>
      </c>
      <c r="BK114" s="7" t="inlineStr"/>
      <c r="BL114" s="7" t="inlineStr"/>
      <c r="BM114" s="7" t="inlineStr"/>
      <c r="BN114" s="7" t="inlineStr"/>
      <c r="BO114" s="7" t="inlineStr"/>
      <c r="BP114" s="7" t="inlineStr"/>
      <c r="BQ114" s="7" t="inlineStr"/>
      <c r="BR114" s="7" t="inlineStr"/>
      <c r="BS114" s="7">
        <f>BU114+BW114+BY114+CA114+CC114+CE114+CG114+CI114+CK114</f>
        <v/>
      </c>
      <c r="BT114" s="7">
        <f>BV114+BX114+BZ114+CB114+CD114+CF114+CH114+CJ114+CL114</f>
        <v/>
      </c>
      <c r="BU114" s="7" t="inlineStr"/>
      <c r="BV114" s="7" t="inlineStr"/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>
        <f>CO114+CQ114+CS114+CU114+CW114+CY114+DA114+DC114+DE114+DG114+DI114+DK114+DM114</f>
        <v/>
      </c>
      <c r="CN114" s="7">
        <f>CP114+CR114+CT114+CV114+CX114+CZ114+DB114+DD114+DF114+DH114+DJ114+DL114+DN114</f>
        <v/>
      </c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 t="inlineStr"/>
      <c r="DB114" s="7" t="inlineStr"/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>
        <f>E114+AU114+BI114+BS114+CM114</f>
        <v/>
      </c>
      <c r="DP114" s="7">
        <f>F114+AV114+BJ114+BT114+CN114</f>
        <v/>
      </c>
    </row>
    <row r="115" hidden="1" outlineLevel="1">
      <c r="A115" s="5" t="n">
        <v>10</v>
      </c>
      <c r="B115" s="6" t="inlineStr">
        <is>
          <t>AYGERIM FARM XOJAYLI MCHJ</t>
        </is>
      </c>
      <c r="C115" s="6" t="inlineStr">
        <is>
          <t>Нукус</t>
        </is>
      </c>
      <c r="D115" s="6" t="inlineStr">
        <is>
          <t>Нукус 1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inlineStr"/>
      <c r="N115" s="7" t="inlineStr"/>
      <c r="O115" s="7" t="inlineStr"/>
      <c r="P115" s="7" t="inlineStr"/>
      <c r="Q115" s="7" t="inlineStr"/>
      <c r="R115" s="7" t="inlineStr"/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inlineStr"/>
      <c r="BL115" s="7" t="inlineStr"/>
      <c r="BM115" s="7" t="inlineStr"/>
      <c r="BN115" s="7" t="inlineStr"/>
      <c r="BO115" s="7" t="inlineStr"/>
      <c r="BP115" s="7" t="inlineStr"/>
      <c r="BQ115" s="7" t="inlineStr"/>
      <c r="BR115" s="7" t="inlineStr"/>
      <c r="BS115" s="7">
        <f>BU115+BW115+BY115+CA115+CC115+CE115+CG115+CI115+CK115</f>
        <v/>
      </c>
      <c r="BT115" s="7">
        <f>BV115+BX115+BZ115+CB115+CD115+CF115+CH115+CJ115+CL115</f>
        <v/>
      </c>
      <c r="BU115" s="7" t="inlineStr"/>
      <c r="BV115" s="7" t="inlineStr"/>
      <c r="BW115" s="7" t="inlineStr"/>
      <c r="BX115" s="7" t="inlineStr"/>
      <c r="BY115" s="7" t="inlineStr"/>
      <c r="BZ115" s="7" t="inlineStr"/>
      <c r="CA115" s="7" t="inlineStr"/>
      <c r="CB115" s="7" t="inlineStr"/>
      <c r="CC115" s="7" t="inlineStr"/>
      <c r="CD115" s="7" t="inlineStr"/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>
        <f>CO115+CQ115+CS115+CU115+CW115+CY115+DA115+DC115+DE115+DG115+DI115+DK115+DM115</f>
        <v/>
      </c>
      <c r="CN115" s="7">
        <f>CP115+CR115+CT115+CV115+CX115+CZ115+DB115+DD115+DF115+DH115+DJ115+DL115+DN115</f>
        <v/>
      </c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 t="inlineStr"/>
      <c r="DB115" s="7" t="inlineStr"/>
      <c r="DC115" s="7" t="n">
        <v>20</v>
      </c>
      <c r="DD115" s="7" t="n">
        <v>764620</v>
      </c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>
        <f>E115+AU115+BI115+BS115+CM115</f>
        <v/>
      </c>
      <c r="DP115" s="7">
        <f>F115+AV115+BJ115+BT115+CN115</f>
        <v/>
      </c>
    </row>
    <row r="116" hidden="1" outlineLevel="1">
      <c r="A116" s="5" t="n">
        <v>11</v>
      </c>
      <c r="B116" s="6" t="inlineStr">
        <is>
          <t>AYZADA GAFUR FARM MChJ</t>
        </is>
      </c>
      <c r="C116" s="6" t="inlineStr">
        <is>
          <t>Нукус</t>
        </is>
      </c>
      <c r="D116" s="6" t="inlineStr">
        <is>
          <t>Нукус 1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n">
        <v>10</v>
      </c>
      <c r="H116" s="7" t="n">
        <v>2567080</v>
      </c>
      <c r="I116" s="7" t="inlineStr"/>
      <c r="J116" s="7" t="inlineStr"/>
      <c r="K116" s="7" t="inlineStr"/>
      <c r="L116" s="7" t="inlineStr"/>
      <c r="M116" s="7" t="n">
        <v>30</v>
      </c>
      <c r="N116" s="7" t="n">
        <v>4728870</v>
      </c>
      <c r="O116" s="7" t="inlineStr"/>
      <c r="P116" s="7" t="inlineStr"/>
      <c r="Q116" s="7" t="n">
        <v>125</v>
      </c>
      <c r="R116" s="7" t="n">
        <v>35621270</v>
      </c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n">
        <v>20</v>
      </c>
      <c r="AD116" s="7" t="n">
        <v>2120070</v>
      </c>
      <c r="AE116" s="7" t="n">
        <v>15</v>
      </c>
      <c r="AF116" s="7" t="n">
        <v>5455340</v>
      </c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</f>
        <v/>
      </c>
      <c r="AV116" s="7">
        <f>AX116+AZ116+BB116+BD116+BF116+BH116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>
        <f>BK116+BM116+BO116+BQ116</f>
        <v/>
      </c>
      <c r="BJ116" s="7">
        <f>BL116+BN116+BP116+BR116</f>
        <v/>
      </c>
      <c r="BK116" s="7" t="inlineStr"/>
      <c r="BL116" s="7" t="inlineStr"/>
      <c r="BM116" s="7" t="inlineStr"/>
      <c r="BN116" s="7" t="inlineStr"/>
      <c r="BO116" s="7" t="inlineStr"/>
      <c r="BP116" s="7" t="inlineStr"/>
      <c r="BQ116" s="7" t="inlineStr"/>
      <c r="BR116" s="7" t="inlineStr"/>
      <c r="BS116" s="7">
        <f>BU116+BW116+BY116+CA116+CC116+CE116+CG116+CI116+CK116</f>
        <v/>
      </c>
      <c r="BT116" s="7">
        <f>BV116+BX116+BZ116+CB116+CD116+CF116+CH116+CJ116+CL116</f>
        <v/>
      </c>
      <c r="BU116" s="7" t="inlineStr"/>
      <c r="BV116" s="7" t="inlineStr"/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>
        <f>CO116+CQ116+CS116+CU116+CW116+CY116+DA116+DC116+DE116+DG116+DI116+DK116+DM116</f>
        <v/>
      </c>
      <c r="CN116" s="7">
        <f>CP116+CR116+CT116+CV116+CX116+CZ116+DB116+DD116+DF116+DH116+DJ116+DL116+DN116</f>
        <v/>
      </c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 t="inlineStr"/>
      <c r="DB116" s="7" t="inlineStr"/>
      <c r="DC116" s="7" t="n">
        <v>10</v>
      </c>
      <c r="DD116" s="7" t="n">
        <v>2543760</v>
      </c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>
        <f>E116+AU116+BI116+BS116+CM116</f>
        <v/>
      </c>
      <c r="DP116" s="7">
        <f>F116+AV116+BJ116+BT116+CN116</f>
        <v/>
      </c>
    </row>
    <row r="117" hidden="1" outlineLevel="1">
      <c r="A117" s="5" t="n">
        <v>12</v>
      </c>
      <c r="B117" s="6" t="inlineStr">
        <is>
          <t>AZIZ ZAFAR FARM MCHJ</t>
        </is>
      </c>
      <c r="C117" s="6" t="inlineStr">
        <is>
          <t>Нукус</t>
        </is>
      </c>
      <c r="D117" s="6" t="inlineStr">
        <is>
          <t>Нукус 1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n">
        <v>2</v>
      </c>
      <c r="L117" s="7" t="n">
        <v>531112</v>
      </c>
      <c r="M117" s="7" t="inlineStr"/>
      <c r="N117" s="7" t="inlineStr"/>
      <c r="O117" s="7" t="inlineStr"/>
      <c r="P117" s="7" t="inlineStr"/>
      <c r="Q117" s="7" t="inlineStr"/>
      <c r="R117" s="7" t="inlineStr"/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>
        <f>BK117+BM117+BO117+BQ117</f>
        <v/>
      </c>
      <c r="BJ117" s="7">
        <f>BL117+BN117+BP117+BR117</f>
        <v/>
      </c>
      <c r="BK117" s="7" t="inlineStr"/>
      <c r="BL117" s="7" t="inlineStr"/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</f>
        <v/>
      </c>
      <c r="BT117" s="7">
        <f>BV117+BX117+BZ117+CB117+CD117+CF117+CH117+CJ117+CL117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>
        <f>CO117+CQ117+CS117+CU117+CW117+CY117+DA117+DC117+DE117+DG117+DI117+DK117+DM117</f>
        <v/>
      </c>
      <c r="CN117" s="7">
        <f>CP117+CR117+CT117+CV117+CX117+CZ117+DB117+DD117+DF117+DH117+DJ117+DL117+DN117</f>
        <v/>
      </c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 t="n">
        <v>10</v>
      </c>
      <c r="DB117" s="7" t="n">
        <v>4038220</v>
      </c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>
        <f>E117+AU117+BI117+BS117+CM117</f>
        <v/>
      </c>
      <c r="DP117" s="7">
        <f>F117+AV117+BJ117+BT117+CN117</f>
        <v/>
      </c>
    </row>
    <row r="118" hidden="1" outlineLevel="1">
      <c r="A118" s="5" t="n">
        <v>13</v>
      </c>
      <c r="B118" s="6" t="inlineStr">
        <is>
          <t>Ajiniyaz Nokis MCHJ</t>
        </is>
      </c>
      <c r="C118" s="6" t="inlineStr">
        <is>
          <t>Нукус</t>
        </is>
      </c>
      <c r="D118" s="6" t="inlineStr">
        <is>
          <t>Нукус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n">
        <v>8</v>
      </c>
      <c r="H118" s="7" t="n">
        <v>2208144</v>
      </c>
      <c r="I118" s="7" t="inlineStr"/>
      <c r="J118" s="7" t="inlineStr"/>
      <c r="K118" s="7" t="inlineStr"/>
      <c r="L118" s="7" t="inlineStr"/>
      <c r="M118" s="7" t="inlineStr"/>
      <c r="N118" s="7" t="inlineStr"/>
      <c r="O118" s="7" t="inlineStr"/>
      <c r="P118" s="7" t="inlineStr"/>
      <c r="Q118" s="7" t="inlineStr"/>
      <c r="R118" s="7" t="inlineStr"/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inlineStr"/>
      <c r="BL118" s="7" t="inlineStr"/>
      <c r="BM118" s="7" t="inlineStr"/>
      <c r="BN118" s="7" t="inlineStr"/>
      <c r="BO118" s="7" t="inlineStr"/>
      <c r="BP118" s="7" t="inlineStr"/>
      <c r="BQ118" s="7" t="inlineStr"/>
      <c r="BR118" s="7" t="inlineStr"/>
      <c r="BS118" s="7">
        <f>BU118+BW118+BY118+CA118+CC118+CE118+CG118+CI118+CK118</f>
        <v/>
      </c>
      <c r="BT118" s="7">
        <f>BV118+BX118+BZ118+CB118+CD118+CF118+CH118+CJ118+CL118</f>
        <v/>
      </c>
      <c r="BU118" s="7" t="inlineStr"/>
      <c r="BV118" s="7" t="inlineStr"/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n">
        <v>24</v>
      </c>
      <c r="CL118" s="7" t="n">
        <v>1961928</v>
      </c>
      <c r="CM118" s="7">
        <f>CO118+CQ118+CS118+CU118+CW118+CY118+DA118+DC118+DE118+DG118+DI118+DK118+DM118</f>
        <v/>
      </c>
      <c r="CN118" s="7">
        <f>CP118+CR118+CT118+CV118+CX118+CZ118+DB118+DD118+DF118+DH118+DJ118+DL118+DN118</f>
        <v/>
      </c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 t="inlineStr"/>
      <c r="DB118" s="7" t="inlineStr"/>
      <c r="DC118" s="7" t="n">
        <v>30</v>
      </c>
      <c r="DD118" s="7" t="n">
        <v>8148450</v>
      </c>
      <c r="DE118" s="7" t="inlineStr"/>
      <c r="DF118" s="7" t="inlineStr"/>
      <c r="DG118" s="7" t="n">
        <v>15</v>
      </c>
      <c r="DH118" s="7" t="n">
        <v>1083105</v>
      </c>
      <c r="DI118" s="7" t="inlineStr"/>
      <c r="DJ118" s="7" t="inlineStr"/>
      <c r="DK118" s="7" t="inlineStr"/>
      <c r="DL118" s="7" t="inlineStr"/>
      <c r="DM118" s="7" t="inlineStr"/>
      <c r="DN118" s="7" t="inlineStr"/>
      <c r="DO118" s="7">
        <f>E118+AU118+BI118+BS118+CM118</f>
        <v/>
      </c>
      <c r="DP118" s="7">
        <f>F118+AV118+BJ118+BT118+CN118</f>
        <v/>
      </c>
    </row>
    <row r="119" hidden="1" outlineLevel="1">
      <c r="A119" s="5" t="n">
        <v>14</v>
      </c>
      <c r="B119" s="6" t="inlineStr">
        <is>
          <t>Artemida Dabir XK</t>
        </is>
      </c>
      <c r="C119" s="6" t="inlineStr">
        <is>
          <t>Нукус</t>
        </is>
      </c>
      <c r="D119" s="6" t="inlineStr">
        <is>
          <t>Нукус 1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inlineStr"/>
      <c r="N119" s="7" t="inlineStr"/>
      <c r="O119" s="7" t="inlineStr"/>
      <c r="P119" s="7" t="inlineStr"/>
      <c r="Q119" s="7" t="n">
        <v>2</v>
      </c>
      <c r="R119" s="7" t="n">
        <v>906974</v>
      </c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n">
        <v>10</v>
      </c>
      <c r="AD119" s="7" t="n">
        <v>2028490</v>
      </c>
      <c r="AE119" s="7" t="inlineStr"/>
      <c r="AF119" s="7" t="inlineStr"/>
      <c r="AG119" s="7" t="n">
        <v>20</v>
      </c>
      <c r="AH119" s="7" t="n">
        <v>5426040</v>
      </c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inlineStr"/>
      <c r="BP119" s="7" t="inlineStr"/>
      <c r="BQ119" s="7" t="inlineStr"/>
      <c r="BR119" s="7" t="inlineStr"/>
      <c r="BS119" s="7">
        <f>BU119+BW119+BY119+CA119+CC119+CE119+CG119+CI119+CK119</f>
        <v/>
      </c>
      <c r="BT119" s="7">
        <f>BV119+BX119+BZ119+CB119+CD119+CF119+CH119+CJ119+CL119</f>
        <v/>
      </c>
      <c r="BU119" s="7" t="inlineStr"/>
      <c r="BV119" s="7" t="inlineStr"/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>
        <f>CO119+CQ119+CS119+CU119+CW119+CY119+DA119+DC119+DE119+DG119+DI119+DK119+DM119</f>
        <v/>
      </c>
      <c r="CN119" s="7">
        <f>CP119+CR119+CT119+CV119+CX119+CZ119+DB119+DD119+DF119+DH119+DJ119+DL119+DN119</f>
        <v/>
      </c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 t="inlineStr"/>
      <c r="DB119" s="7" t="inlineStr"/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>
        <f>E119+AU119+BI119+BS119+CM119</f>
        <v/>
      </c>
      <c r="DP119" s="7">
        <f>F119+AV119+BJ119+BT119+CN119</f>
        <v/>
      </c>
    </row>
    <row r="120" hidden="1" outlineLevel="1">
      <c r="A120" s="5" t="n">
        <v>15</v>
      </c>
      <c r="B120" s="6" t="inlineStr">
        <is>
          <t>Asiljan Denta Taxiatash MCHJ</t>
        </is>
      </c>
      <c r="C120" s="6" t="inlineStr">
        <is>
          <t>Нукус</t>
        </is>
      </c>
      <c r="D120" s="6" t="inlineStr">
        <is>
          <t>Нукус 1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n">
        <v>30</v>
      </c>
      <c r="R120" s="7" t="n">
        <v>4258530</v>
      </c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>
        <f>BK120+BM120+BO120+BQ120</f>
        <v/>
      </c>
      <c r="BJ120" s="7">
        <f>BL120+BN120+BP120+BR120</f>
        <v/>
      </c>
      <c r="BK120" s="7" t="inlineStr"/>
      <c r="BL120" s="7" t="inlineStr"/>
      <c r="BM120" s="7" t="inlineStr"/>
      <c r="BN120" s="7" t="inlineStr"/>
      <c r="BO120" s="7" t="inlineStr"/>
      <c r="BP120" s="7" t="inlineStr"/>
      <c r="BQ120" s="7" t="inlineStr"/>
      <c r="BR120" s="7" t="inlineStr"/>
      <c r="BS120" s="7">
        <f>BU120+BW120+BY120+CA120+CC120+CE120+CG120+CI120+CK120</f>
        <v/>
      </c>
      <c r="BT120" s="7">
        <f>BV120+BX120+BZ120+CB120+CD120+CF120+CH120+CJ120+CL120</f>
        <v/>
      </c>
      <c r="BU120" s="7" t="inlineStr"/>
      <c r="BV120" s="7" t="inlineStr"/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n">
        <v>5</v>
      </c>
      <c r="CL120" s="7" t="n">
        <v>1605660</v>
      </c>
      <c r="CM120" s="7">
        <f>CO120+CQ120+CS120+CU120+CW120+CY120+DA120+DC120+DE120+DG120+DI120+DK120+DM120</f>
        <v/>
      </c>
      <c r="CN120" s="7">
        <f>CP120+CR120+CT120+CV120+CX120+CZ120+DB120+DD120+DF120+DH120+DJ120+DL120+DN120</f>
        <v/>
      </c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 t="inlineStr"/>
      <c r="DB120" s="7" t="inlineStr"/>
      <c r="DC120" s="7" t="n">
        <v>10</v>
      </c>
      <c r="DD120" s="7" t="n">
        <v>3045510</v>
      </c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>
        <f>E120+AU120+BI120+BS120+CM120</f>
        <v/>
      </c>
      <c r="DP120" s="7">
        <f>F120+AV120+BJ120+BT120+CN120</f>
        <v/>
      </c>
    </row>
    <row r="121" hidden="1" outlineLevel="1">
      <c r="A121" s="5" t="n">
        <v>16</v>
      </c>
      <c r="B121" s="6" t="inlineStr">
        <is>
          <t>BIO-FARMS MCHJ</t>
        </is>
      </c>
      <c r="C121" s="6" t="inlineStr">
        <is>
          <t>Нукус</t>
        </is>
      </c>
      <c r="D121" s="6" t="inlineStr">
        <is>
          <t>Нукус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n">
        <v>40</v>
      </c>
      <c r="H121" s="7" t="n">
        <v>11819560</v>
      </c>
      <c r="I121" s="7" t="n">
        <v>5</v>
      </c>
      <c r="J121" s="7" t="n">
        <v>376260</v>
      </c>
      <c r="K121" s="7" t="n">
        <v>5</v>
      </c>
      <c r="L121" s="7" t="n">
        <v>618945</v>
      </c>
      <c r="M121" s="7" t="n">
        <v>120</v>
      </c>
      <c r="N121" s="7" t="n">
        <v>17905440</v>
      </c>
      <c r="O121" s="7" t="inlineStr"/>
      <c r="P121" s="7" t="inlineStr"/>
      <c r="Q121" s="7" t="n">
        <v>400</v>
      </c>
      <c r="R121" s="7" t="n">
        <v>133837600</v>
      </c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</f>
        <v/>
      </c>
      <c r="AV121" s="7">
        <f>AX121+AZ121+BB121+BD121+BF121+BH121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>
        <f>BK121+BM121+BO121+BQ121</f>
        <v/>
      </c>
      <c r="BJ121" s="7">
        <f>BL121+BN121+BP121+BR121</f>
        <v/>
      </c>
      <c r="BK121" s="7" t="inlineStr"/>
      <c r="BL121" s="7" t="inlineStr"/>
      <c r="BM121" s="7" t="inlineStr"/>
      <c r="BN121" s="7" t="inlineStr"/>
      <c r="BO121" s="7" t="inlineStr"/>
      <c r="BP121" s="7" t="inlineStr"/>
      <c r="BQ121" s="7" t="inlineStr"/>
      <c r="BR121" s="7" t="inlineStr"/>
      <c r="BS121" s="7">
        <f>BU121+BW121+BY121+CA121+CC121+CE121+CG121+CI121+CK121</f>
        <v/>
      </c>
      <c r="BT121" s="7">
        <f>BV121+BX121+BZ121+CB121+CD121+CF121+CH121+CJ121+CL121</f>
        <v/>
      </c>
      <c r="BU121" s="7" t="inlineStr"/>
      <c r="BV121" s="7" t="inlineStr"/>
      <c r="BW121" s="7" t="inlineStr"/>
      <c r="BX121" s="7" t="inlineStr"/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>
        <f>CO121+CQ121+CS121+CU121+CW121+CY121+DA121+DC121+DE121+DG121+DI121+DK121+DM121</f>
        <v/>
      </c>
      <c r="CN121" s="7">
        <f>CP121+CR121+CT121+CV121+CX121+CZ121+DB121+DD121+DF121+DH121+DJ121+DL121+DN121</f>
        <v/>
      </c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 t="inlineStr"/>
      <c r="DB121" s="7" t="inlineStr"/>
      <c r="DC121" s="7" t="inlineStr"/>
      <c r="DD121" s="7" t="inlineStr"/>
      <c r="DE121" s="7" t="inlineStr"/>
      <c r="DF121" s="7" t="inlineStr"/>
      <c r="DG121" s="7" t="n">
        <v>15</v>
      </c>
      <c r="DH121" s="7" t="n">
        <v>3690285</v>
      </c>
      <c r="DI121" s="7" t="inlineStr"/>
      <c r="DJ121" s="7" t="inlineStr"/>
      <c r="DK121" s="7" t="inlineStr"/>
      <c r="DL121" s="7" t="inlineStr"/>
      <c r="DM121" s="7" t="inlineStr"/>
      <c r="DN121" s="7" t="inlineStr"/>
      <c r="DO121" s="7">
        <f>E121+AU121+BI121+BS121+CM121</f>
        <v/>
      </c>
      <c r="DP121" s="7">
        <f>F121+AV121+BJ121+BT121+CN121</f>
        <v/>
      </c>
    </row>
    <row r="122" hidden="1" outlineLevel="1">
      <c r="A122" s="5" t="n">
        <v>17</v>
      </c>
      <c r="B122" s="6" t="inlineStr">
        <is>
          <t>BIRODAR NORIMMATOV</t>
        </is>
      </c>
      <c r="C122" s="6" t="inlineStr">
        <is>
          <t>Нукус</t>
        </is>
      </c>
      <c r="D122" s="6" t="inlineStr">
        <is>
          <t>Нукус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n">
        <v>10</v>
      </c>
      <c r="H122" s="7" t="n">
        <v>3517510</v>
      </c>
      <c r="I122" s="7" t="inlineStr"/>
      <c r="J122" s="7" t="inlineStr"/>
      <c r="K122" s="7" t="inlineStr"/>
      <c r="L122" s="7" t="inlineStr"/>
      <c r="M122" s="7" t="n">
        <v>30</v>
      </c>
      <c r="N122" s="7" t="n">
        <v>14041950</v>
      </c>
      <c r="O122" s="7" t="inlineStr"/>
      <c r="P122" s="7" t="inlineStr"/>
      <c r="Q122" s="7" t="n">
        <v>100</v>
      </c>
      <c r="R122" s="7" t="n">
        <v>27353700</v>
      </c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</f>
        <v/>
      </c>
      <c r="AV122" s="7">
        <f>AX122+AZ122+BB122+BD122+BF122+BH122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>
        <f>BK122+BM122+BO122+BQ122</f>
        <v/>
      </c>
      <c r="BJ122" s="7">
        <f>BL122+BN122+BP122+BR122</f>
        <v/>
      </c>
      <c r="BK122" s="7" t="inlineStr"/>
      <c r="BL122" s="7" t="inlineStr"/>
      <c r="BM122" s="7" t="inlineStr"/>
      <c r="BN122" s="7" t="inlineStr"/>
      <c r="BO122" s="7" t="inlineStr"/>
      <c r="BP122" s="7" t="inlineStr"/>
      <c r="BQ122" s="7" t="inlineStr"/>
      <c r="BR122" s="7" t="inlineStr"/>
      <c r="BS122" s="7">
        <f>BU122+BW122+BY122+CA122+CC122+CE122+CG122+CI122+CK122</f>
        <v/>
      </c>
      <c r="BT122" s="7">
        <f>BV122+BX122+BZ122+CB122+CD122+CF122+CH122+CJ122+CL122</f>
        <v/>
      </c>
      <c r="BU122" s="7" t="inlineStr"/>
      <c r="BV122" s="7" t="inlineStr"/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>
        <f>CO122+CQ122+CS122+CU122+CW122+CY122+DA122+DC122+DE122+DG122+DI122+DK122+DM122</f>
        <v/>
      </c>
      <c r="CN122" s="7">
        <f>CP122+CR122+CT122+CV122+CX122+CZ122+DB122+DD122+DF122+DH122+DJ122+DL122+DN122</f>
        <v/>
      </c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 t="inlineStr"/>
      <c r="DB122" s="7" t="inlineStr"/>
      <c r="DC122" s="7" t="inlineStr"/>
      <c r="DD122" s="7" t="inlineStr"/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>
        <f>E122+AU122+BI122+BS122+CM122</f>
        <v/>
      </c>
      <c r="DP122" s="7">
        <f>F122+AV122+BJ122+BT122+CN122</f>
        <v/>
      </c>
    </row>
    <row r="123" hidden="1" outlineLevel="1">
      <c r="A123" s="5" t="n">
        <v>18</v>
      </c>
      <c r="B123" s="6" t="inlineStr">
        <is>
          <t>BOZATAW FARM</t>
        </is>
      </c>
      <c r="C123" s="6" t="inlineStr">
        <is>
          <t>Нукус</t>
        </is>
      </c>
      <c r="D123" s="6" t="inlineStr">
        <is>
          <t>Нукус 1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n">
        <v>2</v>
      </c>
      <c r="H123" s="7" t="n">
        <v>712776</v>
      </c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n">
        <v>7</v>
      </c>
      <c r="R123" s="7" t="n">
        <v>3172682</v>
      </c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</f>
        <v/>
      </c>
      <c r="AV123" s="7">
        <f>AX123+AZ123+BB123+BD123+BF123+BH123</f>
        <v/>
      </c>
      <c r="AW123" s="7" t="inlineStr"/>
      <c r="AX123" s="7" t="inlineStr"/>
      <c r="AY123" s="7" t="n">
        <v>1</v>
      </c>
      <c r="AZ123" s="7" t="n">
        <v>153224</v>
      </c>
      <c r="BA123" s="7" t="inlineStr"/>
      <c r="BB123" s="7" t="inlineStr"/>
      <c r="BC123" s="7" t="inlineStr"/>
      <c r="BD123" s="7" t="inlineStr"/>
      <c r="BE123" s="7" t="inlineStr"/>
      <c r="BF123" s="7" t="inlineStr"/>
      <c r="BG123" s="7" t="n">
        <v>30</v>
      </c>
      <c r="BH123" s="7" t="n">
        <v>8933940</v>
      </c>
      <c r="BI123" s="7">
        <f>BK123+BM123+BO123+BQ123</f>
        <v/>
      </c>
      <c r="BJ123" s="7">
        <f>BL123+BN123+BP123+BR123</f>
        <v/>
      </c>
      <c r="BK123" s="7" t="inlineStr"/>
      <c r="BL123" s="7" t="inlineStr"/>
      <c r="BM123" s="7" t="inlineStr"/>
      <c r="BN123" s="7" t="inlineStr"/>
      <c r="BO123" s="7" t="inlineStr"/>
      <c r="BP123" s="7" t="inlineStr"/>
      <c r="BQ123" s="7" t="inlineStr"/>
      <c r="BR123" s="7" t="inlineStr"/>
      <c r="BS123" s="7">
        <f>BU123+BW123+BY123+CA123+CC123+CE123+CG123+CI123+CK123</f>
        <v/>
      </c>
      <c r="BT123" s="7">
        <f>BV123+BX123+BZ123+CB123+CD123+CF123+CH123+CJ123+CL123</f>
        <v/>
      </c>
      <c r="BU123" s="7" t="inlineStr"/>
      <c r="BV123" s="7" t="inlineStr"/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>
        <f>CO123+CQ123+CS123+CU123+CW123+CY123+DA123+DC123+DE123+DG123+DI123+DK123+DM123</f>
        <v/>
      </c>
      <c r="CN123" s="7">
        <f>CP123+CR123+CT123+CV123+CX123+CZ123+DB123+DD123+DF123+DH123+DJ123+DL123+DN123</f>
        <v/>
      </c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 t="inlineStr"/>
      <c r="DB123" s="7" t="inlineStr"/>
      <c r="DC123" s="7" t="inlineStr"/>
      <c r="DD123" s="7" t="inlineStr"/>
      <c r="DE123" s="7" t="inlineStr"/>
      <c r="DF123" s="7" t="inlineStr"/>
      <c r="DG123" s="7" t="n">
        <v>2</v>
      </c>
      <c r="DH123" s="7" t="n">
        <v>815470</v>
      </c>
      <c r="DI123" s="7" t="inlineStr"/>
      <c r="DJ123" s="7" t="inlineStr"/>
      <c r="DK123" s="7" t="inlineStr"/>
      <c r="DL123" s="7" t="inlineStr"/>
      <c r="DM123" s="7" t="inlineStr"/>
      <c r="DN123" s="7" t="inlineStr"/>
      <c r="DO123" s="7">
        <f>E123+AU123+BI123+BS123+CM123</f>
        <v/>
      </c>
      <c r="DP123" s="7">
        <f>F123+AV123+BJ123+BT123+CN123</f>
        <v/>
      </c>
    </row>
    <row r="124" hidden="1" outlineLevel="1">
      <c r="A124" s="5" t="n">
        <v>19</v>
      </c>
      <c r="B124" s="6" t="inlineStr">
        <is>
          <t>BUNYODBEK FAYZBEK FARM MChJ</t>
        </is>
      </c>
      <c r="C124" s="6" t="inlineStr">
        <is>
          <t>Нукус</t>
        </is>
      </c>
      <c r="D124" s="6" t="inlineStr">
        <is>
          <t>Нукус 1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n">
        <v>12</v>
      </c>
      <c r="H124" s="7" t="n">
        <v>2385250</v>
      </c>
      <c r="I124" s="7" t="inlineStr"/>
      <c r="J124" s="7" t="inlineStr"/>
      <c r="K124" s="7" t="inlineStr"/>
      <c r="L124" s="7" t="inlineStr"/>
      <c r="M124" s="7" t="n">
        <v>50</v>
      </c>
      <c r="N124" s="7" t="n">
        <v>14670400</v>
      </c>
      <c r="O124" s="7" t="inlineStr"/>
      <c r="P124" s="7" t="inlineStr"/>
      <c r="Q124" s="7" t="n">
        <v>115</v>
      </c>
      <c r="R124" s="7" t="n">
        <v>40513440</v>
      </c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</f>
        <v/>
      </c>
      <c r="AV124" s="7">
        <f>AX124+AZ124+BB124+BD124+BF124+BH124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>
        <f>BK124+BM124+BO124+BQ124</f>
        <v/>
      </c>
      <c r="BJ124" s="7">
        <f>BL124+BN124+BP124+BR124</f>
        <v/>
      </c>
      <c r="BK124" s="7" t="inlineStr"/>
      <c r="BL124" s="7" t="inlineStr"/>
      <c r="BM124" s="7" t="inlineStr"/>
      <c r="BN124" s="7" t="inlineStr"/>
      <c r="BO124" s="7" t="inlineStr"/>
      <c r="BP124" s="7" t="inlineStr"/>
      <c r="BQ124" s="7" t="inlineStr"/>
      <c r="BR124" s="7" t="inlineStr"/>
      <c r="BS124" s="7">
        <f>BU124+BW124+BY124+CA124+CC124+CE124+CG124+CI124+CK124</f>
        <v/>
      </c>
      <c r="BT124" s="7">
        <f>BV124+BX124+BZ124+CB124+CD124+CF124+CH124+CJ124+CL124</f>
        <v/>
      </c>
      <c r="BU124" s="7" t="inlineStr"/>
      <c r="BV124" s="7" t="inlineStr"/>
      <c r="BW124" s="7" t="inlineStr"/>
      <c r="BX124" s="7" t="inlineStr"/>
      <c r="BY124" s="7" t="n">
        <v>3</v>
      </c>
      <c r="BZ124" s="7" t="n">
        <v>195993</v>
      </c>
      <c r="CA124" s="7" t="inlineStr"/>
      <c r="CB124" s="7" t="inlineStr"/>
      <c r="CC124" s="7" t="inlineStr"/>
      <c r="CD124" s="7" t="inlineStr"/>
      <c r="CE124" s="7" t="inlineStr"/>
      <c r="CF124" s="7" t="inlineStr"/>
      <c r="CG124" s="7" t="inlineStr"/>
      <c r="CH124" s="7" t="inlineStr"/>
      <c r="CI124" s="7" t="inlineStr"/>
      <c r="CJ124" s="7" t="inlineStr"/>
      <c r="CK124" s="7" t="n">
        <v>2</v>
      </c>
      <c r="CL124" s="7" t="n">
        <v>142528</v>
      </c>
      <c r="CM124" s="7">
        <f>CO124+CQ124+CS124+CU124+CW124+CY124+DA124+DC124+DE124+DG124+DI124+DK124+DM124</f>
        <v/>
      </c>
      <c r="CN124" s="7">
        <f>CP124+CR124+CT124+CV124+CX124+CZ124+DB124+DD124+DF124+DH124+DJ124+DL124+DN124</f>
        <v/>
      </c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 t="inlineStr"/>
      <c r="DB124" s="7" t="inlineStr"/>
      <c r="DC124" s="7" t="n">
        <v>5</v>
      </c>
      <c r="DD124" s="7" t="n">
        <v>2414895</v>
      </c>
      <c r="DE124" s="7" t="inlineStr"/>
      <c r="DF124" s="7" t="inlineStr"/>
      <c r="DG124" s="7" t="n">
        <v>2</v>
      </c>
      <c r="DH124" s="7" t="n">
        <v>565570</v>
      </c>
      <c r="DI124" s="7" t="inlineStr"/>
      <c r="DJ124" s="7" t="inlineStr"/>
      <c r="DK124" s="7" t="inlineStr"/>
      <c r="DL124" s="7" t="inlineStr"/>
      <c r="DM124" s="7" t="inlineStr"/>
      <c r="DN124" s="7" t="inlineStr"/>
      <c r="DO124" s="7">
        <f>E124+AU124+BI124+BS124+CM124</f>
        <v/>
      </c>
      <c r="DP124" s="7">
        <f>F124+AV124+BJ124+BT124+CN124</f>
        <v/>
      </c>
    </row>
    <row r="125" hidden="1" outlineLevel="1">
      <c r="A125" s="5" t="n">
        <v>20</v>
      </c>
      <c r="B125" s="6" t="inlineStr">
        <is>
          <t>Baxadir Diyor XK</t>
        </is>
      </c>
      <c r="C125" s="6" t="inlineStr">
        <is>
          <t>Нукус</t>
        </is>
      </c>
      <c r="D125" s="6" t="inlineStr">
        <is>
          <t>Нукус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n">
        <v>1</v>
      </c>
      <c r="H125" s="7" t="n">
        <v>271430</v>
      </c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inlineStr"/>
      <c r="R125" s="7" t="inlineStr"/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</f>
        <v/>
      </c>
      <c r="AV125" s="7">
        <f>AX125+AZ125+BB125+BD125+BF125+BH125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>
        <f>BK125+BM125+BO125+BQ125</f>
        <v/>
      </c>
      <c r="BJ125" s="7">
        <f>BL125+BN125+BP125+BR125</f>
        <v/>
      </c>
      <c r="BK125" s="7" t="inlineStr"/>
      <c r="BL125" s="7" t="inlineStr"/>
      <c r="BM125" s="7" t="inlineStr"/>
      <c r="BN125" s="7" t="inlineStr"/>
      <c r="BO125" s="7" t="inlineStr"/>
      <c r="BP125" s="7" t="inlineStr"/>
      <c r="BQ125" s="7" t="inlineStr"/>
      <c r="BR125" s="7" t="inlineStr"/>
      <c r="BS125" s="7">
        <f>BU125+BW125+BY125+CA125+CC125+CE125+CG125+CI125+CK125</f>
        <v/>
      </c>
      <c r="BT125" s="7">
        <f>BV125+BX125+BZ125+CB125+CD125+CF125+CH125+CJ125+CL125</f>
        <v/>
      </c>
      <c r="BU125" s="7" t="inlineStr"/>
      <c r="BV125" s="7" t="inlineStr"/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>
        <f>CO125+CQ125+CS125+CU125+CW125+CY125+DA125+DC125+DE125+DG125+DI125+DK125+DM125</f>
        <v/>
      </c>
      <c r="CN125" s="7">
        <f>CP125+CR125+CT125+CV125+CX125+CZ125+DB125+DD125+DF125+DH125+DJ125+DL125+DN125</f>
        <v/>
      </c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 t="inlineStr"/>
      <c r="DB125" s="7" t="inlineStr"/>
      <c r="DC125" s="7" t="n">
        <v>10</v>
      </c>
      <c r="DD125" s="7" t="n">
        <v>590690</v>
      </c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>
        <f>E125+AU125+BI125+BS125+CM125</f>
        <v/>
      </c>
      <c r="DP125" s="7">
        <f>F125+AV125+BJ125+BT125+CN125</f>
        <v/>
      </c>
    </row>
    <row r="126" hidden="1" outlineLevel="1">
      <c r="A126" s="5" t="n">
        <v>21</v>
      </c>
      <c r="B126" s="6" t="inlineStr">
        <is>
          <t>Baxram XA</t>
        </is>
      </c>
      <c r="C126" s="6" t="inlineStr">
        <is>
          <t>Нукус</t>
        </is>
      </c>
      <c r="D126" s="6" t="inlineStr">
        <is>
          <t>Нукус 1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inlineStr"/>
      <c r="H126" s="7" t="inlineStr"/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inlineStr"/>
      <c r="R126" s="7" t="inlineStr"/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n">
        <v>10</v>
      </c>
      <c r="AH126" s="7" t="n">
        <v>1216020</v>
      </c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</f>
        <v/>
      </c>
      <c r="AV126" s="7">
        <f>AX126+AZ126+BB126+BD126+BF126+BH126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inlineStr"/>
      <c r="BH126" s="7" t="inlineStr"/>
      <c r="BI126" s="7">
        <f>BK126+BM126+BO126+BQ126</f>
        <v/>
      </c>
      <c r="BJ126" s="7">
        <f>BL126+BN126+BP126+BR126</f>
        <v/>
      </c>
      <c r="BK126" s="7" t="inlineStr"/>
      <c r="BL126" s="7" t="inlineStr"/>
      <c r="BM126" s="7" t="inlineStr"/>
      <c r="BN126" s="7" t="inlineStr"/>
      <c r="BO126" s="7" t="inlineStr"/>
      <c r="BP126" s="7" t="inlineStr"/>
      <c r="BQ126" s="7" t="inlineStr"/>
      <c r="BR126" s="7" t="inlineStr"/>
      <c r="BS126" s="7">
        <f>BU126+BW126+BY126+CA126+CC126+CE126+CG126+CI126+CK126</f>
        <v/>
      </c>
      <c r="BT126" s="7">
        <f>BV126+BX126+BZ126+CB126+CD126+CF126+CH126+CJ126+CL126</f>
        <v/>
      </c>
      <c r="BU126" s="7" t="inlineStr"/>
      <c r="BV126" s="7" t="inlineStr"/>
      <c r="BW126" s="7" t="inlineStr"/>
      <c r="BX126" s="7" t="inlineStr"/>
      <c r="BY126" s="7" t="inlineStr"/>
      <c r="BZ126" s="7" t="inlineStr"/>
      <c r="CA126" s="7" t="inlineStr"/>
      <c r="CB126" s="7" t="inlineStr"/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>
        <f>CO126+CQ126+CS126+CU126+CW126+CY126+DA126+DC126+DE126+DG126+DI126+DK126+DM126</f>
        <v/>
      </c>
      <c r="CN126" s="7">
        <f>CP126+CR126+CT126+CV126+CX126+CZ126+DB126+DD126+DF126+DH126+DJ126+DL126+DN126</f>
        <v/>
      </c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 t="inlineStr"/>
      <c r="DB126" s="7" t="inlineStr"/>
      <c r="DC126" s="7" t="inlineStr"/>
      <c r="DD126" s="7" t="inlineStr"/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>
        <f>E126+AU126+BI126+BS126+CM126</f>
        <v/>
      </c>
      <c r="DP126" s="7">
        <f>F126+AV126+BJ126+BT126+CN126</f>
        <v/>
      </c>
    </row>
    <row r="127" hidden="1" outlineLevel="1">
      <c r="A127" s="5" t="n">
        <v>22</v>
      </c>
      <c r="B127" s="6" t="inlineStr">
        <is>
          <t>Bayram KTJF</t>
        </is>
      </c>
      <c r="C127" s="6" t="inlineStr">
        <is>
          <t>Нукус</t>
        </is>
      </c>
      <c r="D127" s="6" t="inlineStr">
        <is>
          <t>Нукус 1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inlineStr"/>
      <c r="H127" s="7" t="inlineStr"/>
      <c r="I127" s="7" t="inlineStr"/>
      <c r="J127" s="7" t="inlineStr"/>
      <c r="K127" s="7" t="inlineStr"/>
      <c r="L127" s="7" t="inlineStr"/>
      <c r="M127" s="7" t="n">
        <v>20</v>
      </c>
      <c r="N127" s="7" t="n">
        <v>2208860</v>
      </c>
      <c r="O127" s="7" t="inlineStr"/>
      <c r="P127" s="7" t="inlineStr"/>
      <c r="Q127" s="7" t="inlineStr"/>
      <c r="R127" s="7" t="inlineStr"/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n">
        <v>5</v>
      </c>
      <c r="AD127" s="7" t="n">
        <v>1077890</v>
      </c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</f>
        <v/>
      </c>
      <c r="AV127" s="7">
        <f>AX127+AZ127+BB127+BD127+BF127+BH127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>
        <f>BK127+BM127+BO127+BQ127</f>
        <v/>
      </c>
      <c r="BJ127" s="7">
        <f>BL127+BN127+BP127+BR127</f>
        <v/>
      </c>
      <c r="BK127" s="7" t="inlineStr"/>
      <c r="BL127" s="7" t="inlineStr"/>
      <c r="BM127" s="7" t="inlineStr"/>
      <c r="BN127" s="7" t="inlineStr"/>
      <c r="BO127" s="7" t="inlineStr"/>
      <c r="BP127" s="7" t="inlineStr"/>
      <c r="BQ127" s="7" t="inlineStr"/>
      <c r="BR127" s="7" t="inlineStr"/>
      <c r="BS127" s="7">
        <f>BU127+BW127+BY127+CA127+CC127+CE127+CG127+CI127+CK127</f>
        <v/>
      </c>
      <c r="BT127" s="7">
        <f>BV127+BX127+BZ127+CB127+CD127+CF127+CH127+CJ127+CL127</f>
        <v/>
      </c>
      <c r="BU127" s="7" t="inlineStr"/>
      <c r="BV127" s="7" t="inlineStr"/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>
        <f>CO127+CQ127+CS127+CU127+CW127+CY127+DA127+DC127+DE127+DG127+DI127+DK127+DM127</f>
        <v/>
      </c>
      <c r="CN127" s="7">
        <f>CP127+CR127+CT127+CV127+CX127+CZ127+DB127+DD127+DF127+DH127+DJ127+DL127+DN127</f>
        <v/>
      </c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 t="inlineStr"/>
      <c r="DB127" s="7" t="inlineStr"/>
      <c r="DC127" s="7" t="n">
        <v>30</v>
      </c>
      <c r="DD127" s="7" t="n">
        <v>8753520</v>
      </c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>
        <f>E127+AU127+BI127+BS127+CM127</f>
        <v/>
      </c>
      <c r="DP127" s="7">
        <f>F127+AV127+BJ127+BT127+CN127</f>
        <v/>
      </c>
    </row>
    <row r="128" hidden="1" outlineLevel="1">
      <c r="A128" s="5" t="n">
        <v>23</v>
      </c>
      <c r="B128" s="6" t="inlineStr">
        <is>
          <t>Boston-City Farm</t>
        </is>
      </c>
      <c r="C128" s="6" t="inlineStr">
        <is>
          <t>Нукус</t>
        </is>
      </c>
      <c r="D128" s="6" t="inlineStr">
        <is>
          <t>Нукус 1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inlineStr"/>
      <c r="H128" s="7" t="inlineStr"/>
      <c r="I128" s="7" t="inlineStr"/>
      <c r="J128" s="7" t="inlineStr"/>
      <c r="K128" s="7" t="inlineStr"/>
      <c r="L128" s="7" t="inlineStr"/>
      <c r="M128" s="7" t="n">
        <v>3</v>
      </c>
      <c r="N128" s="7" t="n">
        <v>72399</v>
      </c>
      <c r="O128" s="7" t="inlineStr"/>
      <c r="P128" s="7" t="inlineStr"/>
      <c r="Q128" s="7" t="n">
        <v>11</v>
      </c>
      <c r="R128" s="7" t="n">
        <v>1168677</v>
      </c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inlineStr"/>
      <c r="AH128" s="7" t="inlineStr"/>
      <c r="AI128" s="7" t="inlineStr"/>
      <c r="AJ128" s="7" t="inlineStr"/>
      <c r="AK128" s="7" t="inlineStr"/>
      <c r="AL128" s="7" t="inlineStr"/>
      <c r="AM128" s="7" t="n">
        <v>10</v>
      </c>
      <c r="AN128" s="7" t="n">
        <v>2600840</v>
      </c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</f>
        <v/>
      </c>
      <c r="AV128" s="7">
        <f>AX128+AZ128+BB128+BD128+BF128+BH128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>
        <f>BK128+BM128+BO128+BQ128</f>
        <v/>
      </c>
      <c r="BJ128" s="7">
        <f>BL128+BN128+BP128+BR128</f>
        <v/>
      </c>
      <c r="BK128" s="7" t="inlineStr"/>
      <c r="BL128" s="7" t="inlineStr"/>
      <c r="BM128" s="7" t="inlineStr"/>
      <c r="BN128" s="7" t="inlineStr"/>
      <c r="BO128" s="7" t="inlineStr"/>
      <c r="BP128" s="7" t="inlineStr"/>
      <c r="BQ128" s="7" t="inlineStr"/>
      <c r="BR128" s="7" t="inlineStr"/>
      <c r="BS128" s="7">
        <f>BU128+BW128+BY128+CA128+CC128+CE128+CG128+CI128+CK128</f>
        <v/>
      </c>
      <c r="BT128" s="7">
        <f>BV128+BX128+BZ128+CB128+CD128+CF128+CH128+CJ128+CL128</f>
        <v/>
      </c>
      <c r="BU128" s="7" t="inlineStr"/>
      <c r="BV128" s="7" t="inlineStr"/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inlineStr"/>
      <c r="CL128" s="7" t="inlineStr"/>
      <c r="CM128" s="7">
        <f>CO128+CQ128+CS128+CU128+CW128+CY128+DA128+DC128+DE128+DG128+DI128+DK128+DM128</f>
        <v/>
      </c>
      <c r="CN128" s="7">
        <f>CP128+CR128+CT128+CV128+CX128+CZ128+DB128+DD128+DF128+DH128+DJ128+DL128+DN128</f>
        <v/>
      </c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 t="inlineStr"/>
      <c r="DB128" s="7" t="inlineStr"/>
      <c r="DC128" s="7" t="n">
        <v>1</v>
      </c>
      <c r="DD128" s="7" t="n">
        <v>305343</v>
      </c>
      <c r="DE128" s="7" t="inlineStr"/>
      <c r="DF128" s="7" t="inlineStr"/>
      <c r="DG128" s="7" t="n">
        <v>10</v>
      </c>
      <c r="DH128" s="7" t="n">
        <v>3010995</v>
      </c>
      <c r="DI128" s="7" t="inlineStr"/>
      <c r="DJ128" s="7" t="inlineStr"/>
      <c r="DK128" s="7" t="inlineStr"/>
      <c r="DL128" s="7" t="inlineStr"/>
      <c r="DM128" s="7" t="inlineStr"/>
      <c r="DN128" s="7" t="inlineStr"/>
      <c r="DO128" s="7">
        <f>E128+AU128+BI128+BS128+CM128</f>
        <v/>
      </c>
      <c r="DP128" s="7">
        <f>F128+AV128+BJ128+BT128+CN128</f>
        <v/>
      </c>
    </row>
    <row r="129" hidden="1" outlineLevel="1">
      <c r="A129" s="5" t="n">
        <v>24</v>
      </c>
      <c r="B129" s="6" t="inlineStr">
        <is>
          <t>Darian Servis Farm XK</t>
        </is>
      </c>
      <c r="C129" s="6" t="inlineStr">
        <is>
          <t>Нукус</t>
        </is>
      </c>
      <c r="D129" s="6" t="inlineStr">
        <is>
          <t>Нукус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n">
        <v>5</v>
      </c>
      <c r="R129" s="7" t="n">
        <v>2235595</v>
      </c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</f>
        <v/>
      </c>
      <c r="AV129" s="7">
        <f>AX129+AZ129+BB129+BD129+BF129+BH129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>
        <f>BK129+BM129+BO129+BQ129</f>
        <v/>
      </c>
      <c r="BJ129" s="7">
        <f>BL129+BN129+BP129+BR129</f>
        <v/>
      </c>
      <c r="BK129" s="7" t="inlineStr"/>
      <c r="BL129" s="7" t="inlineStr"/>
      <c r="BM129" s="7" t="inlineStr"/>
      <c r="BN129" s="7" t="inlineStr"/>
      <c r="BO129" s="7" t="inlineStr"/>
      <c r="BP129" s="7" t="inlineStr"/>
      <c r="BQ129" s="7" t="inlineStr"/>
      <c r="BR129" s="7" t="inlineStr"/>
      <c r="BS129" s="7">
        <f>BU129+BW129+BY129+CA129+CC129+CE129+CG129+CI129+CK129</f>
        <v/>
      </c>
      <c r="BT129" s="7">
        <f>BV129+BX129+BZ129+CB129+CD129+CF129+CH129+CJ129+CL129</f>
        <v/>
      </c>
      <c r="BU129" s="7" t="inlineStr"/>
      <c r="BV129" s="7" t="inlineStr"/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>
        <f>CO129+CQ129+CS129+CU129+CW129+CY129+DA129+DC129+DE129+DG129+DI129+DK129+DM129</f>
        <v/>
      </c>
      <c r="CN129" s="7">
        <f>CP129+CR129+CT129+CV129+CX129+CZ129+DB129+DD129+DF129+DH129+DJ129+DL129+DN129</f>
        <v/>
      </c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 t="inlineStr"/>
      <c r="DB129" s="7" t="inlineStr"/>
      <c r="DC129" s="7" t="inlineStr"/>
      <c r="DD129" s="7" t="inlineStr"/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>
        <f>E129+AU129+BI129+BS129+CM129</f>
        <v/>
      </c>
      <c r="DP129" s="7">
        <f>F129+AV129+BJ129+BT129+CN129</f>
        <v/>
      </c>
    </row>
    <row r="130" hidden="1" outlineLevel="1">
      <c r="A130" s="5" t="n">
        <v>25</v>
      </c>
      <c r="B130" s="6" t="inlineStr">
        <is>
          <t>Daulet XK</t>
        </is>
      </c>
      <c r="C130" s="6" t="inlineStr">
        <is>
          <t>Нукус</t>
        </is>
      </c>
      <c r="D130" s="6" t="inlineStr">
        <is>
          <t>Нукус 1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inlineStr"/>
      <c r="H130" s="7" t="inlineStr"/>
      <c r="I130" s="7" t="inlineStr"/>
      <c r="J130" s="7" t="inlineStr"/>
      <c r="K130" s="7" t="inlineStr"/>
      <c r="L130" s="7" t="inlineStr"/>
      <c r="M130" s="7" t="n">
        <v>10</v>
      </c>
      <c r="N130" s="7" t="n">
        <v>1203400</v>
      </c>
      <c r="O130" s="7" t="inlineStr"/>
      <c r="P130" s="7" t="inlineStr"/>
      <c r="Q130" s="7" t="inlineStr"/>
      <c r="R130" s="7" t="inlineStr"/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</f>
        <v/>
      </c>
      <c r="AV130" s="7">
        <f>AX130+AZ130+BB130+BD130+BF130+BH130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>
        <f>BK130+BM130+BO130+BQ130</f>
        <v/>
      </c>
      <c r="BJ130" s="7">
        <f>BL130+BN130+BP130+BR130</f>
        <v/>
      </c>
      <c r="BK130" s="7" t="inlineStr"/>
      <c r="BL130" s="7" t="inlineStr"/>
      <c r="BM130" s="7" t="inlineStr"/>
      <c r="BN130" s="7" t="inlineStr"/>
      <c r="BO130" s="7" t="inlineStr"/>
      <c r="BP130" s="7" t="inlineStr"/>
      <c r="BQ130" s="7" t="inlineStr"/>
      <c r="BR130" s="7" t="inlineStr"/>
      <c r="BS130" s="7">
        <f>BU130+BW130+BY130+CA130+CC130+CE130+CG130+CI130+CK130</f>
        <v/>
      </c>
      <c r="BT130" s="7">
        <f>BV130+BX130+BZ130+CB130+CD130+CF130+CH130+CJ130+CL130</f>
        <v/>
      </c>
      <c r="BU130" s="7" t="inlineStr"/>
      <c r="BV130" s="7" t="inlineStr"/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>
        <f>CO130+CQ130+CS130+CU130+CW130+CY130+DA130+DC130+DE130+DG130+DI130+DK130+DM130</f>
        <v/>
      </c>
      <c r="CN130" s="7">
        <f>CP130+CR130+CT130+CV130+CX130+CZ130+DB130+DD130+DF130+DH130+DJ130+DL130+DN130</f>
        <v/>
      </c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 t="inlineStr"/>
      <c r="DB130" s="7" t="inlineStr"/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>
        <f>E130+AU130+BI130+BS130+CM130</f>
        <v/>
      </c>
      <c r="DP130" s="7">
        <f>F130+AV130+BJ130+BT130+CN130</f>
        <v/>
      </c>
    </row>
    <row r="131" hidden="1" outlineLevel="1">
      <c r="A131" s="5" t="n">
        <v>26</v>
      </c>
      <c r="B131" s="6" t="inlineStr">
        <is>
          <t>Dorishunos Med</t>
        </is>
      </c>
      <c r="C131" s="6" t="inlineStr">
        <is>
          <t>Нукус</t>
        </is>
      </c>
      <c r="D131" s="6" t="inlineStr">
        <is>
          <t>Нукус 1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n">
        <v>10</v>
      </c>
      <c r="N131" s="7" t="n">
        <v>2698675</v>
      </c>
      <c r="O131" s="7" t="inlineStr"/>
      <c r="P131" s="7" t="inlineStr"/>
      <c r="Q131" s="7" t="inlineStr"/>
      <c r="R131" s="7" t="inlineStr"/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</f>
        <v/>
      </c>
      <c r="AV131" s="7">
        <f>AX131+AZ131+BB131+BD131+BF131+BH131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>
        <f>BK131+BM131+BO131+BQ131</f>
        <v/>
      </c>
      <c r="BJ131" s="7">
        <f>BL131+BN131+BP131+BR131</f>
        <v/>
      </c>
      <c r="BK131" s="7" t="inlineStr"/>
      <c r="BL131" s="7" t="inlineStr"/>
      <c r="BM131" s="7" t="inlineStr"/>
      <c r="BN131" s="7" t="inlineStr"/>
      <c r="BO131" s="7" t="inlineStr"/>
      <c r="BP131" s="7" t="inlineStr"/>
      <c r="BQ131" s="7" t="inlineStr"/>
      <c r="BR131" s="7" t="inlineStr"/>
      <c r="BS131" s="7">
        <f>BU131+BW131+BY131+CA131+CC131+CE131+CG131+CI131+CK131</f>
        <v/>
      </c>
      <c r="BT131" s="7">
        <f>BV131+BX131+BZ131+CB131+CD131+CF131+CH131+CJ131+CL131</f>
        <v/>
      </c>
      <c r="BU131" s="7" t="inlineStr"/>
      <c r="BV131" s="7" t="inlineStr"/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>
        <f>CO131+CQ131+CS131+CU131+CW131+CY131+DA131+DC131+DE131+DG131+DI131+DK131+DM131</f>
        <v/>
      </c>
      <c r="CN131" s="7">
        <f>CP131+CR131+CT131+CV131+CX131+CZ131+DB131+DD131+DF131+DH131+DJ131+DL131+DN131</f>
        <v/>
      </c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 t="inlineStr"/>
      <c r="DB131" s="7" t="inlineStr"/>
      <c r="DC131" s="7" t="inlineStr"/>
      <c r="DD131" s="7" t="inlineStr"/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>
        <f>E131+AU131+BI131+BS131+CM131</f>
        <v/>
      </c>
      <c r="DP131" s="7">
        <f>F131+AV131+BJ131+BT131+CN131</f>
        <v/>
      </c>
    </row>
    <row r="132" hidden="1" outlineLevel="1">
      <c r="A132" s="5" t="n">
        <v>27</v>
      </c>
      <c r="B132" s="6" t="inlineStr">
        <is>
          <t>EDELVEYS FARM MChJ</t>
        </is>
      </c>
      <c r="C132" s="6" t="inlineStr">
        <is>
          <t>Нукус</t>
        </is>
      </c>
      <c r="D132" s="6" t="inlineStr">
        <is>
          <t>Нукус 1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n">
        <v>20</v>
      </c>
      <c r="H132" s="7" t="n">
        <v>8274100</v>
      </c>
      <c r="I132" s="7" t="inlineStr"/>
      <c r="J132" s="7" t="inlineStr"/>
      <c r="K132" s="7" t="inlineStr"/>
      <c r="L132" s="7" t="inlineStr"/>
      <c r="M132" s="7" t="n">
        <v>90</v>
      </c>
      <c r="N132" s="7" t="n">
        <v>41348700</v>
      </c>
      <c r="O132" s="7" t="inlineStr"/>
      <c r="P132" s="7" t="inlineStr"/>
      <c r="Q132" s="7" t="n">
        <v>250</v>
      </c>
      <c r="R132" s="7" t="n">
        <v>20545990</v>
      </c>
      <c r="S132" s="7" t="inlineStr"/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/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</f>
        <v/>
      </c>
      <c r="AV132" s="7">
        <f>AX132+AZ132+BB132+BD132+BF132+BH132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>
        <f>BK132+BM132+BO132+BQ132</f>
        <v/>
      </c>
      <c r="BJ132" s="7">
        <f>BL132+BN132+BP132+BR132</f>
        <v/>
      </c>
      <c r="BK132" s="7" t="inlineStr"/>
      <c r="BL132" s="7" t="inlineStr"/>
      <c r="BM132" s="7" t="inlineStr"/>
      <c r="BN132" s="7" t="inlineStr"/>
      <c r="BO132" s="7" t="inlineStr"/>
      <c r="BP132" s="7" t="inlineStr"/>
      <c r="BQ132" s="7" t="inlineStr"/>
      <c r="BR132" s="7" t="inlineStr"/>
      <c r="BS132" s="7">
        <f>BU132+BW132+BY132+CA132+CC132+CE132+CG132+CI132+CK132</f>
        <v/>
      </c>
      <c r="BT132" s="7">
        <f>BV132+BX132+BZ132+CB132+CD132+CF132+CH132+CJ132+CL132</f>
        <v/>
      </c>
      <c r="BU132" s="7" t="inlineStr"/>
      <c r="BV132" s="7" t="inlineStr"/>
      <c r="BW132" s="7" t="inlineStr"/>
      <c r="BX132" s="7" t="inlineStr"/>
      <c r="BY132" s="7" t="inlineStr"/>
      <c r="BZ132" s="7" t="inlineStr"/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inlineStr"/>
      <c r="CL132" s="7" t="inlineStr"/>
      <c r="CM132" s="7">
        <f>CO132+CQ132+CS132+CU132+CW132+CY132+DA132+DC132+DE132+DG132+DI132+DK132+DM132</f>
        <v/>
      </c>
      <c r="CN132" s="7">
        <f>CP132+CR132+CT132+CV132+CX132+CZ132+DB132+DD132+DF132+DH132+DJ132+DL132+DN132</f>
        <v/>
      </c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 t="inlineStr"/>
      <c r="DB132" s="7" t="inlineStr"/>
      <c r="DC132" s="7" t="n">
        <v>40</v>
      </c>
      <c r="DD132" s="7" t="n">
        <v>5136400</v>
      </c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>
        <f>E132+AU132+BI132+BS132+CM132</f>
        <v/>
      </c>
      <c r="DP132" s="7">
        <f>F132+AV132+BJ132+BT132+CN132</f>
        <v/>
      </c>
    </row>
    <row r="133" hidden="1" outlineLevel="1">
      <c r="A133" s="5" t="n">
        <v>28</v>
      </c>
      <c r="B133" s="6" t="inlineStr">
        <is>
          <t>EL-ISLOM-FARM MCHJ</t>
        </is>
      </c>
      <c r="C133" s="6" t="inlineStr">
        <is>
          <t>Нукус</t>
        </is>
      </c>
      <c r="D133" s="6" t="inlineStr">
        <is>
          <t>Нукус 1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inlineStr"/>
      <c r="H133" s="7" t="inlineStr"/>
      <c r="I133" s="7" t="inlineStr"/>
      <c r="J133" s="7" t="inlineStr"/>
      <c r="K133" s="7" t="inlineStr"/>
      <c r="L133" s="7" t="inlineStr"/>
      <c r="M133" s="7" t="n">
        <v>10</v>
      </c>
      <c r="N133" s="7" t="n">
        <v>720900</v>
      </c>
      <c r="O133" s="7" t="inlineStr"/>
      <c r="P133" s="7" t="inlineStr"/>
      <c r="Q133" s="7" t="n">
        <v>20</v>
      </c>
      <c r="R133" s="7" t="n">
        <v>9740720</v>
      </c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inlineStr"/>
      <c r="AH133" s="7" t="inlineStr"/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</f>
        <v/>
      </c>
      <c r="AV133" s="7">
        <f>AX133+AZ133+BB133+BD133+BF133+BH133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>
        <f>BK133+BM133+BO133+BQ133</f>
        <v/>
      </c>
      <c r="BJ133" s="7">
        <f>BL133+BN133+BP133+BR133</f>
        <v/>
      </c>
      <c r="BK133" s="7" t="inlineStr"/>
      <c r="BL133" s="7" t="inlineStr"/>
      <c r="BM133" s="7" t="inlineStr"/>
      <c r="BN133" s="7" t="inlineStr"/>
      <c r="BO133" s="7" t="inlineStr"/>
      <c r="BP133" s="7" t="inlineStr"/>
      <c r="BQ133" s="7" t="inlineStr"/>
      <c r="BR133" s="7" t="inlineStr"/>
      <c r="BS133" s="7">
        <f>BU133+BW133+BY133+CA133+CC133+CE133+CG133+CI133+CK133</f>
        <v/>
      </c>
      <c r="BT133" s="7">
        <f>BV133+BX133+BZ133+CB133+CD133+CF133+CH133+CJ133+CL133</f>
        <v/>
      </c>
      <c r="BU133" s="7" t="inlineStr"/>
      <c r="BV133" s="7" t="inlineStr"/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>
        <f>CO133+CQ133+CS133+CU133+CW133+CY133+DA133+DC133+DE133+DG133+DI133+DK133+DM133</f>
        <v/>
      </c>
      <c r="CN133" s="7">
        <f>CP133+CR133+CT133+CV133+CX133+CZ133+DB133+DD133+DF133+DH133+DJ133+DL133+DN133</f>
        <v/>
      </c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 t="inlineStr"/>
      <c r="DB133" s="7" t="inlineStr"/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>
        <f>E133+AU133+BI133+BS133+CM133</f>
        <v/>
      </c>
      <c r="DP133" s="7">
        <f>F133+AV133+BJ133+BT133+CN133</f>
        <v/>
      </c>
    </row>
    <row r="134" hidden="1" outlineLevel="1">
      <c r="A134" s="5" t="n">
        <v>29</v>
      </c>
      <c r="B134" s="6" t="inlineStr">
        <is>
          <t>EMIR FARM SHIFO MCHJ</t>
        </is>
      </c>
      <c r="C134" s="6" t="inlineStr">
        <is>
          <t>Нукус</t>
        </is>
      </c>
      <c r="D134" s="6" t="inlineStr">
        <is>
          <t>Нукус 1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n">
        <v>2</v>
      </c>
      <c r="H134" s="7" t="n">
        <v>757602</v>
      </c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inlineStr"/>
      <c r="R134" s="7" t="inlineStr"/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/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</f>
        <v/>
      </c>
      <c r="AV134" s="7">
        <f>AX134+AZ134+BB134+BD134+BF134+BH134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>
        <f>BK134+BM134+BO134+BQ134</f>
        <v/>
      </c>
      <c r="BJ134" s="7">
        <f>BL134+BN134+BP134+BR134</f>
        <v/>
      </c>
      <c r="BK134" s="7" t="inlineStr"/>
      <c r="BL134" s="7" t="inlineStr"/>
      <c r="BM134" s="7" t="inlineStr"/>
      <c r="BN134" s="7" t="inlineStr"/>
      <c r="BO134" s="7" t="inlineStr"/>
      <c r="BP134" s="7" t="inlineStr"/>
      <c r="BQ134" s="7" t="inlineStr"/>
      <c r="BR134" s="7" t="inlineStr"/>
      <c r="BS134" s="7">
        <f>BU134+BW134+BY134+CA134+CC134+CE134+CG134+CI134+CK134</f>
        <v/>
      </c>
      <c r="BT134" s="7">
        <f>BV134+BX134+BZ134+CB134+CD134+CF134+CH134+CJ134+CL134</f>
        <v/>
      </c>
      <c r="BU134" s="7" t="inlineStr"/>
      <c r="BV134" s="7" t="inlineStr"/>
      <c r="BW134" s="7" t="inlineStr"/>
      <c r="BX134" s="7" t="inlineStr"/>
      <c r="BY134" s="7" t="inlineStr"/>
      <c r="BZ134" s="7" t="inlineStr"/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>
        <f>CO134+CQ134+CS134+CU134+CW134+CY134+DA134+DC134+DE134+DG134+DI134+DK134+DM134</f>
        <v/>
      </c>
      <c r="CN134" s="7">
        <f>CP134+CR134+CT134+CV134+CX134+CZ134+DB134+DD134+DF134+DH134+DJ134+DL134+DN134</f>
        <v/>
      </c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 t="inlineStr"/>
      <c r="DB134" s="7" t="inlineStr"/>
      <c r="DC134" s="7" t="inlineStr"/>
      <c r="DD134" s="7" t="inlineStr"/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>
        <f>E134+AU134+BI134+BS134+CM134</f>
        <v/>
      </c>
      <c r="DP134" s="7">
        <f>F134+AV134+BJ134+BT134+CN134</f>
        <v/>
      </c>
    </row>
    <row r="135" hidden="1" outlineLevel="1">
      <c r="A135" s="5" t="n">
        <v>30</v>
      </c>
      <c r="B135" s="6" t="inlineStr">
        <is>
          <t>ERASUL-G-NOKIS</t>
        </is>
      </c>
      <c r="C135" s="6" t="inlineStr">
        <is>
          <t>Нукус</t>
        </is>
      </c>
      <c r="D135" s="6" t="inlineStr">
        <is>
          <t>Нукус 2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n">
        <v>5</v>
      </c>
      <c r="R135" s="7" t="n">
        <v>715000</v>
      </c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</f>
        <v/>
      </c>
      <c r="AV135" s="7">
        <f>AX135+AZ135+BB135+BD135+BF135+BH135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>
        <f>BK135+BM135+BO135+BQ135</f>
        <v/>
      </c>
      <c r="BJ135" s="7">
        <f>BL135+BN135+BP135+BR135</f>
        <v/>
      </c>
      <c r="BK135" s="7" t="inlineStr"/>
      <c r="BL135" s="7" t="inlineStr"/>
      <c r="BM135" s="7" t="inlineStr"/>
      <c r="BN135" s="7" t="inlineStr"/>
      <c r="BO135" s="7" t="inlineStr"/>
      <c r="BP135" s="7" t="inlineStr"/>
      <c r="BQ135" s="7" t="inlineStr"/>
      <c r="BR135" s="7" t="inlineStr"/>
      <c r="BS135" s="7">
        <f>BU135+BW135+BY135+CA135+CC135+CE135+CG135+CI135+CK135</f>
        <v/>
      </c>
      <c r="BT135" s="7">
        <f>BV135+BX135+BZ135+CB135+CD135+CF135+CH135+CJ135+CL135</f>
        <v/>
      </c>
      <c r="BU135" s="7" t="inlineStr"/>
      <c r="BV135" s="7" t="inlineStr"/>
      <c r="BW135" s="7" t="inlineStr"/>
      <c r="BX135" s="7" t="inlineStr"/>
      <c r="BY135" s="7" t="inlineStr"/>
      <c r="BZ135" s="7" t="inlineStr"/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inlineStr"/>
      <c r="CL135" s="7" t="inlineStr"/>
      <c r="CM135" s="7">
        <f>CO135+CQ135+CS135+CU135+CW135+CY135+DA135+DC135+DE135+DG135+DI135+DK135+DM135</f>
        <v/>
      </c>
      <c r="CN135" s="7">
        <f>CP135+CR135+CT135+CV135+CX135+CZ135+DB135+DD135+DF135+DH135+DJ135+DL135+DN135</f>
        <v/>
      </c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 t="inlineStr"/>
      <c r="DB135" s="7" t="inlineStr"/>
      <c r="DC135" s="7" t="inlineStr"/>
      <c r="DD135" s="7" t="inlineStr"/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>
        <f>E135+AU135+BI135+BS135+CM135</f>
        <v/>
      </c>
      <c r="DP135" s="7">
        <f>F135+AV135+BJ135+BT135+CN135</f>
        <v/>
      </c>
    </row>
    <row r="136" hidden="1" outlineLevel="1">
      <c r="A136" s="5" t="n">
        <v>31</v>
      </c>
      <c r="B136" s="6" t="inlineStr">
        <is>
          <t>ERKIN FARM MChJ</t>
        </is>
      </c>
      <c r="C136" s="6" t="inlineStr">
        <is>
          <t>Нукус</t>
        </is>
      </c>
      <c r="D136" s="6" t="inlineStr">
        <is>
          <t>Нукус 1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n">
        <v>2</v>
      </c>
      <c r="R136" s="7" t="n">
        <v>907396</v>
      </c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</f>
        <v/>
      </c>
      <c r="AV136" s="7">
        <f>AX136+AZ136+BB136+BD136+BF136+BH136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>
        <f>BK136+BM136+BO136+BQ136</f>
        <v/>
      </c>
      <c r="BJ136" s="7">
        <f>BL136+BN136+BP136+BR136</f>
        <v/>
      </c>
      <c r="BK136" s="7" t="inlineStr"/>
      <c r="BL136" s="7" t="inlineStr"/>
      <c r="BM136" s="7" t="inlineStr"/>
      <c r="BN136" s="7" t="inlineStr"/>
      <c r="BO136" s="7" t="inlineStr"/>
      <c r="BP136" s="7" t="inlineStr"/>
      <c r="BQ136" s="7" t="inlineStr"/>
      <c r="BR136" s="7" t="inlineStr"/>
      <c r="BS136" s="7">
        <f>BU136+BW136+BY136+CA136+CC136+CE136+CG136+CI136+CK136</f>
        <v/>
      </c>
      <c r="BT136" s="7">
        <f>BV136+BX136+BZ136+CB136+CD136+CF136+CH136+CJ136+CL136</f>
        <v/>
      </c>
      <c r="BU136" s="7" t="inlineStr"/>
      <c r="BV136" s="7" t="inlineStr"/>
      <c r="BW136" s="7" t="inlineStr"/>
      <c r="BX136" s="7" t="inlineStr"/>
      <c r="BY136" s="7" t="inlineStr"/>
      <c r="BZ136" s="7" t="inlineStr"/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>
        <f>CO136+CQ136+CS136+CU136+CW136+CY136+DA136+DC136+DE136+DG136+DI136+DK136+DM136</f>
        <v/>
      </c>
      <c r="CN136" s="7">
        <f>CP136+CR136+CT136+CV136+CX136+CZ136+DB136+DD136+DF136+DH136+DJ136+DL136+DN136</f>
        <v/>
      </c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 t="inlineStr"/>
      <c r="DB136" s="7" t="inlineStr"/>
      <c r="DC136" s="7" t="inlineStr"/>
      <c r="DD136" s="7" t="inlineStr"/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>
        <f>E136+AU136+BI136+BS136+CM136</f>
        <v/>
      </c>
      <c r="DP136" s="7">
        <f>F136+AV136+BJ136+BT136+CN136</f>
        <v/>
      </c>
    </row>
    <row r="137" hidden="1" outlineLevel="1">
      <c r="A137" s="5" t="n">
        <v>32</v>
      </c>
      <c r="B137" s="6" t="inlineStr">
        <is>
          <t>Fialka Farm Nukus XK</t>
        </is>
      </c>
      <c r="C137" s="6" t="inlineStr">
        <is>
          <t>Нукус</t>
        </is>
      </c>
      <c r="D137" s="6" t="inlineStr">
        <is>
          <t>Нукус 1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n">
        <v>25</v>
      </c>
      <c r="R137" s="7" t="n">
        <v>5213600</v>
      </c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</f>
        <v/>
      </c>
      <c r="AV137" s="7">
        <f>AX137+AZ137+BB137+BD137+BF137+BH137</f>
        <v/>
      </c>
      <c r="AW137" s="7" t="inlineStr"/>
      <c r="AX137" s="7" t="inlineStr"/>
      <c r="AY137" s="7" t="inlineStr"/>
      <c r="AZ137" s="7" t="inlineStr"/>
      <c r="BA137" s="7" t="inlineStr"/>
      <c r="BB137" s="7" t="inlineStr"/>
      <c r="BC137" s="7" t="inlineStr"/>
      <c r="BD137" s="7" t="inlineStr"/>
      <c r="BE137" s="7" t="inlineStr"/>
      <c r="BF137" s="7" t="inlineStr"/>
      <c r="BG137" s="7" t="inlineStr"/>
      <c r="BH137" s="7" t="inlineStr"/>
      <c r="BI137" s="7">
        <f>BK137+BM137+BO137+BQ137</f>
        <v/>
      </c>
      <c r="BJ137" s="7">
        <f>BL137+BN137+BP137+BR137</f>
        <v/>
      </c>
      <c r="BK137" s="7" t="inlineStr"/>
      <c r="BL137" s="7" t="inlineStr"/>
      <c r="BM137" s="7" t="inlineStr"/>
      <c r="BN137" s="7" t="inlineStr"/>
      <c r="BO137" s="7" t="inlineStr"/>
      <c r="BP137" s="7" t="inlineStr"/>
      <c r="BQ137" s="7" t="inlineStr"/>
      <c r="BR137" s="7" t="inlineStr"/>
      <c r="BS137" s="7">
        <f>BU137+BW137+BY137+CA137+CC137+CE137+CG137+CI137+CK137</f>
        <v/>
      </c>
      <c r="BT137" s="7">
        <f>BV137+BX137+BZ137+CB137+CD137+CF137+CH137+CJ137+CL137</f>
        <v/>
      </c>
      <c r="BU137" s="7" t="inlineStr"/>
      <c r="BV137" s="7" t="inlineStr"/>
      <c r="BW137" s="7" t="inlineStr"/>
      <c r="BX137" s="7" t="inlineStr"/>
      <c r="BY137" s="7" t="inlineStr"/>
      <c r="BZ137" s="7" t="inlineStr"/>
      <c r="CA137" s="7" t="inlineStr"/>
      <c r="CB137" s="7" t="inlineStr"/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inlineStr"/>
      <c r="CL137" s="7" t="inlineStr"/>
      <c r="CM137" s="7">
        <f>CO137+CQ137+CS137+CU137+CW137+CY137+DA137+DC137+DE137+DG137+DI137+DK137+DM137</f>
        <v/>
      </c>
      <c r="CN137" s="7">
        <f>CP137+CR137+CT137+CV137+CX137+CZ137+DB137+DD137+DF137+DH137+DJ137+DL137+DN137</f>
        <v/>
      </c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 t="inlineStr"/>
      <c r="DB137" s="7" t="inlineStr"/>
      <c r="DC137" s="7" t="inlineStr"/>
      <c r="DD137" s="7" t="inlineStr"/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>
        <f>E137+AU137+BI137+BS137+CM137</f>
        <v/>
      </c>
      <c r="DP137" s="7">
        <f>F137+AV137+BJ137+BT137+CN137</f>
        <v/>
      </c>
    </row>
    <row r="138" hidden="1" outlineLevel="1">
      <c r="A138" s="5" t="n">
        <v>33</v>
      </c>
      <c r="B138" s="6" t="inlineStr">
        <is>
          <t>Firma asnal</t>
        </is>
      </c>
      <c r="C138" s="6" t="inlineStr">
        <is>
          <t>Нукус</t>
        </is>
      </c>
      <c r="D138" s="6" t="inlineStr">
        <is>
          <t>Нукус 1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</f>
        <v/>
      </c>
      <c r="AV138" s="7">
        <f>AX138+AZ138+BB138+BD138+BF138+BH138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>
        <f>BK138+BM138+BO138+BQ138</f>
        <v/>
      </c>
      <c r="BJ138" s="7">
        <f>BL138+BN138+BP138+BR138</f>
        <v/>
      </c>
      <c r="BK138" s="7" t="inlineStr"/>
      <c r="BL138" s="7" t="inlineStr"/>
      <c r="BM138" s="7" t="inlineStr"/>
      <c r="BN138" s="7" t="inlineStr"/>
      <c r="BO138" s="7" t="inlineStr"/>
      <c r="BP138" s="7" t="inlineStr"/>
      <c r="BQ138" s="7" t="inlineStr"/>
      <c r="BR138" s="7" t="inlineStr"/>
      <c r="BS138" s="7">
        <f>BU138+BW138+BY138+CA138+CC138+CE138+CG138+CI138+CK138</f>
        <v/>
      </c>
      <c r="BT138" s="7">
        <f>BV138+BX138+BZ138+CB138+CD138+CF138+CH138+CJ138+CL138</f>
        <v/>
      </c>
      <c r="BU138" s="7" t="inlineStr"/>
      <c r="BV138" s="7" t="inlineStr"/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inlineStr"/>
      <c r="CJ138" s="7" t="inlineStr"/>
      <c r="CK138" s="7" t="inlineStr"/>
      <c r="CL138" s="7" t="inlineStr"/>
      <c r="CM138" s="7">
        <f>CO138+CQ138+CS138+CU138+CW138+CY138+DA138+DC138+DE138+DG138+DI138+DK138+DM138</f>
        <v/>
      </c>
      <c r="CN138" s="7">
        <f>CP138+CR138+CT138+CV138+CX138+CZ138+DB138+DD138+DF138+DH138+DJ138+DL138+DN138</f>
        <v/>
      </c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 t="inlineStr"/>
      <c r="DB138" s="7" t="inlineStr"/>
      <c r="DC138" s="7" t="n">
        <v>20</v>
      </c>
      <c r="DD138" s="7" t="n">
        <v>1275480</v>
      </c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>
        <f>E138+AU138+BI138+BS138+CM138</f>
        <v/>
      </c>
      <c r="DP138" s="7">
        <f>F138+AV138+BJ138+BT138+CN138</f>
        <v/>
      </c>
    </row>
    <row r="139" hidden="1" outlineLevel="1">
      <c r="A139" s="5" t="n">
        <v>34</v>
      </c>
      <c r="B139" s="6" t="inlineStr">
        <is>
          <t>GRAD-MED-SERVIS</t>
        </is>
      </c>
      <c r="C139" s="6" t="inlineStr">
        <is>
          <t>Нукус</t>
        </is>
      </c>
      <c r="D139" s="6" t="inlineStr">
        <is>
          <t>Нукус 1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inlineStr"/>
      <c r="H139" s="7" t="inlineStr"/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n">
        <v>5</v>
      </c>
      <c r="R139" s="7" t="n">
        <v>2204380</v>
      </c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</f>
        <v/>
      </c>
      <c r="AV139" s="7">
        <f>AX139+AZ139+BB139+BD139+BF139+BH139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inlineStr"/>
      <c r="BH139" s="7" t="inlineStr"/>
      <c r="BI139" s="7">
        <f>BK139+BM139+BO139+BQ139</f>
        <v/>
      </c>
      <c r="BJ139" s="7">
        <f>BL139+BN139+BP139+BR139</f>
        <v/>
      </c>
      <c r="BK139" s="7" t="inlineStr"/>
      <c r="BL139" s="7" t="inlineStr"/>
      <c r="BM139" s="7" t="inlineStr"/>
      <c r="BN139" s="7" t="inlineStr"/>
      <c r="BO139" s="7" t="inlineStr"/>
      <c r="BP139" s="7" t="inlineStr"/>
      <c r="BQ139" s="7" t="inlineStr"/>
      <c r="BR139" s="7" t="inlineStr"/>
      <c r="BS139" s="7">
        <f>BU139+BW139+BY139+CA139+CC139+CE139+CG139+CI139+CK139</f>
        <v/>
      </c>
      <c r="BT139" s="7">
        <f>BV139+BX139+BZ139+CB139+CD139+CF139+CH139+CJ139+CL139</f>
        <v/>
      </c>
      <c r="BU139" s="7" t="inlineStr"/>
      <c r="BV139" s="7" t="inlineStr"/>
      <c r="BW139" s="7" t="inlineStr"/>
      <c r="BX139" s="7" t="inlineStr"/>
      <c r="BY139" s="7" t="inlineStr"/>
      <c r="BZ139" s="7" t="inlineStr"/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>
        <f>CO139+CQ139+CS139+CU139+CW139+CY139+DA139+DC139+DE139+DG139+DI139+DK139+DM139</f>
        <v/>
      </c>
      <c r="CN139" s="7">
        <f>CP139+CR139+CT139+CV139+CX139+CZ139+DB139+DD139+DF139+DH139+DJ139+DL139+DN139</f>
        <v/>
      </c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 t="inlineStr"/>
      <c r="DB139" s="7" t="inlineStr"/>
      <c r="DC139" s="7" t="inlineStr"/>
      <c r="DD139" s="7" t="inlineStr"/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>
        <f>E139+AU139+BI139+BS139+CM139</f>
        <v/>
      </c>
      <c r="DP139" s="7">
        <f>F139+AV139+BJ139+BT139+CN139</f>
        <v/>
      </c>
    </row>
    <row r="140" hidden="1" outlineLevel="1">
      <c r="A140" s="5" t="n">
        <v>35</v>
      </c>
      <c r="B140" s="6" t="inlineStr">
        <is>
          <t>GULNAZ-ASELYA FARM XK</t>
        </is>
      </c>
      <c r="C140" s="6" t="inlineStr">
        <is>
          <t>Нукус</t>
        </is>
      </c>
      <c r="D140" s="6" t="inlineStr">
        <is>
          <t>Нукус 2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n">
        <v>15</v>
      </c>
      <c r="H140" s="7" t="n">
        <v>3345885</v>
      </c>
      <c r="I140" s="7" t="inlineStr"/>
      <c r="J140" s="7" t="inlineStr"/>
      <c r="K140" s="7" t="inlineStr"/>
      <c r="L140" s="7" t="inlineStr"/>
      <c r="M140" s="7" t="inlineStr"/>
      <c r="N140" s="7" t="inlineStr"/>
      <c r="O140" s="7" t="n">
        <v>30</v>
      </c>
      <c r="P140" s="7" t="n">
        <v>4940670</v>
      </c>
      <c r="Q140" s="7" t="n">
        <v>100</v>
      </c>
      <c r="R140" s="7" t="n">
        <v>3452700</v>
      </c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</f>
        <v/>
      </c>
      <c r="AV140" s="7">
        <f>AX140+AZ140+BB140+BD140+BF140+BH140</f>
        <v/>
      </c>
      <c r="AW140" s="7" t="inlineStr"/>
      <c r="AX140" s="7" t="inlineStr"/>
      <c r="AY140" s="7" t="inlineStr"/>
      <c r="AZ140" s="7" t="inlineStr"/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>
        <f>BK140+BM140+BO140+BQ140</f>
        <v/>
      </c>
      <c r="BJ140" s="7">
        <f>BL140+BN140+BP140+BR140</f>
        <v/>
      </c>
      <c r="BK140" s="7" t="inlineStr"/>
      <c r="BL140" s="7" t="inlineStr"/>
      <c r="BM140" s="7" t="inlineStr"/>
      <c r="BN140" s="7" t="inlineStr"/>
      <c r="BO140" s="7" t="inlineStr"/>
      <c r="BP140" s="7" t="inlineStr"/>
      <c r="BQ140" s="7" t="inlineStr"/>
      <c r="BR140" s="7" t="inlineStr"/>
      <c r="BS140" s="7">
        <f>BU140+BW140+BY140+CA140+CC140+CE140+CG140+CI140+CK140</f>
        <v/>
      </c>
      <c r="BT140" s="7">
        <f>BV140+BX140+BZ140+CB140+CD140+CF140+CH140+CJ140+CL140</f>
        <v/>
      </c>
      <c r="BU140" s="7" t="inlineStr"/>
      <c r="BV140" s="7" t="inlineStr"/>
      <c r="BW140" s="7" t="inlineStr"/>
      <c r="BX140" s="7" t="inlineStr"/>
      <c r="BY140" s="7" t="inlineStr"/>
      <c r="BZ140" s="7" t="inlineStr"/>
      <c r="CA140" s="7" t="inlineStr"/>
      <c r="CB140" s="7" t="inlineStr"/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n">
        <v>6</v>
      </c>
      <c r="CL140" s="7" t="n">
        <v>2802870</v>
      </c>
      <c r="CM140" s="7">
        <f>CO140+CQ140+CS140+CU140+CW140+CY140+DA140+DC140+DE140+DG140+DI140+DK140+DM140</f>
        <v/>
      </c>
      <c r="CN140" s="7">
        <f>CP140+CR140+CT140+CV140+CX140+CZ140+DB140+DD140+DF140+DH140+DJ140+DL140+DN140</f>
        <v/>
      </c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n">
        <v>5</v>
      </c>
      <c r="CZ140" s="7" t="n">
        <v>777140</v>
      </c>
      <c r="DA140" s="7" t="inlineStr"/>
      <c r="DB140" s="7" t="inlineStr"/>
      <c r="DC140" s="7" t="n">
        <v>30</v>
      </c>
      <c r="DD140" s="7" t="n">
        <v>6488950</v>
      </c>
      <c r="DE140" s="7" t="inlineStr"/>
      <c r="DF140" s="7" t="inlineStr"/>
      <c r="DG140" s="7" t="n">
        <v>5</v>
      </c>
      <c r="DH140" s="7" t="n">
        <v>1415655</v>
      </c>
      <c r="DI140" s="7" t="inlineStr"/>
      <c r="DJ140" s="7" t="inlineStr"/>
      <c r="DK140" s="7" t="inlineStr"/>
      <c r="DL140" s="7" t="inlineStr"/>
      <c r="DM140" s="7" t="inlineStr"/>
      <c r="DN140" s="7" t="inlineStr"/>
      <c r="DO140" s="7">
        <f>E140+AU140+BI140+BS140+CM140</f>
        <v/>
      </c>
      <c r="DP140" s="7">
        <f>F140+AV140+BJ140+BT140+CN140</f>
        <v/>
      </c>
    </row>
    <row r="141" hidden="1" outlineLevel="1">
      <c r="A141" s="5" t="n">
        <v>36</v>
      </c>
      <c r="B141" s="6" t="inlineStr">
        <is>
          <t>Gul Provizor XK</t>
        </is>
      </c>
      <c r="C141" s="6" t="inlineStr">
        <is>
          <t>Нукус</t>
        </is>
      </c>
      <c r="D141" s="6" t="inlineStr">
        <is>
          <t>Нукус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n">
        <v>10</v>
      </c>
      <c r="N141" s="7" t="n">
        <v>4032000</v>
      </c>
      <c r="O141" s="7" t="inlineStr"/>
      <c r="P141" s="7" t="inlineStr"/>
      <c r="Q141" s="7" t="inlineStr"/>
      <c r="R141" s="7" t="inlineStr"/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</f>
        <v/>
      </c>
      <c r="AV141" s="7">
        <f>AX141+AZ141+BB141+BD141+BF141+BH141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inlineStr"/>
      <c r="BH141" s="7" t="inlineStr"/>
      <c r="BI141" s="7">
        <f>BK141+BM141+BO141+BQ141</f>
        <v/>
      </c>
      <c r="BJ141" s="7">
        <f>BL141+BN141+BP141+BR141</f>
        <v/>
      </c>
      <c r="BK141" s="7" t="inlineStr"/>
      <c r="BL141" s="7" t="inlineStr"/>
      <c r="BM141" s="7" t="inlineStr"/>
      <c r="BN141" s="7" t="inlineStr"/>
      <c r="BO141" s="7" t="inlineStr"/>
      <c r="BP141" s="7" t="inlineStr"/>
      <c r="BQ141" s="7" t="inlineStr"/>
      <c r="BR141" s="7" t="inlineStr"/>
      <c r="BS141" s="7">
        <f>BU141+BW141+BY141+CA141+CC141+CE141+CG141+CI141+CK141</f>
        <v/>
      </c>
      <c r="BT141" s="7">
        <f>BV141+BX141+BZ141+CB141+CD141+CF141+CH141+CJ141+CL141</f>
        <v/>
      </c>
      <c r="BU141" s="7" t="inlineStr"/>
      <c r="BV141" s="7" t="inlineStr"/>
      <c r="BW141" s="7" t="inlineStr"/>
      <c r="BX141" s="7" t="inlineStr"/>
      <c r="BY141" s="7" t="inlineStr"/>
      <c r="BZ141" s="7" t="inlineStr"/>
      <c r="CA141" s="7" t="inlineStr"/>
      <c r="CB141" s="7" t="inlineStr"/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>
        <f>CO141+CQ141+CS141+CU141+CW141+CY141+DA141+DC141+DE141+DG141+DI141+DK141+DM141</f>
        <v/>
      </c>
      <c r="CN141" s="7">
        <f>CP141+CR141+CT141+CV141+CX141+CZ141+DB141+DD141+DF141+DH141+DJ141+DL141+DN141</f>
        <v/>
      </c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 t="inlineStr"/>
      <c r="DB141" s="7" t="inlineStr"/>
      <c r="DC141" s="7" t="inlineStr"/>
      <c r="DD141" s="7" t="inlineStr"/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>
        <f>E141+AU141+BI141+BS141+CM141</f>
        <v/>
      </c>
      <c r="DP141" s="7">
        <f>F141+AV141+BJ141+BT141+CN141</f>
        <v/>
      </c>
    </row>
    <row r="142" hidden="1" outlineLevel="1">
      <c r="A142" s="5" t="n">
        <v>37</v>
      </c>
      <c r="B142" s="6" t="inlineStr">
        <is>
          <t>ILXOM XK</t>
        </is>
      </c>
      <c r="C142" s="6" t="inlineStr">
        <is>
          <t>Нукус</t>
        </is>
      </c>
      <c r="D142" s="6" t="inlineStr">
        <is>
          <t>Нукус 1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inlineStr"/>
      <c r="R142" s="7" t="inlineStr"/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inlineStr"/>
      <c r="AD142" s="7" t="inlineStr"/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</f>
        <v/>
      </c>
      <c r="AV142" s="7">
        <f>AX142+AZ142+BB142+BD142+BF142+BH142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>
        <f>BK142+BM142+BO142+BQ142</f>
        <v/>
      </c>
      <c r="BJ142" s="7">
        <f>BL142+BN142+BP142+BR142</f>
        <v/>
      </c>
      <c r="BK142" s="7" t="inlineStr"/>
      <c r="BL142" s="7" t="inlineStr"/>
      <c r="BM142" s="7" t="inlineStr"/>
      <c r="BN142" s="7" t="inlineStr"/>
      <c r="BO142" s="7" t="inlineStr"/>
      <c r="BP142" s="7" t="inlineStr"/>
      <c r="BQ142" s="7" t="inlineStr"/>
      <c r="BR142" s="7" t="inlineStr"/>
      <c r="BS142" s="7">
        <f>BU142+BW142+BY142+CA142+CC142+CE142+CG142+CI142+CK142</f>
        <v/>
      </c>
      <c r="BT142" s="7">
        <f>BV142+BX142+BZ142+CB142+CD142+CF142+CH142+CJ142+CL142</f>
        <v/>
      </c>
      <c r="BU142" s="7" t="inlineStr"/>
      <c r="BV142" s="7" t="inlineStr"/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>
        <f>CO142+CQ142+CS142+CU142+CW142+CY142+DA142+DC142+DE142+DG142+DI142+DK142+DM142</f>
        <v/>
      </c>
      <c r="CN142" s="7">
        <f>CP142+CR142+CT142+CV142+CX142+CZ142+DB142+DD142+DF142+DH142+DJ142+DL142+DN142</f>
        <v/>
      </c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 t="inlineStr"/>
      <c r="DB142" s="7" t="inlineStr"/>
      <c r="DC142" s="7" t="n">
        <v>5</v>
      </c>
      <c r="DD142" s="7" t="n">
        <v>766965</v>
      </c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>
        <f>E142+AU142+BI142+BS142+CM142</f>
        <v/>
      </c>
      <c r="DP142" s="7">
        <f>F142+AV142+BJ142+BT142+CN142</f>
        <v/>
      </c>
    </row>
    <row r="143" hidden="1" outlineLevel="1">
      <c r="A143" s="5" t="n">
        <v>38</v>
      </c>
      <c r="B143" s="6" t="inlineStr">
        <is>
          <t>IREGA-5 MCHJ</t>
        </is>
      </c>
      <c r="C143" s="6" t="inlineStr">
        <is>
          <t>Нукус</t>
        </is>
      </c>
      <c r="D143" s="6" t="inlineStr">
        <is>
          <t>Нукус 1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inlineStr"/>
      <c r="H143" s="7" t="inlineStr"/>
      <c r="I143" s="7" t="inlineStr"/>
      <c r="J143" s="7" t="inlineStr"/>
      <c r="K143" s="7" t="inlineStr"/>
      <c r="L143" s="7" t="inlineStr"/>
      <c r="M143" s="7" t="n">
        <v>3</v>
      </c>
      <c r="N143" s="7" t="n">
        <v>792363</v>
      </c>
      <c r="O143" s="7" t="inlineStr"/>
      <c r="P143" s="7" t="inlineStr"/>
      <c r="Q143" s="7" t="inlineStr"/>
      <c r="R143" s="7" t="inlineStr"/>
      <c r="S143" s="7" t="inlineStr"/>
      <c r="T143" s="7" t="inlineStr"/>
      <c r="U143" s="7" t="inlineStr"/>
      <c r="V143" s="7" t="inlineStr"/>
      <c r="W143" s="7" t="inlineStr"/>
      <c r="X143" s="7" t="inlineStr"/>
      <c r="Y143" s="7" t="inlineStr"/>
      <c r="Z143" s="7" t="inlineStr"/>
      <c r="AA143" s="7" t="inlineStr"/>
      <c r="AB143" s="7" t="inlineStr"/>
      <c r="AC143" s="7" t="inlineStr"/>
      <c r="AD143" s="7" t="inlineStr"/>
      <c r="AE143" s="7" t="inlineStr"/>
      <c r="AF143" s="7" t="inlineStr"/>
      <c r="AG143" s="7" t="inlineStr"/>
      <c r="AH143" s="7" t="inlineStr"/>
      <c r="AI143" s="7" t="inlineStr"/>
      <c r="AJ143" s="7" t="inlineStr"/>
      <c r="AK143" s="7" t="inlineStr"/>
      <c r="AL143" s="7" t="inlineStr"/>
      <c r="AM143" s="7" t="inlineStr"/>
      <c r="AN143" s="7" t="inlineStr"/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</f>
        <v/>
      </c>
      <c r="AV143" s="7">
        <f>AX143+AZ143+BB143+BD143+BF143+BH143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inlineStr"/>
      <c r="BH143" s="7" t="inlineStr"/>
      <c r="BI143" s="7">
        <f>BK143+BM143+BO143+BQ143</f>
        <v/>
      </c>
      <c r="BJ143" s="7">
        <f>BL143+BN143+BP143+BR143</f>
        <v/>
      </c>
      <c r="BK143" s="7" t="inlineStr"/>
      <c r="BL143" s="7" t="inlineStr"/>
      <c r="BM143" s="7" t="inlineStr"/>
      <c r="BN143" s="7" t="inlineStr"/>
      <c r="BO143" s="7" t="inlineStr"/>
      <c r="BP143" s="7" t="inlineStr"/>
      <c r="BQ143" s="7" t="inlineStr"/>
      <c r="BR143" s="7" t="inlineStr"/>
      <c r="BS143" s="7">
        <f>BU143+BW143+BY143+CA143+CC143+CE143+CG143+CI143+CK143</f>
        <v/>
      </c>
      <c r="BT143" s="7">
        <f>BV143+BX143+BZ143+CB143+CD143+CF143+CH143+CJ143+CL143</f>
        <v/>
      </c>
      <c r="BU143" s="7" t="inlineStr"/>
      <c r="BV143" s="7" t="inlineStr"/>
      <c r="BW143" s="7" t="inlineStr"/>
      <c r="BX143" s="7" t="inlineStr"/>
      <c r="BY143" s="7" t="inlineStr"/>
      <c r="BZ143" s="7" t="inlineStr"/>
      <c r="CA143" s="7" t="inlineStr"/>
      <c r="CB143" s="7" t="inlineStr"/>
      <c r="CC143" s="7" t="inlineStr"/>
      <c r="CD143" s="7" t="inlineStr"/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>
        <f>CO143+CQ143+CS143+CU143+CW143+CY143+DA143+DC143+DE143+DG143+DI143+DK143+DM143</f>
        <v/>
      </c>
      <c r="CN143" s="7">
        <f>CP143+CR143+CT143+CV143+CX143+CZ143+DB143+DD143+DF143+DH143+DJ143+DL143+DN143</f>
        <v/>
      </c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 t="inlineStr"/>
      <c r="DB143" s="7" t="inlineStr"/>
      <c r="DC143" s="7" t="inlineStr"/>
      <c r="DD143" s="7" t="inlineStr"/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>
        <f>E143+AU143+BI143+BS143+CM143</f>
        <v/>
      </c>
      <c r="DP143" s="7">
        <f>F143+AV143+BJ143+BT143+CN143</f>
        <v/>
      </c>
    </row>
    <row r="144" hidden="1" outlineLevel="1">
      <c r="A144" s="5" t="n">
        <v>39</v>
      </c>
      <c r="B144" s="6" t="inlineStr">
        <is>
          <t>Imona Farm Mang'it</t>
        </is>
      </c>
      <c r="C144" s="6" t="inlineStr">
        <is>
          <t>Нукус</t>
        </is>
      </c>
      <c r="D144" s="6" t="inlineStr">
        <is>
          <t>Нукус 1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n">
        <v>10</v>
      </c>
      <c r="H144" s="7" t="n">
        <v>2070090</v>
      </c>
      <c r="I144" s="7" t="inlineStr"/>
      <c r="J144" s="7" t="inlineStr"/>
      <c r="K144" s="7" t="inlineStr"/>
      <c r="L144" s="7" t="inlineStr"/>
      <c r="M144" s="7" t="n">
        <v>30</v>
      </c>
      <c r="N144" s="7" t="n">
        <v>12690810</v>
      </c>
      <c r="O144" s="7" t="inlineStr"/>
      <c r="P144" s="7" t="inlineStr"/>
      <c r="Q144" s="7" t="n">
        <v>100</v>
      </c>
      <c r="R144" s="7" t="n">
        <v>794500</v>
      </c>
      <c r="S144" s="7" t="inlineStr"/>
      <c r="T144" s="7" t="inlineStr"/>
      <c r="U144" s="7" t="inlineStr"/>
      <c r="V144" s="7" t="inlineStr"/>
      <c r="W144" s="7" t="inlineStr"/>
      <c r="X144" s="7" t="inlineStr"/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</f>
        <v/>
      </c>
      <c r="AV144" s="7">
        <f>AX144+AZ144+BB144+BD144+BF144+BH144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>
        <f>BK144+BM144+BO144+BQ144</f>
        <v/>
      </c>
      <c r="BJ144" s="7">
        <f>BL144+BN144+BP144+BR144</f>
        <v/>
      </c>
      <c r="BK144" s="7" t="inlineStr"/>
      <c r="BL144" s="7" t="inlineStr"/>
      <c r="BM144" s="7" t="inlineStr"/>
      <c r="BN144" s="7" t="inlineStr"/>
      <c r="BO144" s="7" t="inlineStr"/>
      <c r="BP144" s="7" t="inlineStr"/>
      <c r="BQ144" s="7" t="inlineStr"/>
      <c r="BR144" s="7" t="inlineStr"/>
      <c r="BS144" s="7">
        <f>BU144+BW144+BY144+CA144+CC144+CE144+CG144+CI144+CK144</f>
        <v/>
      </c>
      <c r="BT144" s="7">
        <f>BV144+BX144+BZ144+CB144+CD144+CF144+CH144+CJ144+CL144</f>
        <v/>
      </c>
      <c r="BU144" s="7" t="inlineStr"/>
      <c r="BV144" s="7" t="inlineStr"/>
      <c r="BW144" s="7" t="inlineStr"/>
      <c r="BX144" s="7" t="inlineStr"/>
      <c r="BY144" s="7" t="inlineStr"/>
      <c r="BZ144" s="7" t="inlineStr"/>
      <c r="CA144" s="7" t="inlineStr"/>
      <c r="CB144" s="7" t="inlineStr"/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>
        <f>CO144+CQ144+CS144+CU144+CW144+CY144+DA144+DC144+DE144+DG144+DI144+DK144+DM144</f>
        <v/>
      </c>
      <c r="CN144" s="7">
        <f>CP144+CR144+CT144+CV144+CX144+CZ144+DB144+DD144+DF144+DH144+DJ144+DL144+DN144</f>
        <v/>
      </c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 t="inlineStr"/>
      <c r="DB144" s="7" t="inlineStr"/>
      <c r="DC144" s="7" t="inlineStr"/>
      <c r="DD144" s="7" t="inlineStr"/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>
        <f>E144+AU144+BI144+BS144+CM144</f>
        <v/>
      </c>
      <c r="DP144" s="7">
        <f>F144+AV144+BJ144+BT144+CN144</f>
        <v/>
      </c>
    </row>
    <row r="145" hidden="1" outlineLevel="1">
      <c r="A145" s="5" t="n">
        <v>40</v>
      </c>
      <c r="B145" s="6" t="inlineStr">
        <is>
          <t>Jasmin-Diyor XK</t>
        </is>
      </c>
      <c r="C145" s="6" t="inlineStr">
        <is>
          <t>Нукус</t>
        </is>
      </c>
      <c r="D145" s="6" t="inlineStr">
        <is>
          <t>Нукус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inlineStr"/>
      <c r="R145" s="7" t="inlineStr"/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inlineStr"/>
      <c r="AB145" s="7" t="inlineStr"/>
      <c r="AC145" s="7" t="n">
        <v>20</v>
      </c>
      <c r="AD145" s="7" t="n">
        <v>7445120</v>
      </c>
      <c r="AE145" s="7" t="n">
        <v>14</v>
      </c>
      <c r="AF145" s="7" t="n">
        <v>1189230</v>
      </c>
      <c r="AG145" s="7" t="inlineStr"/>
      <c r="AH145" s="7" t="inlineStr"/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</f>
        <v/>
      </c>
      <c r="AV145" s="7">
        <f>AX145+AZ145+BB145+BD145+BF145+BH145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>
        <f>BK145+BM145+BO145+BQ145</f>
        <v/>
      </c>
      <c r="BJ145" s="7">
        <f>BL145+BN145+BP145+BR145</f>
        <v/>
      </c>
      <c r="BK145" s="7" t="inlineStr"/>
      <c r="BL145" s="7" t="inlineStr"/>
      <c r="BM145" s="7" t="inlineStr"/>
      <c r="BN145" s="7" t="inlineStr"/>
      <c r="BO145" s="7" t="inlineStr"/>
      <c r="BP145" s="7" t="inlineStr"/>
      <c r="BQ145" s="7" t="inlineStr"/>
      <c r="BR145" s="7" t="inlineStr"/>
      <c r="BS145" s="7">
        <f>BU145+BW145+BY145+CA145+CC145+CE145+CG145+CI145+CK145</f>
        <v/>
      </c>
      <c r="BT145" s="7">
        <f>BV145+BX145+BZ145+CB145+CD145+CF145+CH145+CJ145+CL145</f>
        <v/>
      </c>
      <c r="BU145" s="7" t="inlineStr"/>
      <c r="BV145" s="7" t="inlineStr"/>
      <c r="BW145" s="7" t="inlineStr"/>
      <c r="BX145" s="7" t="inlineStr"/>
      <c r="BY145" s="7" t="inlineStr"/>
      <c r="BZ145" s="7" t="inlineStr"/>
      <c r="CA145" s="7" t="inlineStr"/>
      <c r="CB145" s="7" t="inlineStr"/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>
        <f>CO145+CQ145+CS145+CU145+CW145+CY145+DA145+DC145+DE145+DG145+DI145+DK145+DM145</f>
        <v/>
      </c>
      <c r="CN145" s="7">
        <f>CP145+CR145+CT145+CV145+CX145+CZ145+DB145+DD145+DF145+DH145+DJ145+DL145+DN145</f>
        <v/>
      </c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 t="inlineStr"/>
      <c r="DB145" s="7" t="inlineStr"/>
      <c r="DC145" s="7" t="n">
        <v>30</v>
      </c>
      <c r="DD145" s="7" t="n">
        <v>3497400</v>
      </c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>
        <f>E145+AU145+BI145+BS145+CM145</f>
        <v/>
      </c>
      <c r="DP145" s="7">
        <f>F145+AV145+BJ145+BT145+CN145</f>
        <v/>
      </c>
    </row>
    <row r="146" hidden="1" outlineLevel="1">
      <c r="A146" s="5" t="n">
        <v>41</v>
      </c>
      <c r="B146" s="6" t="inlineStr">
        <is>
          <t>KARDIOFARM MCHJ</t>
        </is>
      </c>
      <c r="C146" s="6" t="inlineStr">
        <is>
          <t>Нукус</t>
        </is>
      </c>
      <c r="D146" s="6" t="inlineStr">
        <is>
          <t>Нукус 2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n">
        <v>5</v>
      </c>
      <c r="H146" s="7" t="n">
        <v>1189735</v>
      </c>
      <c r="I146" s="7" t="inlineStr"/>
      <c r="J146" s="7" t="inlineStr"/>
      <c r="K146" s="7" t="n">
        <v>5</v>
      </c>
      <c r="L146" s="7" t="n">
        <v>1023770</v>
      </c>
      <c r="M146" s="7" t="n">
        <v>3</v>
      </c>
      <c r="N146" s="7" t="n">
        <v>1077096</v>
      </c>
      <c r="O146" s="7" t="inlineStr"/>
      <c r="P146" s="7" t="inlineStr"/>
      <c r="Q146" s="7" t="n">
        <v>20</v>
      </c>
      <c r="R146" s="7" t="n">
        <v>3844785</v>
      </c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inlineStr"/>
      <c r="AB146" s="7" t="inlineStr"/>
      <c r="AC146" s="7" t="inlineStr"/>
      <c r="AD146" s="7" t="inlineStr"/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</f>
        <v/>
      </c>
      <c r="AV146" s="7">
        <f>AX146+AZ146+BB146+BD146+BF146+BH146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>
        <f>BK146+BM146+BO146+BQ146</f>
        <v/>
      </c>
      <c r="BJ146" s="7">
        <f>BL146+BN146+BP146+BR146</f>
        <v/>
      </c>
      <c r="BK146" s="7" t="inlineStr"/>
      <c r="BL146" s="7" t="inlineStr"/>
      <c r="BM146" s="7" t="inlineStr"/>
      <c r="BN146" s="7" t="inlineStr"/>
      <c r="BO146" s="7" t="inlineStr"/>
      <c r="BP146" s="7" t="inlineStr"/>
      <c r="BQ146" s="7" t="inlineStr"/>
      <c r="BR146" s="7" t="inlineStr"/>
      <c r="BS146" s="7">
        <f>BU146+BW146+BY146+CA146+CC146+CE146+CG146+CI146+CK146</f>
        <v/>
      </c>
      <c r="BT146" s="7">
        <f>BV146+BX146+BZ146+CB146+CD146+CF146+CH146+CJ146+CL146</f>
        <v/>
      </c>
      <c r="BU146" s="7" t="inlineStr"/>
      <c r="BV146" s="7" t="inlineStr"/>
      <c r="BW146" s="7" t="inlineStr"/>
      <c r="BX146" s="7" t="inlineStr"/>
      <c r="BY146" s="7" t="inlineStr"/>
      <c r="BZ146" s="7" t="inlineStr"/>
      <c r="CA146" s="7" t="inlineStr"/>
      <c r="CB146" s="7" t="inlineStr"/>
      <c r="CC146" s="7" t="inlineStr"/>
      <c r="CD146" s="7" t="inlineStr"/>
      <c r="CE146" s="7" t="inlineStr"/>
      <c r="CF146" s="7" t="inlineStr"/>
      <c r="CG146" s="7" t="inlineStr"/>
      <c r="CH146" s="7" t="inlineStr"/>
      <c r="CI146" s="7" t="inlineStr"/>
      <c r="CJ146" s="7" t="inlineStr"/>
      <c r="CK146" s="7" t="n">
        <v>5</v>
      </c>
      <c r="CL146" s="7" t="n">
        <v>2376735</v>
      </c>
      <c r="CM146" s="7">
        <f>CO146+CQ146+CS146+CU146+CW146+CY146+DA146+DC146+DE146+DG146+DI146+DK146+DM146</f>
        <v/>
      </c>
      <c r="CN146" s="7">
        <f>CP146+CR146+CT146+CV146+CX146+CZ146+DB146+DD146+DF146+DH146+DJ146+DL146+DN146</f>
        <v/>
      </c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 t="inlineStr"/>
      <c r="DB146" s="7" t="inlineStr"/>
      <c r="DC146" s="7" t="n">
        <v>10</v>
      </c>
      <c r="DD146" s="7" t="n">
        <v>4254430</v>
      </c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inlineStr"/>
      <c r="DN146" s="7" t="inlineStr"/>
      <c r="DO146" s="7">
        <f>E146+AU146+BI146+BS146+CM146</f>
        <v/>
      </c>
      <c r="DP146" s="7">
        <f>F146+AV146+BJ146+BT146+CN146</f>
        <v/>
      </c>
    </row>
    <row r="147" hidden="1" outlineLevel="1">
      <c r="A147" s="5" t="n">
        <v>42</v>
      </c>
      <c r="B147" s="6" t="inlineStr">
        <is>
          <t>Kameliya Vivon XK</t>
        </is>
      </c>
      <c r="C147" s="6" t="inlineStr">
        <is>
          <t>Нукус</t>
        </is>
      </c>
      <c r="D147" s="6" t="inlineStr">
        <is>
          <t>Нукус 1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inlineStr"/>
      <c r="J147" s="7" t="inlineStr"/>
      <c r="K147" s="7" t="inlineStr"/>
      <c r="L147" s="7" t="inlineStr"/>
      <c r="M147" s="7" t="n">
        <v>20</v>
      </c>
      <c r="N147" s="7" t="n">
        <v>4320040</v>
      </c>
      <c r="O147" s="7" t="inlineStr"/>
      <c r="P147" s="7" t="inlineStr"/>
      <c r="Q147" s="7" t="n">
        <v>25</v>
      </c>
      <c r="R147" s="7" t="n">
        <v>10427895</v>
      </c>
      <c r="S147" s="7" t="inlineStr"/>
      <c r="T147" s="7" t="inlineStr"/>
      <c r="U147" s="7" t="inlineStr"/>
      <c r="V147" s="7" t="inlineStr"/>
      <c r="W147" s="7" t="inlineStr"/>
      <c r="X147" s="7" t="inlineStr"/>
      <c r="Y147" s="7" t="inlineStr"/>
      <c r="Z147" s="7" t="inlineStr"/>
      <c r="AA147" s="7" t="inlineStr"/>
      <c r="AB147" s="7" t="inlineStr"/>
      <c r="AC147" s="7" t="inlineStr"/>
      <c r="AD147" s="7" t="inlineStr"/>
      <c r="AE147" s="7" t="inlineStr"/>
      <c r="AF147" s="7" t="inlineStr"/>
      <c r="AG147" s="7" t="inlineStr"/>
      <c r="AH147" s="7" t="inlineStr"/>
      <c r="AI147" s="7" t="inlineStr"/>
      <c r="AJ147" s="7" t="inlineStr"/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</f>
        <v/>
      </c>
      <c r="AV147" s="7">
        <f>AX147+AZ147+BB147+BD147+BF147+BH147</f>
        <v/>
      </c>
      <c r="AW147" s="7" t="inlineStr"/>
      <c r="AX147" s="7" t="inlineStr"/>
      <c r="AY147" s="7" t="inlineStr"/>
      <c r="AZ147" s="7" t="inlineStr"/>
      <c r="BA147" s="7" t="inlineStr"/>
      <c r="BB147" s="7" t="inlineStr"/>
      <c r="BC147" s="7" t="inlineStr"/>
      <c r="BD147" s="7" t="inlineStr"/>
      <c r="BE147" s="7" t="inlineStr"/>
      <c r="BF147" s="7" t="inlineStr"/>
      <c r="BG147" s="7" t="inlineStr"/>
      <c r="BH147" s="7" t="inlineStr"/>
      <c r="BI147" s="7">
        <f>BK147+BM147+BO147+BQ147</f>
        <v/>
      </c>
      <c r="BJ147" s="7">
        <f>BL147+BN147+BP147+BR147</f>
        <v/>
      </c>
      <c r="BK147" s="7" t="inlineStr"/>
      <c r="BL147" s="7" t="inlineStr"/>
      <c r="BM147" s="7" t="inlineStr"/>
      <c r="BN147" s="7" t="inlineStr"/>
      <c r="BO147" s="7" t="inlineStr"/>
      <c r="BP147" s="7" t="inlineStr"/>
      <c r="BQ147" s="7" t="inlineStr"/>
      <c r="BR147" s="7" t="inlineStr"/>
      <c r="BS147" s="7">
        <f>BU147+BW147+BY147+CA147+CC147+CE147+CG147+CI147+CK147</f>
        <v/>
      </c>
      <c r="BT147" s="7">
        <f>BV147+BX147+BZ147+CB147+CD147+CF147+CH147+CJ147+CL147</f>
        <v/>
      </c>
      <c r="BU147" s="7" t="inlineStr"/>
      <c r="BV147" s="7" t="inlineStr"/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inlineStr"/>
      <c r="CF147" s="7" t="inlineStr"/>
      <c r="CG147" s="7" t="inlineStr"/>
      <c r="CH147" s="7" t="inlineStr"/>
      <c r="CI147" s="7" t="inlineStr"/>
      <c r="CJ147" s="7" t="inlineStr"/>
      <c r="CK147" s="7" t="inlineStr"/>
      <c r="CL147" s="7" t="inlineStr"/>
      <c r="CM147" s="7">
        <f>CO147+CQ147+CS147+CU147+CW147+CY147+DA147+DC147+DE147+DG147+DI147+DK147+DM147</f>
        <v/>
      </c>
      <c r="CN147" s="7">
        <f>CP147+CR147+CT147+CV147+CX147+CZ147+DB147+DD147+DF147+DH147+DJ147+DL147+DN147</f>
        <v/>
      </c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 t="inlineStr"/>
      <c r="DB147" s="7" t="inlineStr"/>
      <c r="DC147" s="7" t="inlineStr"/>
      <c r="DD147" s="7" t="inlineStr"/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>
        <f>E147+AU147+BI147+BS147+CM147</f>
        <v/>
      </c>
      <c r="DP147" s="7">
        <f>F147+AV147+BJ147+BT147+CN147</f>
        <v/>
      </c>
    </row>
    <row r="148" hidden="1" outlineLevel="1">
      <c r="A148" s="5" t="n">
        <v>43</v>
      </c>
      <c r="B148" s="6" t="inlineStr">
        <is>
          <t>MADINA MEDPHARMA</t>
        </is>
      </c>
      <c r="C148" s="6" t="inlineStr">
        <is>
          <t>Нукус</t>
        </is>
      </c>
      <c r="D148" s="6" t="inlineStr">
        <is>
          <t>Нукус 1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inlineStr"/>
      <c r="H148" s="7" t="inlineStr"/>
      <c r="I148" s="7" t="inlineStr"/>
      <c r="J148" s="7" t="inlineStr"/>
      <c r="K148" s="7" t="n">
        <v>3</v>
      </c>
      <c r="L148" s="7" t="n">
        <v>997332</v>
      </c>
      <c r="M148" s="7" t="inlineStr"/>
      <c r="N148" s="7" t="inlineStr"/>
      <c r="O148" s="7" t="inlineStr"/>
      <c r="P148" s="7" t="inlineStr"/>
      <c r="Q148" s="7" t="n">
        <v>20</v>
      </c>
      <c r="R148" s="7" t="n">
        <v>4490140</v>
      </c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n">
        <v>10</v>
      </c>
      <c r="AH148" s="7" t="n">
        <v>3618010</v>
      </c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</f>
        <v/>
      </c>
      <c r="AV148" s="7">
        <f>AX148+AZ148+BB148+BD148+BF148+BH148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inlineStr"/>
      <c r="BH148" s="7" t="inlineStr"/>
      <c r="BI148" s="7">
        <f>BK148+BM148+BO148+BQ148</f>
        <v/>
      </c>
      <c r="BJ148" s="7">
        <f>BL148+BN148+BP148+BR148</f>
        <v/>
      </c>
      <c r="BK148" s="7" t="inlineStr"/>
      <c r="BL148" s="7" t="inlineStr"/>
      <c r="BM148" s="7" t="inlineStr"/>
      <c r="BN148" s="7" t="inlineStr"/>
      <c r="BO148" s="7" t="inlineStr"/>
      <c r="BP148" s="7" t="inlineStr"/>
      <c r="BQ148" s="7" t="inlineStr"/>
      <c r="BR148" s="7" t="inlineStr"/>
      <c r="BS148" s="7">
        <f>BU148+BW148+BY148+CA148+CC148+CE148+CG148+CI148+CK148</f>
        <v/>
      </c>
      <c r="BT148" s="7">
        <f>BV148+BX148+BZ148+CB148+CD148+CF148+CH148+CJ148+CL148</f>
        <v/>
      </c>
      <c r="BU148" s="7" t="inlineStr"/>
      <c r="BV148" s="7" t="inlineStr"/>
      <c r="BW148" s="7" t="inlineStr"/>
      <c r="BX148" s="7" t="inlineStr"/>
      <c r="BY148" s="7" t="inlineStr"/>
      <c r="BZ148" s="7" t="inlineStr"/>
      <c r="CA148" s="7" t="inlineStr"/>
      <c r="CB148" s="7" t="inlineStr"/>
      <c r="CC148" s="7" t="inlineStr"/>
      <c r="CD148" s="7" t="inlineStr"/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>
        <f>CO148+CQ148+CS148+CU148+CW148+CY148+DA148+DC148+DE148+DG148+DI148+DK148+DM148</f>
        <v/>
      </c>
      <c r="CN148" s="7">
        <f>CP148+CR148+CT148+CV148+CX148+CZ148+DB148+DD148+DF148+DH148+DJ148+DL148+DN148</f>
        <v/>
      </c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 t="inlineStr"/>
      <c r="DB148" s="7" t="inlineStr"/>
      <c r="DC148" s="7" t="inlineStr"/>
      <c r="DD148" s="7" t="inlineStr"/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>
        <f>E148+AU148+BI148+BS148+CM148</f>
        <v/>
      </c>
      <c r="DP148" s="7">
        <f>F148+AV148+BJ148+BT148+CN148</f>
        <v/>
      </c>
    </row>
    <row r="149" hidden="1" outlineLevel="1">
      <c r="A149" s="5" t="n">
        <v>44</v>
      </c>
      <c r="B149" s="6" t="inlineStr">
        <is>
          <t>MED TEX SNAB MCHJ</t>
        </is>
      </c>
      <c r="C149" s="6" t="inlineStr">
        <is>
          <t>Нукус</t>
        </is>
      </c>
      <c r="D149" s="6" t="inlineStr">
        <is>
          <t>Нукус 1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inlineStr"/>
      <c r="H149" s="7" t="inlineStr"/>
      <c r="I149" s="7" t="inlineStr"/>
      <c r="J149" s="7" t="inlineStr"/>
      <c r="K149" s="7" t="inlineStr"/>
      <c r="L149" s="7" t="inlineStr"/>
      <c r="M149" s="7" t="inlineStr"/>
      <c r="N149" s="7" t="inlineStr"/>
      <c r="O149" s="7" t="inlineStr"/>
      <c r="P149" s="7" t="inlineStr"/>
      <c r="Q149" s="7" t="n">
        <v>50</v>
      </c>
      <c r="R149" s="7" t="n">
        <v>5741700</v>
      </c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inlineStr"/>
      <c r="AH149" s="7" t="inlineStr"/>
      <c r="AI149" s="7" t="inlineStr"/>
      <c r="AJ149" s="7" t="inlineStr"/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</f>
        <v/>
      </c>
      <c r="AV149" s="7">
        <f>AX149+AZ149+BB149+BD149+BF149+BH149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>
        <f>BK149+BM149+BO149+BQ149</f>
        <v/>
      </c>
      <c r="BJ149" s="7">
        <f>BL149+BN149+BP149+BR149</f>
        <v/>
      </c>
      <c r="BK149" s="7" t="inlineStr"/>
      <c r="BL149" s="7" t="inlineStr"/>
      <c r="BM149" s="7" t="inlineStr"/>
      <c r="BN149" s="7" t="inlineStr"/>
      <c r="BO149" s="7" t="inlineStr"/>
      <c r="BP149" s="7" t="inlineStr"/>
      <c r="BQ149" s="7" t="inlineStr"/>
      <c r="BR149" s="7" t="inlineStr"/>
      <c r="BS149" s="7">
        <f>BU149+BW149+BY149+CA149+CC149+CE149+CG149+CI149+CK149</f>
        <v/>
      </c>
      <c r="BT149" s="7">
        <f>BV149+BX149+BZ149+CB149+CD149+CF149+CH149+CJ149+CL149</f>
        <v/>
      </c>
      <c r="BU149" s="7" t="inlineStr"/>
      <c r="BV149" s="7" t="inlineStr"/>
      <c r="BW149" s="7" t="inlineStr"/>
      <c r="BX149" s="7" t="inlineStr"/>
      <c r="BY149" s="7" t="inlineStr"/>
      <c r="BZ149" s="7" t="inlineStr"/>
      <c r="CA149" s="7" t="inlineStr"/>
      <c r="CB149" s="7" t="inlineStr"/>
      <c r="CC149" s="7" t="inlineStr"/>
      <c r="CD149" s="7" t="inlineStr"/>
      <c r="CE149" s="7" t="inlineStr"/>
      <c r="CF149" s="7" t="inlineStr"/>
      <c r="CG149" s="7" t="inlineStr"/>
      <c r="CH149" s="7" t="inlineStr"/>
      <c r="CI149" s="7" t="inlineStr"/>
      <c r="CJ149" s="7" t="inlineStr"/>
      <c r="CK149" s="7" t="inlineStr"/>
      <c r="CL149" s="7" t="inlineStr"/>
      <c r="CM149" s="7">
        <f>CO149+CQ149+CS149+CU149+CW149+CY149+DA149+DC149+DE149+DG149+DI149+DK149+DM149</f>
        <v/>
      </c>
      <c r="CN149" s="7">
        <f>CP149+CR149+CT149+CV149+CX149+CZ149+DB149+DD149+DF149+DH149+DJ149+DL149+DN149</f>
        <v/>
      </c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 t="inlineStr"/>
      <c r="DB149" s="7" t="inlineStr"/>
      <c r="DC149" s="7" t="inlineStr"/>
      <c r="DD149" s="7" t="inlineStr"/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>
        <f>E149+AU149+BI149+BS149+CM149</f>
        <v/>
      </c>
      <c r="DP149" s="7">
        <f>F149+AV149+BJ149+BT149+CN149</f>
        <v/>
      </c>
    </row>
    <row r="150" hidden="1" outlineLevel="1">
      <c r="A150" s="5" t="n">
        <v>45</v>
      </c>
      <c r="B150" s="6" t="inlineStr">
        <is>
          <t>MERUERT FARM XK</t>
        </is>
      </c>
      <c r="C150" s="6" t="inlineStr">
        <is>
          <t>Нукус</t>
        </is>
      </c>
      <c r="D150" s="6" t="inlineStr">
        <is>
          <t>Нукус 1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inlineStr"/>
      <c r="H150" s="7" t="inlineStr"/>
      <c r="I150" s="7" t="inlineStr"/>
      <c r="J150" s="7" t="inlineStr"/>
      <c r="K150" s="7" t="inlineStr"/>
      <c r="L150" s="7" t="inlineStr"/>
      <c r="M150" s="7" t="inlineStr"/>
      <c r="N150" s="7" t="inlineStr"/>
      <c r="O150" s="7" t="inlineStr"/>
      <c r="P150" s="7" t="inlineStr"/>
      <c r="Q150" s="7" t="inlineStr"/>
      <c r="R150" s="7" t="inlineStr"/>
      <c r="S150" s="7" t="inlineStr"/>
      <c r="T150" s="7" t="inlineStr"/>
      <c r="U150" s="7" t="inlineStr"/>
      <c r="V150" s="7" t="inlineStr"/>
      <c r="W150" s="7" t="inlineStr"/>
      <c r="X150" s="7" t="inlineStr"/>
      <c r="Y150" s="7" t="inlineStr"/>
      <c r="Z150" s="7" t="inlineStr"/>
      <c r="AA150" s="7" t="inlineStr"/>
      <c r="AB150" s="7" t="inlineStr"/>
      <c r="AC150" s="7" t="inlineStr"/>
      <c r="AD150" s="7" t="inlineStr"/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</f>
        <v/>
      </c>
      <c r="AV150" s="7">
        <f>AX150+AZ150+BB150+BD150+BF150+BH150</f>
        <v/>
      </c>
      <c r="AW150" s="7" t="inlineStr"/>
      <c r="AX150" s="7" t="inlineStr"/>
      <c r="AY150" s="7" t="inlineStr"/>
      <c r="AZ150" s="7" t="inlineStr"/>
      <c r="BA150" s="7" t="inlineStr"/>
      <c r="BB150" s="7" t="inlineStr"/>
      <c r="BC150" s="7" t="inlineStr"/>
      <c r="BD150" s="7" t="inlineStr"/>
      <c r="BE150" s="7" t="inlineStr"/>
      <c r="BF150" s="7" t="inlineStr"/>
      <c r="BG150" s="7" t="inlineStr"/>
      <c r="BH150" s="7" t="inlineStr"/>
      <c r="BI150" s="7">
        <f>BK150+BM150+BO150+BQ150</f>
        <v/>
      </c>
      <c r="BJ150" s="7">
        <f>BL150+BN150+BP150+BR150</f>
        <v/>
      </c>
      <c r="BK150" s="7" t="inlineStr"/>
      <c r="BL150" s="7" t="inlineStr"/>
      <c r="BM150" s="7" t="inlineStr"/>
      <c r="BN150" s="7" t="inlineStr"/>
      <c r="BO150" s="7" t="inlineStr"/>
      <c r="BP150" s="7" t="inlineStr"/>
      <c r="BQ150" s="7" t="inlineStr"/>
      <c r="BR150" s="7" t="inlineStr"/>
      <c r="BS150" s="7">
        <f>BU150+BW150+BY150+CA150+CC150+CE150+CG150+CI150+CK150</f>
        <v/>
      </c>
      <c r="BT150" s="7">
        <f>BV150+BX150+BZ150+CB150+CD150+CF150+CH150+CJ150+CL150</f>
        <v/>
      </c>
      <c r="BU150" s="7" t="inlineStr"/>
      <c r="BV150" s="7" t="inlineStr"/>
      <c r="BW150" s="7" t="inlineStr"/>
      <c r="BX150" s="7" t="inlineStr"/>
      <c r="BY150" s="7" t="inlineStr"/>
      <c r="BZ150" s="7" t="inlineStr"/>
      <c r="CA150" s="7" t="inlineStr"/>
      <c r="CB150" s="7" t="inlineStr"/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inlineStr"/>
      <c r="CL150" s="7" t="inlineStr"/>
      <c r="CM150" s="7">
        <f>CO150+CQ150+CS150+CU150+CW150+CY150+DA150+DC150+DE150+DG150+DI150+DK150+DM150</f>
        <v/>
      </c>
      <c r="CN150" s="7">
        <f>CP150+CR150+CT150+CV150+CX150+CZ150+DB150+DD150+DF150+DH150+DJ150+DL150+DN150</f>
        <v/>
      </c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 t="inlineStr"/>
      <c r="DB150" s="7" t="inlineStr"/>
      <c r="DC150" s="7" t="n">
        <v>30</v>
      </c>
      <c r="DD150" s="7" t="n">
        <v>10050150</v>
      </c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>
        <f>E150+AU150+BI150+BS150+CM150</f>
        <v/>
      </c>
      <c r="DP150" s="7">
        <f>F150+AV150+BJ150+BT150+CN150</f>
        <v/>
      </c>
    </row>
    <row r="151" hidden="1" outlineLevel="1">
      <c r="A151" s="5" t="n">
        <v>46</v>
      </c>
      <c r="B151" s="6" t="inlineStr">
        <is>
          <t>MONIKA ELODEYA</t>
        </is>
      </c>
      <c r="C151" s="6" t="inlineStr">
        <is>
          <t>Нукус</t>
        </is>
      </c>
      <c r="D151" s="6" t="inlineStr">
        <is>
          <t>Нукус 1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n">
        <v>5</v>
      </c>
      <c r="H151" s="7" t="n">
        <v>217180</v>
      </c>
      <c r="I151" s="7" t="inlineStr"/>
      <c r="J151" s="7" t="inlineStr"/>
      <c r="K151" s="7" t="inlineStr"/>
      <c r="L151" s="7" t="inlineStr"/>
      <c r="M151" s="7" t="inlineStr"/>
      <c r="N151" s="7" t="inlineStr"/>
      <c r="O151" s="7" t="inlineStr"/>
      <c r="P151" s="7" t="inlineStr"/>
      <c r="Q151" s="7" t="n">
        <v>3</v>
      </c>
      <c r="R151" s="7" t="n">
        <v>1373610</v>
      </c>
      <c r="S151" s="7" t="inlineStr"/>
      <c r="T151" s="7" t="inlineStr"/>
      <c r="U151" s="7" t="inlineStr"/>
      <c r="V151" s="7" t="inlineStr"/>
      <c r="W151" s="7" t="inlineStr"/>
      <c r="X151" s="7" t="inlineStr"/>
      <c r="Y151" s="7" t="inlineStr"/>
      <c r="Z151" s="7" t="inlineStr"/>
      <c r="AA151" s="7" t="inlineStr"/>
      <c r="AB151" s="7" t="inlineStr"/>
      <c r="AC151" s="7" t="inlineStr"/>
      <c r="AD151" s="7" t="inlineStr"/>
      <c r="AE151" s="7" t="inlineStr"/>
      <c r="AF151" s="7" t="inlineStr"/>
      <c r="AG151" s="7" t="inlineStr"/>
      <c r="AH151" s="7" t="inlineStr"/>
      <c r="AI151" s="7" t="inlineStr"/>
      <c r="AJ151" s="7" t="inlineStr"/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</f>
        <v/>
      </c>
      <c r="AV151" s="7">
        <f>AX151+AZ151+BB151+BD151+BF151+BH151</f>
        <v/>
      </c>
      <c r="AW151" s="7" t="inlineStr"/>
      <c r="AX151" s="7" t="inlineStr"/>
      <c r="AY151" s="7" t="inlineStr"/>
      <c r="AZ151" s="7" t="inlineStr"/>
      <c r="BA151" s="7" t="inlineStr"/>
      <c r="BB151" s="7" t="inlineStr"/>
      <c r="BC151" s="7" t="inlineStr"/>
      <c r="BD151" s="7" t="inlineStr"/>
      <c r="BE151" s="7" t="inlineStr"/>
      <c r="BF151" s="7" t="inlineStr"/>
      <c r="BG151" s="7" t="inlineStr"/>
      <c r="BH151" s="7" t="inlineStr"/>
      <c r="BI151" s="7">
        <f>BK151+BM151+BO151+BQ151</f>
        <v/>
      </c>
      <c r="BJ151" s="7">
        <f>BL151+BN151+BP151+BR151</f>
        <v/>
      </c>
      <c r="BK151" s="7" t="inlineStr"/>
      <c r="BL151" s="7" t="inlineStr"/>
      <c r="BM151" s="7" t="inlineStr"/>
      <c r="BN151" s="7" t="inlineStr"/>
      <c r="BO151" s="7" t="inlineStr"/>
      <c r="BP151" s="7" t="inlineStr"/>
      <c r="BQ151" s="7" t="inlineStr"/>
      <c r="BR151" s="7" t="inlineStr"/>
      <c r="BS151" s="7">
        <f>BU151+BW151+BY151+CA151+CC151+CE151+CG151+CI151+CK151</f>
        <v/>
      </c>
      <c r="BT151" s="7">
        <f>BV151+BX151+BZ151+CB151+CD151+CF151+CH151+CJ151+CL151</f>
        <v/>
      </c>
      <c r="BU151" s="7" t="inlineStr"/>
      <c r="BV151" s="7" t="inlineStr"/>
      <c r="BW151" s="7" t="inlineStr"/>
      <c r="BX151" s="7" t="inlineStr"/>
      <c r="BY151" s="7" t="inlineStr"/>
      <c r="BZ151" s="7" t="inlineStr"/>
      <c r="CA151" s="7" t="inlineStr"/>
      <c r="CB151" s="7" t="inlineStr"/>
      <c r="CC151" s="7" t="inlineStr"/>
      <c r="CD151" s="7" t="inlineStr"/>
      <c r="CE151" s="7" t="inlineStr"/>
      <c r="CF151" s="7" t="inlineStr"/>
      <c r="CG151" s="7" t="inlineStr"/>
      <c r="CH151" s="7" t="inlineStr"/>
      <c r="CI151" s="7" t="inlineStr"/>
      <c r="CJ151" s="7" t="inlineStr"/>
      <c r="CK151" s="7" t="inlineStr"/>
      <c r="CL151" s="7" t="inlineStr"/>
      <c r="CM151" s="7">
        <f>CO151+CQ151+CS151+CU151+CW151+CY151+DA151+DC151+DE151+DG151+DI151+DK151+DM151</f>
        <v/>
      </c>
      <c r="CN151" s="7">
        <f>CP151+CR151+CT151+CV151+CX151+CZ151+DB151+DD151+DF151+DH151+DJ151+DL151+DN151</f>
        <v/>
      </c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 t="inlineStr"/>
      <c r="DB151" s="7" t="inlineStr"/>
      <c r="DC151" s="7" t="inlineStr"/>
      <c r="DD151" s="7" t="inlineStr"/>
      <c r="DE151" s="7" t="inlineStr"/>
      <c r="DF151" s="7" t="inlineStr"/>
      <c r="DG151" s="7" t="inlineStr"/>
      <c r="DH151" s="7" t="inlineStr"/>
      <c r="DI151" s="7" t="inlineStr"/>
      <c r="DJ151" s="7" t="inlineStr"/>
      <c r="DK151" s="7" t="inlineStr"/>
      <c r="DL151" s="7" t="inlineStr"/>
      <c r="DM151" s="7" t="inlineStr"/>
      <c r="DN151" s="7" t="inlineStr"/>
      <c r="DO151" s="7">
        <f>E151+AU151+BI151+BS151+CM151</f>
        <v/>
      </c>
      <c r="DP151" s="7">
        <f>F151+AV151+BJ151+BT151+CN151</f>
        <v/>
      </c>
    </row>
    <row r="152" hidden="1" outlineLevel="1">
      <c r="A152" s="5" t="n">
        <v>47</v>
      </c>
      <c r="B152" s="6" t="inlineStr">
        <is>
          <t>Madina XK</t>
        </is>
      </c>
      <c r="C152" s="6" t="inlineStr">
        <is>
          <t>Нукус</t>
        </is>
      </c>
      <c r="D152" s="6" t="inlineStr">
        <is>
          <t>Нукус 1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n">
        <v>20</v>
      </c>
      <c r="H152" s="7" t="n">
        <v>3007280</v>
      </c>
      <c r="I152" s="7" t="inlineStr"/>
      <c r="J152" s="7" t="inlineStr"/>
      <c r="K152" s="7" t="inlineStr"/>
      <c r="L152" s="7" t="inlineStr"/>
      <c r="M152" s="7" t="n">
        <v>60</v>
      </c>
      <c r="N152" s="7" t="n">
        <v>19959420</v>
      </c>
      <c r="O152" s="7" t="inlineStr"/>
      <c r="P152" s="7" t="inlineStr"/>
      <c r="Q152" s="7" t="n">
        <v>200</v>
      </c>
      <c r="R152" s="7" t="n">
        <v>3433200</v>
      </c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inlineStr"/>
      <c r="AF152" s="7" t="inlineStr"/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</f>
        <v/>
      </c>
      <c r="AV152" s="7">
        <f>AX152+AZ152+BB152+BD152+BF152+BH152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inlineStr"/>
      <c r="BH152" s="7" t="inlineStr"/>
      <c r="BI152" s="7">
        <f>BK152+BM152+BO152+BQ152</f>
        <v/>
      </c>
      <c r="BJ152" s="7">
        <f>BL152+BN152+BP152+BR152</f>
        <v/>
      </c>
      <c r="BK152" s="7" t="inlineStr"/>
      <c r="BL152" s="7" t="inlineStr"/>
      <c r="BM152" s="7" t="inlineStr"/>
      <c r="BN152" s="7" t="inlineStr"/>
      <c r="BO152" s="7" t="inlineStr"/>
      <c r="BP152" s="7" t="inlineStr"/>
      <c r="BQ152" s="7" t="inlineStr"/>
      <c r="BR152" s="7" t="inlineStr"/>
      <c r="BS152" s="7">
        <f>BU152+BW152+BY152+CA152+CC152+CE152+CG152+CI152+CK152</f>
        <v/>
      </c>
      <c r="BT152" s="7">
        <f>BV152+BX152+BZ152+CB152+CD152+CF152+CH152+CJ152+CL152</f>
        <v/>
      </c>
      <c r="BU152" s="7" t="inlineStr"/>
      <c r="BV152" s="7" t="inlineStr"/>
      <c r="BW152" s="7" t="inlineStr"/>
      <c r="BX152" s="7" t="inlineStr"/>
      <c r="BY152" s="7" t="inlineStr"/>
      <c r="BZ152" s="7" t="inlineStr"/>
      <c r="CA152" s="7" t="inlineStr"/>
      <c r="CB152" s="7" t="inlineStr"/>
      <c r="CC152" s="7" t="inlineStr"/>
      <c r="CD152" s="7" t="inlineStr"/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>
        <f>CO152+CQ152+CS152+CU152+CW152+CY152+DA152+DC152+DE152+DG152+DI152+DK152+DM152</f>
        <v/>
      </c>
      <c r="CN152" s="7">
        <f>CP152+CR152+CT152+CV152+CX152+CZ152+DB152+DD152+DF152+DH152+DJ152+DL152+DN152</f>
        <v/>
      </c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 t="inlineStr"/>
      <c r="DB152" s="7" t="inlineStr"/>
      <c r="DC152" s="7" t="n">
        <v>20</v>
      </c>
      <c r="DD152" s="7" t="n">
        <v>1769080</v>
      </c>
      <c r="DE152" s="7" t="inlineStr"/>
      <c r="DF152" s="7" t="inlineStr"/>
      <c r="DG152" s="7" t="n">
        <v>5</v>
      </c>
      <c r="DH152" s="7" t="n">
        <v>28755</v>
      </c>
      <c r="DI152" s="7" t="inlineStr"/>
      <c r="DJ152" s="7" t="inlineStr"/>
      <c r="DK152" s="7" t="inlineStr"/>
      <c r="DL152" s="7" t="inlineStr"/>
      <c r="DM152" s="7" t="inlineStr"/>
      <c r="DN152" s="7" t="inlineStr"/>
      <c r="DO152" s="7">
        <f>E152+AU152+BI152+BS152+CM152</f>
        <v/>
      </c>
      <c r="DP152" s="7">
        <f>F152+AV152+BJ152+BT152+CN152</f>
        <v/>
      </c>
    </row>
    <row r="153" hidden="1" outlineLevel="1">
      <c r="A153" s="5" t="n">
        <v>48</v>
      </c>
      <c r="B153" s="6" t="inlineStr">
        <is>
          <t>Mag-Med Farma Xf</t>
        </is>
      </c>
      <c r="C153" s="6" t="inlineStr">
        <is>
          <t>Нукус</t>
        </is>
      </c>
      <c r="D153" s="6" t="inlineStr">
        <is>
          <t>Нукус 1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inlineStr"/>
      <c r="H153" s="7" t="inlineStr"/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n">
        <v>4</v>
      </c>
      <c r="R153" s="7" t="n">
        <v>911288</v>
      </c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</f>
        <v/>
      </c>
      <c r="AV153" s="7">
        <f>AX153+AZ153+BB153+BD153+BF153+BH153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>
        <f>BK153+BM153+BO153+BQ153</f>
        <v/>
      </c>
      <c r="BJ153" s="7">
        <f>BL153+BN153+BP153+BR153</f>
        <v/>
      </c>
      <c r="BK153" s="7" t="inlineStr"/>
      <c r="BL153" s="7" t="inlineStr"/>
      <c r="BM153" s="7" t="inlineStr"/>
      <c r="BN153" s="7" t="inlineStr"/>
      <c r="BO153" s="7" t="inlineStr"/>
      <c r="BP153" s="7" t="inlineStr"/>
      <c r="BQ153" s="7" t="inlineStr"/>
      <c r="BR153" s="7" t="inlineStr"/>
      <c r="BS153" s="7">
        <f>BU153+BW153+BY153+CA153+CC153+CE153+CG153+CI153+CK153</f>
        <v/>
      </c>
      <c r="BT153" s="7">
        <f>BV153+BX153+BZ153+CB153+CD153+CF153+CH153+CJ153+CL153</f>
        <v/>
      </c>
      <c r="BU153" s="7" t="inlineStr"/>
      <c r="BV153" s="7" t="inlineStr"/>
      <c r="BW153" s="7" t="inlineStr"/>
      <c r="BX153" s="7" t="inlineStr"/>
      <c r="BY153" s="7" t="inlineStr"/>
      <c r="BZ153" s="7" t="inlineStr"/>
      <c r="CA153" s="7" t="inlineStr"/>
      <c r="CB153" s="7" t="inlineStr"/>
      <c r="CC153" s="7" t="inlineStr"/>
      <c r="CD153" s="7" t="inlineStr"/>
      <c r="CE153" s="7" t="inlineStr"/>
      <c r="CF153" s="7" t="inlineStr"/>
      <c r="CG153" s="7" t="inlineStr"/>
      <c r="CH153" s="7" t="inlineStr"/>
      <c r="CI153" s="7" t="inlineStr"/>
      <c r="CJ153" s="7" t="inlineStr"/>
      <c r="CK153" s="7" t="inlineStr"/>
      <c r="CL153" s="7" t="inlineStr"/>
      <c r="CM153" s="7">
        <f>CO153+CQ153+CS153+CU153+CW153+CY153+DA153+DC153+DE153+DG153+DI153+DK153+DM153</f>
        <v/>
      </c>
      <c r="CN153" s="7">
        <f>CP153+CR153+CT153+CV153+CX153+CZ153+DB153+DD153+DF153+DH153+DJ153+DL153+DN153</f>
        <v/>
      </c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 t="inlineStr"/>
      <c r="DB153" s="7" t="inlineStr"/>
      <c r="DC153" s="7" t="n">
        <v>3</v>
      </c>
      <c r="DD153" s="7" t="n">
        <v>620349</v>
      </c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>
        <f>E153+AU153+BI153+BS153+CM153</f>
        <v/>
      </c>
      <c r="DP153" s="7">
        <f>F153+AV153+BJ153+BT153+CN153</f>
        <v/>
      </c>
    </row>
    <row r="154" hidden="1" outlineLevel="1">
      <c r="A154" s="5" t="n">
        <v>49</v>
      </c>
      <c r="B154" s="6" t="inlineStr">
        <is>
          <t>Murat XD</t>
        </is>
      </c>
      <c r="C154" s="6" t="inlineStr">
        <is>
          <t>Нукус</t>
        </is>
      </c>
      <c r="D154" s="6" t="inlineStr">
        <is>
          <t>Нукус 1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inlineStr"/>
      <c r="H154" s="7" t="inlineStr"/>
      <c r="I154" s="7" t="inlineStr"/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n">
        <v>6</v>
      </c>
      <c r="R154" s="7" t="n">
        <v>2565681</v>
      </c>
      <c r="S154" s="7" t="inlineStr"/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/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</f>
        <v/>
      </c>
      <c r="AV154" s="7">
        <f>AX154+AZ154+BB154+BD154+BF154+BH154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>
        <f>BK154+BM154+BO154+BQ154</f>
        <v/>
      </c>
      <c r="BJ154" s="7">
        <f>BL154+BN154+BP154+BR154</f>
        <v/>
      </c>
      <c r="BK154" s="7" t="inlineStr"/>
      <c r="BL154" s="7" t="inlineStr"/>
      <c r="BM154" s="7" t="inlineStr"/>
      <c r="BN154" s="7" t="inlineStr"/>
      <c r="BO154" s="7" t="inlineStr"/>
      <c r="BP154" s="7" t="inlineStr"/>
      <c r="BQ154" s="7" t="inlineStr"/>
      <c r="BR154" s="7" t="inlineStr"/>
      <c r="BS154" s="7">
        <f>BU154+BW154+BY154+CA154+CC154+CE154+CG154+CI154+CK154</f>
        <v/>
      </c>
      <c r="BT154" s="7">
        <f>BV154+BX154+BZ154+CB154+CD154+CF154+CH154+CJ154+CL154</f>
        <v/>
      </c>
      <c r="BU154" s="7" t="inlineStr"/>
      <c r="BV154" s="7" t="inlineStr"/>
      <c r="BW154" s="7" t="inlineStr"/>
      <c r="BX154" s="7" t="inlineStr"/>
      <c r="BY154" s="7" t="inlineStr"/>
      <c r="BZ154" s="7" t="inlineStr"/>
      <c r="CA154" s="7" t="inlineStr"/>
      <c r="CB154" s="7" t="inlineStr"/>
      <c r="CC154" s="7" t="inlineStr"/>
      <c r="CD154" s="7" t="inlineStr"/>
      <c r="CE154" s="7" t="inlineStr"/>
      <c r="CF154" s="7" t="inlineStr"/>
      <c r="CG154" s="7" t="inlineStr"/>
      <c r="CH154" s="7" t="inlineStr"/>
      <c r="CI154" s="7" t="inlineStr"/>
      <c r="CJ154" s="7" t="inlineStr"/>
      <c r="CK154" s="7" t="inlineStr"/>
      <c r="CL154" s="7" t="inlineStr"/>
      <c r="CM154" s="7">
        <f>CO154+CQ154+CS154+CU154+CW154+CY154+DA154+DC154+DE154+DG154+DI154+DK154+DM154</f>
        <v/>
      </c>
      <c r="CN154" s="7">
        <f>CP154+CR154+CT154+CV154+CX154+CZ154+DB154+DD154+DF154+DH154+DJ154+DL154+DN154</f>
        <v/>
      </c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 t="inlineStr"/>
      <c r="DB154" s="7" t="inlineStr"/>
      <c r="DC154" s="7" t="n">
        <v>10</v>
      </c>
      <c r="DD154" s="7" t="n">
        <v>342380</v>
      </c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>
        <f>E154+AU154+BI154+BS154+CM154</f>
        <v/>
      </c>
      <c r="DP154" s="7">
        <f>F154+AV154+BJ154+BT154+CN154</f>
        <v/>
      </c>
    </row>
    <row r="155" hidden="1" outlineLevel="1">
      <c r="A155" s="5" t="n">
        <v>50</v>
      </c>
      <c r="B155" s="6" t="inlineStr">
        <is>
          <t>NUKUS NUR MED SERVIS MCHJ</t>
        </is>
      </c>
      <c r="C155" s="6" t="inlineStr">
        <is>
          <t>Нукус</t>
        </is>
      </c>
      <c r="D155" s="6" t="inlineStr">
        <is>
          <t>Нукус 1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n">
        <v>1</v>
      </c>
      <c r="H155" s="7" t="n">
        <v>402609</v>
      </c>
      <c r="I155" s="7" t="inlineStr"/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n">
        <v>2</v>
      </c>
      <c r="R155" s="7" t="n">
        <v>808790</v>
      </c>
      <c r="S155" s="7" t="inlineStr"/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/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</f>
        <v/>
      </c>
      <c r="AV155" s="7">
        <f>AX155+AZ155+BB155+BD155+BF155+BH155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inlineStr"/>
      <c r="BH155" s="7" t="inlineStr"/>
      <c r="BI155" s="7">
        <f>BK155+BM155+BO155+BQ155</f>
        <v/>
      </c>
      <c r="BJ155" s="7">
        <f>BL155+BN155+BP155+BR155</f>
        <v/>
      </c>
      <c r="BK155" s="7" t="inlineStr"/>
      <c r="BL155" s="7" t="inlineStr"/>
      <c r="BM155" s="7" t="inlineStr"/>
      <c r="BN155" s="7" t="inlineStr"/>
      <c r="BO155" s="7" t="inlineStr"/>
      <c r="BP155" s="7" t="inlineStr"/>
      <c r="BQ155" s="7" t="inlineStr"/>
      <c r="BR155" s="7" t="inlineStr"/>
      <c r="BS155" s="7">
        <f>BU155+BW155+BY155+CA155+CC155+CE155+CG155+CI155+CK155</f>
        <v/>
      </c>
      <c r="BT155" s="7">
        <f>BV155+BX155+BZ155+CB155+CD155+CF155+CH155+CJ155+CL155</f>
        <v/>
      </c>
      <c r="BU155" s="7" t="inlineStr"/>
      <c r="BV155" s="7" t="inlineStr"/>
      <c r="BW155" s="7" t="inlineStr"/>
      <c r="BX155" s="7" t="inlineStr"/>
      <c r="BY155" s="7" t="inlineStr"/>
      <c r="BZ155" s="7" t="inlineStr"/>
      <c r="CA155" s="7" t="inlineStr"/>
      <c r="CB155" s="7" t="inlineStr"/>
      <c r="CC155" s="7" t="inlineStr"/>
      <c r="CD155" s="7" t="inlineStr"/>
      <c r="CE155" s="7" t="inlineStr"/>
      <c r="CF155" s="7" t="inlineStr"/>
      <c r="CG155" s="7" t="inlineStr"/>
      <c r="CH155" s="7" t="inlineStr"/>
      <c r="CI155" s="7" t="inlineStr"/>
      <c r="CJ155" s="7" t="inlineStr"/>
      <c r="CK155" s="7" t="inlineStr"/>
      <c r="CL155" s="7" t="inlineStr"/>
      <c r="CM155" s="7">
        <f>CO155+CQ155+CS155+CU155+CW155+CY155+DA155+DC155+DE155+DG155+DI155+DK155+DM155</f>
        <v/>
      </c>
      <c r="CN155" s="7">
        <f>CP155+CR155+CT155+CV155+CX155+CZ155+DB155+DD155+DF155+DH155+DJ155+DL155+DN155</f>
        <v/>
      </c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 t="inlineStr"/>
      <c r="DB155" s="7" t="inlineStr"/>
      <c r="DC155" s="7" t="inlineStr"/>
      <c r="DD155" s="7" t="inlineStr"/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>
        <f>E155+AU155+BI155+BS155+CM155</f>
        <v/>
      </c>
      <c r="DP155" s="7">
        <f>F155+AV155+BJ155+BT155+CN155</f>
        <v/>
      </c>
    </row>
    <row r="156" hidden="1" outlineLevel="1">
      <c r="A156" s="5" t="n">
        <v>51</v>
      </c>
      <c r="B156" s="6" t="inlineStr">
        <is>
          <t>NUKUS UNVERSAL PROFY MChJ</t>
        </is>
      </c>
      <c r="C156" s="6" t="inlineStr">
        <is>
          <t>Нукус</t>
        </is>
      </c>
      <c r="D156" s="6" t="inlineStr">
        <is>
          <t>Нукус 1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inlineStr"/>
      <c r="H156" s="7" t="inlineStr"/>
      <c r="I156" s="7" t="inlineStr"/>
      <c r="J156" s="7" t="inlineStr"/>
      <c r="K156" s="7" t="inlineStr"/>
      <c r="L156" s="7" t="inlineStr"/>
      <c r="M156" s="7" t="inlineStr"/>
      <c r="N156" s="7" t="inlineStr"/>
      <c r="O156" s="7" t="inlineStr"/>
      <c r="P156" s="7" t="inlineStr"/>
      <c r="Q156" s="7" t="n">
        <v>12</v>
      </c>
      <c r="R156" s="7" t="n">
        <v>2606472</v>
      </c>
      <c r="S156" s="7" t="inlineStr"/>
      <c r="T156" s="7" t="inlineStr"/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inlineStr"/>
      <c r="AD156" s="7" t="inlineStr"/>
      <c r="AE156" s="7" t="inlineStr"/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</f>
        <v/>
      </c>
      <c r="AV156" s="7">
        <f>AX156+AZ156+BB156+BD156+BF156+BH156</f>
        <v/>
      </c>
      <c r="AW156" s="7" t="inlineStr"/>
      <c r="AX156" s="7" t="inlineStr"/>
      <c r="AY156" s="7" t="inlineStr"/>
      <c r="AZ156" s="7" t="inlineStr"/>
      <c r="BA156" s="7" t="inlineStr"/>
      <c r="BB156" s="7" t="inlineStr"/>
      <c r="BC156" s="7" t="inlineStr"/>
      <c r="BD156" s="7" t="inlineStr"/>
      <c r="BE156" s="7" t="inlineStr"/>
      <c r="BF156" s="7" t="inlineStr"/>
      <c r="BG156" s="7" t="inlineStr"/>
      <c r="BH156" s="7" t="inlineStr"/>
      <c r="BI156" s="7">
        <f>BK156+BM156+BO156+BQ156</f>
        <v/>
      </c>
      <c r="BJ156" s="7">
        <f>BL156+BN156+BP156+BR156</f>
        <v/>
      </c>
      <c r="BK156" s="7" t="inlineStr"/>
      <c r="BL156" s="7" t="inlineStr"/>
      <c r="BM156" s="7" t="inlineStr"/>
      <c r="BN156" s="7" t="inlineStr"/>
      <c r="BO156" s="7" t="inlineStr"/>
      <c r="BP156" s="7" t="inlineStr"/>
      <c r="BQ156" s="7" t="inlineStr"/>
      <c r="BR156" s="7" t="inlineStr"/>
      <c r="BS156" s="7">
        <f>BU156+BW156+BY156+CA156+CC156+CE156+CG156+CI156+CK156</f>
        <v/>
      </c>
      <c r="BT156" s="7">
        <f>BV156+BX156+BZ156+CB156+CD156+CF156+CH156+CJ156+CL156</f>
        <v/>
      </c>
      <c r="BU156" s="7" t="inlineStr"/>
      <c r="BV156" s="7" t="inlineStr"/>
      <c r="BW156" s="7" t="inlineStr"/>
      <c r="BX156" s="7" t="inlineStr"/>
      <c r="BY156" s="7" t="inlineStr"/>
      <c r="BZ156" s="7" t="inlineStr"/>
      <c r="CA156" s="7" t="inlineStr"/>
      <c r="CB156" s="7" t="inlineStr"/>
      <c r="CC156" s="7" t="inlineStr"/>
      <c r="CD156" s="7" t="inlineStr"/>
      <c r="CE156" s="7" t="inlineStr"/>
      <c r="CF156" s="7" t="inlineStr"/>
      <c r="CG156" s="7" t="inlineStr"/>
      <c r="CH156" s="7" t="inlineStr"/>
      <c r="CI156" s="7" t="inlineStr"/>
      <c r="CJ156" s="7" t="inlineStr"/>
      <c r="CK156" s="7" t="inlineStr"/>
      <c r="CL156" s="7" t="inlineStr"/>
      <c r="CM156" s="7">
        <f>CO156+CQ156+CS156+CU156+CW156+CY156+DA156+DC156+DE156+DG156+DI156+DK156+DM156</f>
        <v/>
      </c>
      <c r="CN156" s="7">
        <f>CP156+CR156+CT156+CV156+CX156+CZ156+DB156+DD156+DF156+DH156+DJ156+DL156+DN156</f>
        <v/>
      </c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 t="inlineStr"/>
      <c r="DB156" s="7" t="inlineStr"/>
      <c r="DC156" s="7" t="inlineStr"/>
      <c r="DD156" s="7" t="inlineStr"/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>
        <f>E156+AU156+BI156+BS156+CM156</f>
        <v/>
      </c>
      <c r="DP156" s="7">
        <f>F156+AV156+BJ156+BT156+CN156</f>
        <v/>
      </c>
    </row>
    <row r="157" hidden="1" outlineLevel="1">
      <c r="A157" s="5" t="n">
        <v>52</v>
      </c>
      <c r="B157" s="6" t="inlineStr">
        <is>
          <t>NURJAN-FARM MChJ</t>
        </is>
      </c>
      <c r="C157" s="6" t="inlineStr">
        <is>
          <t>Нукус</t>
        </is>
      </c>
      <c r="D157" s="6" t="inlineStr">
        <is>
          <t>Нукус 1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inlineStr"/>
      <c r="H157" s="7" t="inlineStr"/>
      <c r="I157" s="7" t="n">
        <v>5</v>
      </c>
      <c r="J157" s="7" t="n">
        <v>1814125</v>
      </c>
      <c r="K157" s="7" t="n">
        <v>5</v>
      </c>
      <c r="L157" s="7" t="n">
        <v>1680925</v>
      </c>
      <c r="M157" s="7" t="n">
        <v>50</v>
      </c>
      <c r="N157" s="7" t="n">
        <v>21821550</v>
      </c>
      <c r="O157" s="7" t="inlineStr"/>
      <c r="P157" s="7" t="inlineStr"/>
      <c r="Q157" s="7" t="inlineStr"/>
      <c r="R157" s="7" t="inlineStr"/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/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</f>
        <v/>
      </c>
      <c r="AV157" s="7">
        <f>AX157+AZ157+BB157+BD157+BF157+BH157</f>
        <v/>
      </c>
      <c r="AW157" s="7" t="n">
        <v>5</v>
      </c>
      <c r="AX157" s="7" t="n">
        <v>2248145</v>
      </c>
      <c r="AY157" s="7" t="n">
        <v>2</v>
      </c>
      <c r="AZ157" s="7" t="n">
        <v>323548</v>
      </c>
      <c r="BA157" s="7" t="inlineStr"/>
      <c r="BB157" s="7" t="inlineStr"/>
      <c r="BC157" s="7" t="inlineStr"/>
      <c r="BD157" s="7" t="inlineStr"/>
      <c r="BE157" s="7" t="inlineStr"/>
      <c r="BF157" s="7" t="inlineStr"/>
      <c r="BG157" s="7" t="inlineStr"/>
      <c r="BH157" s="7" t="inlineStr"/>
      <c r="BI157" s="7">
        <f>BK157+BM157+BO157+BQ157</f>
        <v/>
      </c>
      <c r="BJ157" s="7">
        <f>BL157+BN157+BP157+BR157</f>
        <v/>
      </c>
      <c r="BK157" s="7" t="inlineStr"/>
      <c r="BL157" s="7" t="inlineStr"/>
      <c r="BM157" s="7" t="inlineStr"/>
      <c r="BN157" s="7" t="inlineStr"/>
      <c r="BO157" s="7" t="inlineStr"/>
      <c r="BP157" s="7" t="inlineStr"/>
      <c r="BQ157" s="7" t="inlineStr"/>
      <c r="BR157" s="7" t="inlineStr"/>
      <c r="BS157" s="7">
        <f>BU157+BW157+BY157+CA157+CC157+CE157+CG157+CI157+CK157</f>
        <v/>
      </c>
      <c r="BT157" s="7">
        <f>BV157+BX157+BZ157+CB157+CD157+CF157+CH157+CJ157+CL157</f>
        <v/>
      </c>
      <c r="BU157" s="7" t="inlineStr"/>
      <c r="BV157" s="7" t="inlineStr"/>
      <c r="BW157" s="7" t="inlineStr"/>
      <c r="BX157" s="7" t="inlineStr"/>
      <c r="BY157" s="7" t="inlineStr"/>
      <c r="BZ157" s="7" t="inlineStr"/>
      <c r="CA157" s="7" t="inlineStr"/>
      <c r="CB157" s="7" t="inlineStr"/>
      <c r="CC157" s="7" t="inlineStr"/>
      <c r="CD157" s="7" t="inlineStr"/>
      <c r="CE157" s="7" t="inlineStr"/>
      <c r="CF157" s="7" t="inlineStr"/>
      <c r="CG157" s="7" t="inlineStr"/>
      <c r="CH157" s="7" t="inlineStr"/>
      <c r="CI157" s="7" t="inlineStr"/>
      <c r="CJ157" s="7" t="inlineStr"/>
      <c r="CK157" s="7" t="inlineStr"/>
      <c r="CL157" s="7" t="inlineStr"/>
      <c r="CM157" s="7">
        <f>CO157+CQ157+CS157+CU157+CW157+CY157+DA157+DC157+DE157+DG157+DI157+DK157+DM157</f>
        <v/>
      </c>
      <c r="CN157" s="7">
        <f>CP157+CR157+CT157+CV157+CX157+CZ157+DB157+DD157+DF157+DH157+DJ157+DL157+DN157</f>
        <v/>
      </c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inlineStr"/>
      <c r="CZ157" s="7" t="inlineStr"/>
      <c r="DA157" s="7" t="inlineStr"/>
      <c r="DB157" s="7" t="inlineStr"/>
      <c r="DC157" s="7" t="inlineStr"/>
      <c r="DD157" s="7" t="inlineStr"/>
      <c r="DE157" s="7" t="inlineStr"/>
      <c r="DF157" s="7" t="inlineStr"/>
      <c r="DG157" s="7" t="inlineStr"/>
      <c r="DH157" s="7" t="inlineStr"/>
      <c r="DI157" s="7" t="inlineStr"/>
      <c r="DJ157" s="7" t="inlineStr"/>
      <c r="DK157" s="7" t="inlineStr"/>
      <c r="DL157" s="7" t="inlineStr"/>
      <c r="DM157" s="7" t="inlineStr"/>
      <c r="DN157" s="7" t="inlineStr"/>
      <c r="DO157" s="7">
        <f>E157+AU157+BI157+BS157+CM157</f>
        <v/>
      </c>
      <c r="DP157" s="7">
        <f>F157+AV157+BJ157+BT157+CN157</f>
        <v/>
      </c>
    </row>
    <row r="158" hidden="1" outlineLevel="1">
      <c r="A158" s="5" t="n">
        <v>53</v>
      </c>
      <c r="B158" s="6" t="inlineStr">
        <is>
          <t>Nietbay Uraqbaev MChJ</t>
        </is>
      </c>
      <c r="C158" s="6" t="inlineStr">
        <is>
          <t>Нукус</t>
        </is>
      </c>
      <c r="D158" s="6" t="inlineStr">
        <is>
          <t>Нукус 2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n">
        <v>3</v>
      </c>
      <c r="H158" s="7" t="n">
        <v>569454</v>
      </c>
      <c r="I158" s="7" t="inlineStr"/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n">
        <v>5</v>
      </c>
      <c r="R158" s="7" t="n">
        <v>2259895</v>
      </c>
      <c r="S158" s="7" t="inlineStr"/>
      <c r="T158" s="7" t="inlineStr"/>
      <c r="U158" s="7" t="inlineStr"/>
      <c r="V158" s="7" t="inlineStr"/>
      <c r="W158" s="7" t="inlineStr"/>
      <c r="X158" s="7" t="inlineStr"/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/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/>
      <c r="AT158" s="7" t="inlineStr"/>
      <c r="AU158" s="7">
        <f>AW158+AY158+BA158+BC158+BE158+BG158</f>
        <v/>
      </c>
      <c r="AV158" s="7">
        <f>AX158+AZ158+BB158+BD158+BF158+BH158</f>
        <v/>
      </c>
      <c r="AW158" s="7" t="inlineStr"/>
      <c r="AX158" s="7" t="inlineStr"/>
      <c r="AY158" s="7" t="inlineStr"/>
      <c r="AZ158" s="7" t="inlineStr"/>
      <c r="BA158" s="7" t="inlineStr"/>
      <c r="BB158" s="7" t="inlineStr"/>
      <c r="BC158" s="7" t="inlineStr"/>
      <c r="BD158" s="7" t="inlineStr"/>
      <c r="BE158" s="7" t="inlineStr"/>
      <c r="BF158" s="7" t="inlineStr"/>
      <c r="BG158" s="7" t="inlineStr"/>
      <c r="BH158" s="7" t="inlineStr"/>
      <c r="BI158" s="7">
        <f>BK158+BM158+BO158+BQ158</f>
        <v/>
      </c>
      <c r="BJ158" s="7">
        <f>BL158+BN158+BP158+BR158</f>
        <v/>
      </c>
      <c r="BK158" s="7" t="n">
        <v>10</v>
      </c>
      <c r="BL158" s="7" t="n">
        <v>4203370</v>
      </c>
      <c r="BM158" s="7" t="inlineStr"/>
      <c r="BN158" s="7" t="inlineStr"/>
      <c r="BO158" s="7" t="inlineStr"/>
      <c r="BP158" s="7" t="inlineStr"/>
      <c r="BQ158" s="7" t="inlineStr"/>
      <c r="BR158" s="7" t="inlineStr"/>
      <c r="BS158" s="7">
        <f>BU158+BW158+BY158+CA158+CC158+CE158+CG158+CI158+CK158</f>
        <v/>
      </c>
      <c r="BT158" s="7">
        <f>BV158+BX158+BZ158+CB158+CD158+CF158+CH158+CJ158+CL158</f>
        <v/>
      </c>
      <c r="BU158" s="7" t="inlineStr"/>
      <c r="BV158" s="7" t="inlineStr"/>
      <c r="BW158" s="7" t="inlineStr"/>
      <c r="BX158" s="7" t="inlineStr"/>
      <c r="BY158" s="7" t="inlineStr"/>
      <c r="BZ158" s="7" t="inlineStr"/>
      <c r="CA158" s="7" t="inlineStr"/>
      <c r="CB158" s="7" t="inlineStr"/>
      <c r="CC158" s="7" t="inlineStr"/>
      <c r="CD158" s="7" t="inlineStr"/>
      <c r="CE158" s="7" t="inlineStr"/>
      <c r="CF158" s="7" t="inlineStr"/>
      <c r="CG158" s="7" t="inlineStr"/>
      <c r="CH158" s="7" t="inlineStr"/>
      <c r="CI158" s="7" t="inlineStr"/>
      <c r="CJ158" s="7" t="inlineStr"/>
      <c r="CK158" s="7" t="n">
        <v>10</v>
      </c>
      <c r="CL158" s="7" t="n">
        <v>4464040</v>
      </c>
      <c r="CM158" s="7">
        <f>CO158+CQ158+CS158+CU158+CW158+CY158+DA158+DC158+DE158+DG158+DI158+DK158+DM158</f>
        <v/>
      </c>
      <c r="CN158" s="7">
        <f>CP158+CR158+CT158+CV158+CX158+CZ158+DB158+DD158+DF158+DH158+DJ158+DL158+DN158</f>
        <v/>
      </c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 t="inlineStr"/>
      <c r="DB158" s="7" t="inlineStr"/>
      <c r="DC158" s="7" t="inlineStr"/>
      <c r="DD158" s="7" t="inlineStr"/>
      <c r="DE158" s="7" t="inlineStr"/>
      <c r="DF158" s="7" t="inlineStr"/>
      <c r="DG158" s="7" t="inlineStr"/>
      <c r="DH158" s="7" t="inlineStr"/>
      <c r="DI158" s="7" t="inlineStr"/>
      <c r="DJ158" s="7" t="inlineStr"/>
      <c r="DK158" s="7" t="inlineStr"/>
      <c r="DL158" s="7" t="inlineStr"/>
      <c r="DM158" s="7" t="inlineStr"/>
      <c r="DN158" s="7" t="inlineStr"/>
      <c r="DO158" s="7">
        <f>E158+AU158+BI158+BS158+CM158</f>
        <v/>
      </c>
      <c r="DP158" s="7">
        <f>F158+AV158+BJ158+BT158+CN158</f>
        <v/>
      </c>
    </row>
    <row r="159" hidden="1" outlineLevel="1">
      <c r="A159" s="5" t="n">
        <v>54</v>
      </c>
      <c r="B159" s="6" t="inlineStr">
        <is>
          <t>Nurgen MChJ</t>
        </is>
      </c>
      <c r="C159" s="6" t="inlineStr">
        <is>
          <t>Нукус</t>
        </is>
      </c>
      <c r="D159" s="6" t="inlineStr">
        <is>
          <t>Нукус 1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inlineStr"/>
      <c r="H159" s="7" t="inlineStr"/>
      <c r="I159" s="7" t="inlineStr"/>
      <c r="J159" s="7" t="inlineStr"/>
      <c r="K159" s="7" t="inlineStr"/>
      <c r="L159" s="7" t="inlineStr"/>
      <c r="M159" s="7" t="inlineStr"/>
      <c r="N159" s="7" t="inlineStr"/>
      <c r="O159" s="7" t="inlineStr"/>
      <c r="P159" s="7" t="inlineStr"/>
      <c r="Q159" s="7" t="n">
        <v>5</v>
      </c>
      <c r="R159" s="7" t="n">
        <v>361845</v>
      </c>
      <c r="S159" s="7" t="inlineStr"/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/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/>
      <c r="AT159" s="7" t="inlineStr"/>
      <c r="AU159" s="7">
        <f>AW159+AY159+BA159+BC159+BE159+BG159</f>
        <v/>
      </c>
      <c r="AV159" s="7">
        <f>AX159+AZ159+BB159+BD159+BF159+BH159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>
        <f>BK159+BM159+BO159+BQ159</f>
        <v/>
      </c>
      <c r="BJ159" s="7">
        <f>BL159+BN159+BP159+BR159</f>
        <v/>
      </c>
      <c r="BK159" s="7" t="inlineStr"/>
      <c r="BL159" s="7" t="inlineStr"/>
      <c r="BM159" s="7" t="inlineStr"/>
      <c r="BN159" s="7" t="inlineStr"/>
      <c r="BO159" s="7" t="inlineStr"/>
      <c r="BP159" s="7" t="inlineStr"/>
      <c r="BQ159" s="7" t="inlineStr"/>
      <c r="BR159" s="7" t="inlineStr"/>
      <c r="BS159" s="7">
        <f>BU159+BW159+BY159+CA159+CC159+CE159+CG159+CI159+CK159</f>
        <v/>
      </c>
      <c r="BT159" s="7">
        <f>BV159+BX159+BZ159+CB159+CD159+CF159+CH159+CJ159+CL159</f>
        <v/>
      </c>
      <c r="BU159" s="7" t="inlineStr"/>
      <c r="BV159" s="7" t="inlineStr"/>
      <c r="BW159" s="7" t="inlineStr"/>
      <c r="BX159" s="7" t="inlineStr"/>
      <c r="BY159" s="7" t="inlineStr"/>
      <c r="BZ159" s="7" t="inlineStr"/>
      <c r="CA159" s="7" t="inlineStr"/>
      <c r="CB159" s="7" t="inlineStr"/>
      <c r="CC159" s="7" t="inlineStr"/>
      <c r="CD159" s="7" t="inlineStr"/>
      <c r="CE159" s="7" t="inlineStr"/>
      <c r="CF159" s="7" t="inlineStr"/>
      <c r="CG159" s="7" t="inlineStr"/>
      <c r="CH159" s="7" t="inlineStr"/>
      <c r="CI159" s="7" t="inlineStr"/>
      <c r="CJ159" s="7" t="inlineStr"/>
      <c r="CK159" s="7" t="inlineStr"/>
      <c r="CL159" s="7" t="inlineStr"/>
      <c r="CM159" s="7">
        <f>CO159+CQ159+CS159+CU159+CW159+CY159+DA159+DC159+DE159+DG159+DI159+DK159+DM159</f>
        <v/>
      </c>
      <c r="CN159" s="7">
        <f>CP159+CR159+CT159+CV159+CX159+CZ159+DB159+DD159+DF159+DH159+DJ159+DL159+DN159</f>
        <v/>
      </c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 t="inlineStr"/>
      <c r="DB159" s="7" t="inlineStr"/>
      <c r="DC159" s="7" t="n">
        <v>3</v>
      </c>
      <c r="DD159" s="7" t="n">
        <v>522741</v>
      </c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>
        <f>E159+AU159+BI159+BS159+CM159</f>
        <v/>
      </c>
      <c r="DP159" s="7">
        <f>F159+AV159+BJ159+BT159+CN159</f>
        <v/>
      </c>
    </row>
    <row r="160" hidden="1" outlineLevel="1">
      <c r="A160" s="5" t="n">
        <v>55</v>
      </c>
      <c r="B160" s="6" t="inlineStr">
        <is>
          <t>Nursultan Farm Sauda</t>
        </is>
      </c>
      <c r="C160" s="6" t="inlineStr">
        <is>
          <t>Нукус</t>
        </is>
      </c>
      <c r="D160" s="6" t="inlineStr">
        <is>
          <t>Нукус 1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inlineStr"/>
      <c r="H160" s="7" t="inlineStr"/>
      <c r="I160" s="7" t="inlineStr"/>
      <c r="J160" s="7" t="inlineStr"/>
      <c r="K160" s="7" t="inlineStr"/>
      <c r="L160" s="7" t="inlineStr"/>
      <c r="M160" s="7" t="n">
        <v>3</v>
      </c>
      <c r="N160" s="7" t="n">
        <v>334545</v>
      </c>
      <c r="O160" s="7" t="inlineStr"/>
      <c r="P160" s="7" t="inlineStr"/>
      <c r="Q160" s="7" t="n">
        <v>7</v>
      </c>
      <c r="R160" s="7" t="n">
        <v>2317795</v>
      </c>
      <c r="S160" s="7" t="inlineStr"/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/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</f>
        <v/>
      </c>
      <c r="AV160" s="7">
        <f>AX160+AZ160+BB160+BD160+BF160+BH160</f>
        <v/>
      </c>
      <c r="AW160" s="7" t="inlineStr"/>
      <c r="AX160" s="7" t="inlineStr"/>
      <c r="AY160" s="7" t="inlineStr"/>
      <c r="AZ160" s="7" t="inlineStr"/>
      <c r="BA160" s="7" t="inlineStr"/>
      <c r="BB160" s="7" t="inlineStr"/>
      <c r="BC160" s="7" t="inlineStr"/>
      <c r="BD160" s="7" t="inlineStr"/>
      <c r="BE160" s="7" t="inlineStr"/>
      <c r="BF160" s="7" t="inlineStr"/>
      <c r="BG160" s="7" t="inlineStr"/>
      <c r="BH160" s="7" t="inlineStr"/>
      <c r="BI160" s="7">
        <f>BK160+BM160+BO160+BQ160</f>
        <v/>
      </c>
      <c r="BJ160" s="7">
        <f>BL160+BN160+BP160+BR160</f>
        <v/>
      </c>
      <c r="BK160" s="7" t="inlineStr"/>
      <c r="BL160" s="7" t="inlineStr"/>
      <c r="BM160" s="7" t="inlineStr"/>
      <c r="BN160" s="7" t="inlineStr"/>
      <c r="BO160" s="7" t="inlineStr"/>
      <c r="BP160" s="7" t="inlineStr"/>
      <c r="BQ160" s="7" t="inlineStr"/>
      <c r="BR160" s="7" t="inlineStr"/>
      <c r="BS160" s="7">
        <f>BU160+BW160+BY160+CA160+CC160+CE160+CG160+CI160+CK160</f>
        <v/>
      </c>
      <c r="BT160" s="7">
        <f>BV160+BX160+BZ160+CB160+CD160+CF160+CH160+CJ160+CL160</f>
        <v/>
      </c>
      <c r="BU160" s="7" t="inlineStr"/>
      <c r="BV160" s="7" t="inlineStr"/>
      <c r="BW160" s="7" t="inlineStr"/>
      <c r="BX160" s="7" t="inlineStr"/>
      <c r="BY160" s="7" t="inlineStr"/>
      <c r="BZ160" s="7" t="inlineStr"/>
      <c r="CA160" s="7" t="inlineStr"/>
      <c r="CB160" s="7" t="inlineStr"/>
      <c r="CC160" s="7" t="inlineStr"/>
      <c r="CD160" s="7" t="inlineStr"/>
      <c r="CE160" s="7" t="inlineStr"/>
      <c r="CF160" s="7" t="inlineStr"/>
      <c r="CG160" s="7" t="inlineStr"/>
      <c r="CH160" s="7" t="inlineStr"/>
      <c r="CI160" s="7" t="inlineStr"/>
      <c r="CJ160" s="7" t="inlineStr"/>
      <c r="CK160" s="7" t="inlineStr"/>
      <c r="CL160" s="7" t="inlineStr"/>
      <c r="CM160" s="7">
        <f>CO160+CQ160+CS160+CU160+CW160+CY160+DA160+DC160+DE160+DG160+DI160+DK160+DM160</f>
        <v/>
      </c>
      <c r="CN160" s="7">
        <f>CP160+CR160+CT160+CV160+CX160+CZ160+DB160+DD160+DF160+DH160+DJ160+DL160+DN160</f>
        <v/>
      </c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 t="inlineStr"/>
      <c r="DB160" s="7" t="inlineStr"/>
      <c r="DC160" s="7" t="n">
        <v>3</v>
      </c>
      <c r="DD160" s="7" t="n">
        <v>441987</v>
      </c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>
        <f>E160+AU160+BI160+BS160+CM160</f>
        <v/>
      </c>
      <c r="DP160" s="7">
        <f>F160+AV160+BJ160+BT160+CN160</f>
        <v/>
      </c>
    </row>
    <row r="161" hidden="1" outlineLevel="1">
      <c r="A161" s="5" t="n">
        <v>56</v>
      </c>
      <c r="B161" s="6" t="inlineStr">
        <is>
          <t>OGABEK SHABNAM XK</t>
        </is>
      </c>
      <c r="C161" s="6" t="inlineStr">
        <is>
          <t>Нукус</t>
        </is>
      </c>
      <c r="D161" s="6" t="inlineStr">
        <is>
          <t>Нукус 1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inlineStr"/>
      <c r="H161" s="7" t="inlineStr"/>
      <c r="I161" s="7" t="inlineStr"/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n">
        <v>3</v>
      </c>
      <c r="R161" s="7" t="n">
        <v>349185</v>
      </c>
      <c r="S161" s="7" t="inlineStr"/>
      <c r="T161" s="7" t="inlineStr"/>
      <c r="U161" s="7" t="inlineStr"/>
      <c r="V161" s="7" t="inlineStr"/>
      <c r="W161" s="7" t="inlineStr"/>
      <c r="X161" s="7" t="inlineStr"/>
      <c r="Y161" s="7" t="inlineStr"/>
      <c r="Z161" s="7" t="inlineStr"/>
      <c r="AA161" s="7" t="inlineStr"/>
      <c r="AB161" s="7" t="inlineStr"/>
      <c r="AC161" s="7" t="n">
        <v>10</v>
      </c>
      <c r="AD161" s="7" t="n">
        <v>1473120</v>
      </c>
      <c r="AE161" s="7" t="inlineStr"/>
      <c r="AF161" s="7" t="inlineStr"/>
      <c r="AG161" s="7" t="n">
        <v>10</v>
      </c>
      <c r="AH161" s="7" t="n">
        <v>1020830</v>
      </c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</f>
        <v/>
      </c>
      <c r="AV161" s="7">
        <f>AX161+AZ161+BB161+BD161+BF161+BH161</f>
        <v/>
      </c>
      <c r="AW161" s="7" t="inlineStr"/>
      <c r="AX161" s="7" t="inlineStr"/>
      <c r="AY161" s="7" t="inlineStr"/>
      <c r="AZ161" s="7" t="inlineStr"/>
      <c r="BA161" s="7" t="inlineStr"/>
      <c r="BB161" s="7" t="inlineStr"/>
      <c r="BC161" s="7" t="inlineStr"/>
      <c r="BD161" s="7" t="inlineStr"/>
      <c r="BE161" s="7" t="inlineStr"/>
      <c r="BF161" s="7" t="inlineStr"/>
      <c r="BG161" s="7" t="inlineStr"/>
      <c r="BH161" s="7" t="inlineStr"/>
      <c r="BI161" s="7">
        <f>BK161+BM161+BO161+BQ161</f>
        <v/>
      </c>
      <c r="BJ161" s="7">
        <f>BL161+BN161+BP161+BR161</f>
        <v/>
      </c>
      <c r="BK161" s="7" t="inlineStr"/>
      <c r="BL161" s="7" t="inlineStr"/>
      <c r="BM161" s="7" t="inlineStr"/>
      <c r="BN161" s="7" t="inlineStr"/>
      <c r="BO161" s="7" t="inlineStr"/>
      <c r="BP161" s="7" t="inlineStr"/>
      <c r="BQ161" s="7" t="inlineStr"/>
      <c r="BR161" s="7" t="inlineStr"/>
      <c r="BS161" s="7">
        <f>BU161+BW161+BY161+CA161+CC161+CE161+CG161+CI161+CK161</f>
        <v/>
      </c>
      <c r="BT161" s="7">
        <f>BV161+BX161+BZ161+CB161+CD161+CF161+CH161+CJ161+CL161</f>
        <v/>
      </c>
      <c r="BU161" s="7" t="inlineStr"/>
      <c r="BV161" s="7" t="inlineStr"/>
      <c r="BW161" s="7" t="inlineStr"/>
      <c r="BX161" s="7" t="inlineStr"/>
      <c r="BY161" s="7" t="inlineStr"/>
      <c r="BZ161" s="7" t="inlineStr"/>
      <c r="CA161" s="7" t="inlineStr"/>
      <c r="CB161" s="7" t="inlineStr"/>
      <c r="CC161" s="7" t="inlineStr"/>
      <c r="CD161" s="7" t="inlineStr"/>
      <c r="CE161" s="7" t="inlineStr"/>
      <c r="CF161" s="7" t="inlineStr"/>
      <c r="CG161" s="7" t="inlineStr"/>
      <c r="CH161" s="7" t="inlineStr"/>
      <c r="CI161" s="7" t="inlineStr"/>
      <c r="CJ161" s="7" t="inlineStr"/>
      <c r="CK161" s="7" t="inlineStr"/>
      <c r="CL161" s="7" t="inlineStr"/>
      <c r="CM161" s="7">
        <f>CO161+CQ161+CS161+CU161+CW161+CY161+DA161+DC161+DE161+DG161+DI161+DK161+DM161</f>
        <v/>
      </c>
      <c r="CN161" s="7">
        <f>CP161+CR161+CT161+CV161+CX161+CZ161+DB161+DD161+DF161+DH161+DJ161+DL161+DN161</f>
        <v/>
      </c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 t="inlineStr"/>
      <c r="DB161" s="7" t="inlineStr"/>
      <c r="DC161" s="7" t="inlineStr"/>
      <c r="DD161" s="7" t="inlineStr"/>
      <c r="DE161" s="7" t="inlineStr"/>
      <c r="DF161" s="7" t="inlineStr"/>
      <c r="DG161" s="7" t="inlineStr"/>
      <c r="DH161" s="7" t="inlineStr"/>
      <c r="DI161" s="7" t="inlineStr"/>
      <c r="DJ161" s="7" t="inlineStr"/>
      <c r="DK161" s="7" t="inlineStr"/>
      <c r="DL161" s="7" t="inlineStr"/>
      <c r="DM161" s="7" t="inlineStr"/>
      <c r="DN161" s="7" t="inlineStr"/>
      <c r="DO161" s="7">
        <f>E161+AU161+BI161+BS161+CM161</f>
        <v/>
      </c>
      <c r="DP161" s="7">
        <f>F161+AV161+BJ161+BT161+CN161</f>
        <v/>
      </c>
    </row>
    <row r="162" hidden="1" outlineLevel="1">
      <c r="A162" s="5" t="n">
        <v>57</v>
      </c>
      <c r="B162" s="6" t="inlineStr">
        <is>
          <t>PINTOK XK</t>
        </is>
      </c>
      <c r="C162" s="6" t="inlineStr">
        <is>
          <t>Нукус</t>
        </is>
      </c>
      <c r="D162" s="6" t="inlineStr">
        <is>
          <t>Нукус 2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inlineStr"/>
      <c r="H162" s="7" t="inlineStr"/>
      <c r="I162" s="7" t="n">
        <v>10</v>
      </c>
      <c r="J162" s="7" t="n">
        <v>48220</v>
      </c>
      <c r="K162" s="7" t="inlineStr"/>
      <c r="L162" s="7" t="inlineStr"/>
      <c r="M162" s="7" t="inlineStr"/>
      <c r="N162" s="7" t="inlineStr"/>
      <c r="O162" s="7" t="inlineStr"/>
      <c r="P162" s="7" t="inlineStr"/>
      <c r="Q162" s="7" t="inlineStr"/>
      <c r="R162" s="7" t="inlineStr"/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</f>
        <v/>
      </c>
      <c r="AV162" s="7">
        <f>AX162+AZ162+BB162+BD162+BF162+BH162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>
        <f>BK162+BM162+BO162+BQ162</f>
        <v/>
      </c>
      <c r="BJ162" s="7">
        <f>BL162+BN162+BP162+BR162</f>
        <v/>
      </c>
      <c r="BK162" s="7" t="inlineStr"/>
      <c r="BL162" s="7" t="inlineStr"/>
      <c r="BM162" s="7" t="inlineStr"/>
      <c r="BN162" s="7" t="inlineStr"/>
      <c r="BO162" s="7" t="inlineStr"/>
      <c r="BP162" s="7" t="inlineStr"/>
      <c r="BQ162" s="7" t="inlineStr"/>
      <c r="BR162" s="7" t="inlineStr"/>
      <c r="BS162" s="7">
        <f>BU162+BW162+BY162+CA162+CC162+CE162+CG162+CI162+CK162</f>
        <v/>
      </c>
      <c r="BT162" s="7">
        <f>BV162+BX162+BZ162+CB162+CD162+CF162+CH162+CJ162+CL162</f>
        <v/>
      </c>
      <c r="BU162" s="7" t="inlineStr"/>
      <c r="BV162" s="7" t="inlineStr"/>
      <c r="BW162" s="7" t="inlineStr"/>
      <c r="BX162" s="7" t="inlineStr"/>
      <c r="BY162" s="7" t="inlineStr"/>
      <c r="BZ162" s="7" t="inlineStr"/>
      <c r="CA162" s="7" t="inlineStr"/>
      <c r="CB162" s="7" t="inlineStr"/>
      <c r="CC162" s="7" t="inlineStr"/>
      <c r="CD162" s="7" t="inlineStr"/>
      <c r="CE162" s="7" t="inlineStr"/>
      <c r="CF162" s="7" t="inlineStr"/>
      <c r="CG162" s="7" t="inlineStr"/>
      <c r="CH162" s="7" t="inlineStr"/>
      <c r="CI162" s="7" t="inlineStr"/>
      <c r="CJ162" s="7" t="inlineStr"/>
      <c r="CK162" s="7" t="inlineStr"/>
      <c r="CL162" s="7" t="inlineStr"/>
      <c r="CM162" s="7">
        <f>CO162+CQ162+CS162+CU162+CW162+CY162+DA162+DC162+DE162+DG162+DI162+DK162+DM162</f>
        <v/>
      </c>
      <c r="CN162" s="7">
        <f>CP162+CR162+CT162+CV162+CX162+CZ162+DB162+DD162+DF162+DH162+DJ162+DL162+DN162</f>
        <v/>
      </c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 t="inlineStr"/>
      <c r="DB162" s="7" t="inlineStr"/>
      <c r="DC162" s="7" t="inlineStr"/>
      <c r="DD162" s="7" t="inlineStr"/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>
        <f>E162+AU162+BI162+BS162+CM162</f>
        <v/>
      </c>
      <c r="DP162" s="7">
        <f>F162+AV162+BJ162+BT162+CN162</f>
        <v/>
      </c>
    </row>
    <row r="163" hidden="1" outlineLevel="1">
      <c r="A163" s="5" t="n">
        <v>58</v>
      </c>
      <c r="B163" s="6" t="inlineStr">
        <is>
          <t>Perizat 2000 XK</t>
        </is>
      </c>
      <c r="C163" s="6" t="inlineStr">
        <is>
          <t>Нукус</t>
        </is>
      </c>
      <c r="D163" s="6" t="inlineStr">
        <is>
          <t>Нукус 1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inlineStr"/>
      <c r="H163" s="7" t="inlineStr"/>
      <c r="I163" s="7" t="inlineStr"/>
      <c r="J163" s="7" t="inlineStr"/>
      <c r="K163" s="7" t="inlineStr"/>
      <c r="L163" s="7" t="inlineStr"/>
      <c r="M163" s="7" t="inlineStr"/>
      <c r="N163" s="7" t="inlineStr"/>
      <c r="O163" s="7" t="inlineStr"/>
      <c r="P163" s="7" t="inlineStr"/>
      <c r="Q163" s="7" t="n">
        <v>1</v>
      </c>
      <c r="R163" s="7" t="n">
        <v>475982</v>
      </c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</f>
        <v/>
      </c>
      <c r="AV163" s="7">
        <f>AX163+AZ163+BB163+BD163+BF163+BH163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>
        <f>BK163+BM163+BO163+BQ163</f>
        <v/>
      </c>
      <c r="BJ163" s="7">
        <f>BL163+BN163+BP163+BR163</f>
        <v/>
      </c>
      <c r="BK163" s="7" t="inlineStr"/>
      <c r="BL163" s="7" t="inlineStr"/>
      <c r="BM163" s="7" t="inlineStr"/>
      <c r="BN163" s="7" t="inlineStr"/>
      <c r="BO163" s="7" t="inlineStr"/>
      <c r="BP163" s="7" t="inlineStr"/>
      <c r="BQ163" s="7" t="inlineStr"/>
      <c r="BR163" s="7" t="inlineStr"/>
      <c r="BS163" s="7">
        <f>BU163+BW163+BY163+CA163+CC163+CE163+CG163+CI163+CK163</f>
        <v/>
      </c>
      <c r="BT163" s="7">
        <f>BV163+BX163+BZ163+CB163+CD163+CF163+CH163+CJ163+CL163</f>
        <v/>
      </c>
      <c r="BU163" s="7" t="inlineStr"/>
      <c r="BV163" s="7" t="inlineStr"/>
      <c r="BW163" s="7" t="inlineStr"/>
      <c r="BX163" s="7" t="inlineStr"/>
      <c r="BY163" s="7" t="inlineStr"/>
      <c r="BZ163" s="7" t="inlineStr"/>
      <c r="CA163" s="7" t="inlineStr"/>
      <c r="CB163" s="7" t="inlineStr"/>
      <c r="CC163" s="7" t="inlineStr"/>
      <c r="CD163" s="7" t="inlineStr"/>
      <c r="CE163" s="7" t="inlineStr"/>
      <c r="CF163" s="7" t="inlineStr"/>
      <c r="CG163" s="7" t="inlineStr"/>
      <c r="CH163" s="7" t="inlineStr"/>
      <c r="CI163" s="7" t="inlineStr"/>
      <c r="CJ163" s="7" t="inlineStr"/>
      <c r="CK163" s="7" t="inlineStr"/>
      <c r="CL163" s="7" t="inlineStr"/>
      <c r="CM163" s="7">
        <f>CO163+CQ163+CS163+CU163+CW163+CY163+DA163+DC163+DE163+DG163+DI163+DK163+DM163</f>
        <v/>
      </c>
      <c r="CN163" s="7">
        <f>CP163+CR163+CT163+CV163+CX163+CZ163+DB163+DD163+DF163+DH163+DJ163+DL163+DN163</f>
        <v/>
      </c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 t="inlineStr"/>
      <c r="DB163" s="7" t="inlineStr"/>
      <c r="DC163" s="7" t="n">
        <v>20</v>
      </c>
      <c r="DD163" s="7" t="n">
        <v>4154700</v>
      </c>
      <c r="DE163" s="7" t="inlineStr"/>
      <c r="DF163" s="7" t="inlineStr"/>
      <c r="DG163" s="7" t="inlineStr"/>
      <c r="DH163" s="7" t="inlineStr"/>
      <c r="DI163" s="7" t="inlineStr"/>
      <c r="DJ163" s="7" t="inlineStr"/>
      <c r="DK163" s="7" t="inlineStr"/>
      <c r="DL163" s="7" t="inlineStr"/>
      <c r="DM163" s="7" t="inlineStr"/>
      <c r="DN163" s="7" t="inlineStr"/>
      <c r="DO163" s="7">
        <f>E163+AU163+BI163+BS163+CM163</f>
        <v/>
      </c>
      <c r="DP163" s="7">
        <f>F163+AV163+BJ163+BT163+CN163</f>
        <v/>
      </c>
    </row>
    <row r="164" hidden="1" outlineLevel="1">
      <c r="A164" s="5" t="n">
        <v>59</v>
      </c>
      <c r="B164" s="6" t="inlineStr">
        <is>
          <t>RASHIDA FARM NUKUS MChJ</t>
        </is>
      </c>
      <c r="C164" s="6" t="inlineStr">
        <is>
          <t>Нукус</t>
        </is>
      </c>
      <c r="D164" s="6" t="inlineStr">
        <is>
          <t>Нукус 1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inlineStr"/>
      <c r="H164" s="7" t="inlineStr"/>
      <c r="I164" s="7" t="inlineStr"/>
      <c r="J164" s="7" t="inlineStr"/>
      <c r="K164" s="7" t="inlineStr"/>
      <c r="L164" s="7" t="inlineStr"/>
      <c r="M164" s="7" t="inlineStr"/>
      <c r="N164" s="7" t="inlineStr"/>
      <c r="O164" s="7" t="inlineStr"/>
      <c r="P164" s="7" t="inlineStr"/>
      <c r="Q164" s="7" t="inlineStr"/>
      <c r="R164" s="7" t="inlineStr"/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</f>
        <v/>
      </c>
      <c r="AV164" s="7">
        <f>AX164+AZ164+BB164+BD164+BF164+BH164</f>
        <v/>
      </c>
      <c r="AW164" s="7" t="inlineStr"/>
      <c r="AX164" s="7" t="inlineStr"/>
      <c r="AY164" s="7" t="inlineStr"/>
      <c r="AZ164" s="7" t="inlineStr"/>
      <c r="BA164" s="7" t="inlineStr"/>
      <c r="BB164" s="7" t="inlineStr"/>
      <c r="BC164" s="7" t="inlineStr"/>
      <c r="BD164" s="7" t="inlineStr"/>
      <c r="BE164" s="7" t="inlineStr"/>
      <c r="BF164" s="7" t="inlineStr"/>
      <c r="BG164" s="7" t="inlineStr"/>
      <c r="BH164" s="7" t="inlineStr"/>
      <c r="BI164" s="7">
        <f>BK164+BM164+BO164+BQ164</f>
        <v/>
      </c>
      <c r="BJ164" s="7">
        <f>BL164+BN164+BP164+BR164</f>
        <v/>
      </c>
      <c r="BK164" s="7" t="inlineStr"/>
      <c r="BL164" s="7" t="inlineStr"/>
      <c r="BM164" s="7" t="inlineStr"/>
      <c r="BN164" s="7" t="inlineStr"/>
      <c r="BO164" s="7" t="inlineStr"/>
      <c r="BP164" s="7" t="inlineStr"/>
      <c r="BQ164" s="7" t="inlineStr"/>
      <c r="BR164" s="7" t="inlineStr"/>
      <c r="BS164" s="7">
        <f>BU164+BW164+BY164+CA164+CC164+CE164+CG164+CI164+CK164</f>
        <v/>
      </c>
      <c r="BT164" s="7">
        <f>BV164+BX164+BZ164+CB164+CD164+CF164+CH164+CJ164+CL164</f>
        <v/>
      </c>
      <c r="BU164" s="7" t="inlineStr"/>
      <c r="BV164" s="7" t="inlineStr"/>
      <c r="BW164" s="7" t="inlineStr"/>
      <c r="BX164" s="7" t="inlineStr"/>
      <c r="BY164" s="7" t="inlineStr"/>
      <c r="BZ164" s="7" t="inlineStr"/>
      <c r="CA164" s="7" t="inlineStr"/>
      <c r="CB164" s="7" t="inlineStr"/>
      <c r="CC164" s="7" t="inlineStr"/>
      <c r="CD164" s="7" t="inlineStr"/>
      <c r="CE164" s="7" t="inlineStr"/>
      <c r="CF164" s="7" t="inlineStr"/>
      <c r="CG164" s="7" t="inlineStr"/>
      <c r="CH164" s="7" t="inlineStr"/>
      <c r="CI164" s="7" t="inlineStr"/>
      <c r="CJ164" s="7" t="inlineStr"/>
      <c r="CK164" s="7" t="inlineStr"/>
      <c r="CL164" s="7" t="inlineStr"/>
      <c r="CM164" s="7">
        <f>CO164+CQ164+CS164+CU164+CW164+CY164+DA164+DC164+DE164+DG164+DI164+DK164+DM164</f>
        <v/>
      </c>
      <c r="CN164" s="7">
        <f>CP164+CR164+CT164+CV164+CX164+CZ164+DB164+DD164+DF164+DH164+DJ164+DL164+DN164</f>
        <v/>
      </c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 t="inlineStr"/>
      <c r="DB164" s="7" t="inlineStr"/>
      <c r="DC164" s="7" t="n">
        <v>100</v>
      </c>
      <c r="DD164" s="7" t="n">
        <v>42112800</v>
      </c>
      <c r="DE164" s="7" t="inlineStr"/>
      <c r="DF164" s="7" t="inlineStr"/>
      <c r="DG164" s="7" t="inlineStr"/>
      <c r="DH164" s="7" t="inlineStr"/>
      <c r="DI164" s="7" t="inlineStr"/>
      <c r="DJ164" s="7" t="inlineStr"/>
      <c r="DK164" s="7" t="inlineStr"/>
      <c r="DL164" s="7" t="inlineStr"/>
      <c r="DM164" s="7" t="inlineStr"/>
      <c r="DN164" s="7" t="inlineStr"/>
      <c r="DO164" s="7">
        <f>E164+AU164+BI164+BS164+CM164</f>
        <v/>
      </c>
      <c r="DP164" s="7">
        <f>F164+AV164+BJ164+BT164+CN164</f>
        <v/>
      </c>
    </row>
    <row r="165" hidden="1" outlineLevel="1">
      <c r="A165" s="5" t="n">
        <v>60</v>
      </c>
      <c r="B165" s="6" t="inlineStr">
        <is>
          <t>RAVSHANBEROV ASADBEK FARM MCHJ</t>
        </is>
      </c>
      <c r="C165" s="6" t="inlineStr">
        <is>
          <t>Нукус</t>
        </is>
      </c>
      <c r="D165" s="6" t="inlineStr">
        <is>
          <t>Нукус 1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inlineStr"/>
      <c r="R165" s="7" t="inlineStr"/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</f>
        <v/>
      </c>
      <c r="AV165" s="7">
        <f>AX165+AZ165+BB165+BD165+BF165+BH165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n">
        <v>5</v>
      </c>
      <c r="BH165" s="7" t="n">
        <v>1173920</v>
      </c>
      <c r="BI165" s="7">
        <f>BK165+BM165+BO165+BQ165</f>
        <v/>
      </c>
      <c r="BJ165" s="7">
        <f>BL165+BN165+BP165+BR165</f>
        <v/>
      </c>
      <c r="BK165" s="7" t="inlineStr"/>
      <c r="BL165" s="7" t="inlineStr"/>
      <c r="BM165" s="7" t="inlineStr"/>
      <c r="BN165" s="7" t="inlineStr"/>
      <c r="BO165" s="7" t="n">
        <v>6</v>
      </c>
      <c r="BP165" s="7" t="n">
        <v>39552</v>
      </c>
      <c r="BQ165" s="7" t="inlineStr"/>
      <c r="BR165" s="7" t="inlineStr"/>
      <c r="BS165" s="7">
        <f>BU165+BW165+BY165+CA165+CC165+CE165+CG165+CI165+CK165</f>
        <v/>
      </c>
      <c r="BT165" s="7">
        <f>BV165+BX165+BZ165+CB165+CD165+CF165+CH165+CJ165+CL165</f>
        <v/>
      </c>
      <c r="BU165" s="7" t="inlineStr"/>
      <c r="BV165" s="7" t="inlineStr"/>
      <c r="BW165" s="7" t="inlineStr"/>
      <c r="BX165" s="7" t="inlineStr"/>
      <c r="BY165" s="7" t="n">
        <v>9</v>
      </c>
      <c r="BZ165" s="7" t="n">
        <v>3427481</v>
      </c>
      <c r="CA165" s="7" t="inlineStr"/>
      <c r="CB165" s="7" t="inlineStr"/>
      <c r="CC165" s="7" t="inlineStr"/>
      <c r="CD165" s="7" t="inlineStr"/>
      <c r="CE165" s="7" t="inlineStr"/>
      <c r="CF165" s="7" t="inlineStr"/>
      <c r="CG165" s="7" t="inlineStr"/>
      <c r="CH165" s="7" t="inlineStr"/>
      <c r="CI165" s="7" t="inlineStr"/>
      <c r="CJ165" s="7" t="inlineStr"/>
      <c r="CK165" s="7" t="inlineStr"/>
      <c r="CL165" s="7" t="inlineStr"/>
      <c r="CM165" s="7">
        <f>CO165+CQ165+CS165+CU165+CW165+CY165+DA165+DC165+DE165+DG165+DI165+DK165+DM165</f>
        <v/>
      </c>
      <c r="CN165" s="7">
        <f>CP165+CR165+CT165+CV165+CX165+CZ165+DB165+DD165+DF165+DH165+DJ165+DL165+DN165</f>
        <v/>
      </c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 t="inlineStr"/>
      <c r="DB165" s="7" t="inlineStr"/>
      <c r="DC165" s="7" t="n">
        <v>4</v>
      </c>
      <c r="DD165" s="7" t="n">
        <v>324536</v>
      </c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>
        <f>E165+AU165+BI165+BS165+CM165</f>
        <v/>
      </c>
      <c r="DP165" s="7">
        <f>F165+AV165+BJ165+BT165+CN165</f>
        <v/>
      </c>
    </row>
    <row r="166" hidden="1" outlineLevel="1">
      <c r="A166" s="5" t="n">
        <v>61</v>
      </c>
      <c r="B166" s="6" t="inlineStr">
        <is>
          <t>ROMAN ZULAYXO FARM XD</t>
        </is>
      </c>
      <c r="C166" s="6" t="inlineStr">
        <is>
          <t>Нукус</t>
        </is>
      </c>
      <c r="D166" s="6" t="inlineStr">
        <is>
          <t>Нукус 1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inlineStr"/>
      <c r="H166" s="7" t="inlineStr"/>
      <c r="I166" s="7" t="inlineStr"/>
      <c r="J166" s="7" t="inlineStr"/>
      <c r="K166" s="7" t="inlineStr"/>
      <c r="L166" s="7" t="inlineStr"/>
      <c r="M166" s="7" t="inlineStr"/>
      <c r="N166" s="7" t="inlineStr"/>
      <c r="O166" s="7" t="inlineStr"/>
      <c r="P166" s="7" t="inlineStr"/>
      <c r="Q166" s="7" t="n">
        <v>10</v>
      </c>
      <c r="R166" s="7" t="n">
        <v>694950</v>
      </c>
      <c r="S166" s="7" t="inlineStr"/>
      <c r="T166" s="7" t="inlineStr"/>
      <c r="U166" s="7" t="inlineStr"/>
      <c r="V166" s="7" t="inlineStr"/>
      <c r="W166" s="7" t="inlineStr"/>
      <c r="X166" s="7" t="inlineStr"/>
      <c r="Y166" s="7" t="inlineStr"/>
      <c r="Z166" s="7" t="inlineStr"/>
      <c r="AA166" s="7" t="inlineStr"/>
      <c r="AB166" s="7" t="inlineStr"/>
      <c r="AC166" s="7" t="inlineStr"/>
      <c r="AD166" s="7" t="inlineStr"/>
      <c r="AE166" s="7" t="inlineStr"/>
      <c r="AF166" s="7" t="inlineStr"/>
      <c r="AG166" s="7" t="inlineStr"/>
      <c r="AH166" s="7" t="inlineStr"/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</f>
        <v/>
      </c>
      <c r="AV166" s="7">
        <f>AX166+AZ166+BB166+BD166+BF166+BH166</f>
        <v/>
      </c>
      <c r="AW166" s="7" t="inlineStr"/>
      <c r="AX166" s="7" t="inlineStr"/>
      <c r="AY166" s="7" t="inlineStr"/>
      <c r="AZ166" s="7" t="inlineStr"/>
      <c r="BA166" s="7" t="inlineStr"/>
      <c r="BB166" s="7" t="inlineStr"/>
      <c r="BC166" s="7" t="inlineStr"/>
      <c r="BD166" s="7" t="inlineStr"/>
      <c r="BE166" s="7" t="inlineStr"/>
      <c r="BF166" s="7" t="inlineStr"/>
      <c r="BG166" s="7" t="inlineStr"/>
      <c r="BH166" s="7" t="inlineStr"/>
      <c r="BI166" s="7">
        <f>BK166+BM166+BO166+BQ166</f>
        <v/>
      </c>
      <c r="BJ166" s="7">
        <f>BL166+BN166+BP166+BR166</f>
        <v/>
      </c>
      <c r="BK166" s="7" t="inlineStr"/>
      <c r="BL166" s="7" t="inlineStr"/>
      <c r="BM166" s="7" t="inlineStr"/>
      <c r="BN166" s="7" t="inlineStr"/>
      <c r="BO166" s="7" t="inlineStr"/>
      <c r="BP166" s="7" t="inlineStr"/>
      <c r="BQ166" s="7" t="inlineStr"/>
      <c r="BR166" s="7" t="inlineStr"/>
      <c r="BS166" s="7">
        <f>BU166+BW166+BY166+CA166+CC166+CE166+CG166+CI166+CK166</f>
        <v/>
      </c>
      <c r="BT166" s="7">
        <f>BV166+BX166+BZ166+CB166+CD166+CF166+CH166+CJ166+CL166</f>
        <v/>
      </c>
      <c r="BU166" s="7" t="inlineStr"/>
      <c r="BV166" s="7" t="inlineStr"/>
      <c r="BW166" s="7" t="inlineStr"/>
      <c r="BX166" s="7" t="inlineStr"/>
      <c r="BY166" s="7" t="inlineStr"/>
      <c r="BZ166" s="7" t="inlineStr"/>
      <c r="CA166" s="7" t="inlineStr"/>
      <c r="CB166" s="7" t="inlineStr"/>
      <c r="CC166" s="7" t="inlineStr"/>
      <c r="CD166" s="7" t="inlineStr"/>
      <c r="CE166" s="7" t="inlineStr"/>
      <c r="CF166" s="7" t="inlineStr"/>
      <c r="CG166" s="7" t="inlineStr"/>
      <c r="CH166" s="7" t="inlineStr"/>
      <c r="CI166" s="7" t="inlineStr"/>
      <c r="CJ166" s="7" t="inlineStr"/>
      <c r="CK166" s="7" t="inlineStr"/>
      <c r="CL166" s="7" t="inlineStr"/>
      <c r="CM166" s="7">
        <f>CO166+CQ166+CS166+CU166+CW166+CY166+DA166+DC166+DE166+DG166+DI166+DK166+DM166</f>
        <v/>
      </c>
      <c r="CN166" s="7">
        <f>CP166+CR166+CT166+CV166+CX166+CZ166+DB166+DD166+DF166+DH166+DJ166+DL166+DN166</f>
        <v/>
      </c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inlineStr"/>
      <c r="CZ166" s="7" t="inlineStr"/>
      <c r="DA166" s="7" t="inlineStr"/>
      <c r="DB166" s="7" t="inlineStr"/>
      <c r="DC166" s="7" t="inlineStr"/>
      <c r="DD166" s="7" t="inlineStr"/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>
        <f>E166+AU166+BI166+BS166+CM166</f>
        <v/>
      </c>
      <c r="DP166" s="7">
        <f>F166+AV166+BJ166+BT166+CN166</f>
        <v/>
      </c>
    </row>
    <row r="167" hidden="1" outlineLevel="1">
      <c r="A167" s="5" t="n">
        <v>62</v>
      </c>
      <c r="B167" s="6" t="inlineStr">
        <is>
          <t>ROMASHKI MCHJ</t>
        </is>
      </c>
      <c r="C167" s="6" t="inlineStr">
        <is>
          <t>Нукус</t>
        </is>
      </c>
      <c r="D167" s="6" t="inlineStr">
        <is>
          <t>Нукус 1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inlineStr"/>
      <c r="H167" s="7" t="inlineStr"/>
      <c r="I167" s="7" t="inlineStr"/>
      <c r="J167" s="7" t="inlineStr"/>
      <c r="K167" s="7" t="inlineStr"/>
      <c r="L167" s="7" t="inlineStr"/>
      <c r="M167" s="7" t="inlineStr"/>
      <c r="N167" s="7" t="inlineStr"/>
      <c r="O167" s="7" t="inlineStr"/>
      <c r="P167" s="7" t="inlineStr"/>
      <c r="Q167" s="7" t="n">
        <v>15</v>
      </c>
      <c r="R167" s="7" t="n">
        <v>4909695</v>
      </c>
      <c r="S167" s="7" t="inlineStr"/>
      <c r="T167" s="7" t="inlineStr"/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inlineStr"/>
      <c r="AD167" s="7" t="inlineStr"/>
      <c r="AE167" s="7" t="inlineStr"/>
      <c r="AF167" s="7" t="inlineStr"/>
      <c r="AG167" s="7" t="inlineStr"/>
      <c r="AH167" s="7" t="inlineStr"/>
      <c r="AI167" s="7" t="inlineStr"/>
      <c r="AJ167" s="7" t="inlineStr"/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</f>
        <v/>
      </c>
      <c r="AV167" s="7">
        <f>AX167+AZ167+BB167+BD167+BF167+BH167</f>
        <v/>
      </c>
      <c r="AW167" s="7" t="inlineStr"/>
      <c r="AX167" s="7" t="inlineStr"/>
      <c r="AY167" s="7" t="inlineStr"/>
      <c r="AZ167" s="7" t="inlineStr"/>
      <c r="BA167" s="7" t="inlineStr"/>
      <c r="BB167" s="7" t="inlineStr"/>
      <c r="BC167" s="7" t="inlineStr"/>
      <c r="BD167" s="7" t="inlineStr"/>
      <c r="BE167" s="7" t="inlineStr"/>
      <c r="BF167" s="7" t="inlineStr"/>
      <c r="BG167" s="7" t="inlineStr"/>
      <c r="BH167" s="7" t="inlineStr"/>
      <c r="BI167" s="7">
        <f>BK167+BM167+BO167+BQ167</f>
        <v/>
      </c>
      <c r="BJ167" s="7">
        <f>BL167+BN167+BP167+BR167</f>
        <v/>
      </c>
      <c r="BK167" s="7" t="inlineStr"/>
      <c r="BL167" s="7" t="inlineStr"/>
      <c r="BM167" s="7" t="inlineStr"/>
      <c r="BN167" s="7" t="inlineStr"/>
      <c r="BO167" s="7" t="inlineStr"/>
      <c r="BP167" s="7" t="inlineStr"/>
      <c r="BQ167" s="7" t="inlineStr"/>
      <c r="BR167" s="7" t="inlineStr"/>
      <c r="BS167" s="7">
        <f>BU167+BW167+BY167+CA167+CC167+CE167+CG167+CI167+CK167</f>
        <v/>
      </c>
      <c r="BT167" s="7">
        <f>BV167+BX167+BZ167+CB167+CD167+CF167+CH167+CJ167+CL167</f>
        <v/>
      </c>
      <c r="BU167" s="7" t="inlineStr"/>
      <c r="BV167" s="7" t="inlineStr"/>
      <c r="BW167" s="7" t="inlineStr"/>
      <c r="BX167" s="7" t="inlineStr"/>
      <c r="BY167" s="7" t="inlineStr"/>
      <c r="BZ167" s="7" t="inlineStr"/>
      <c r="CA167" s="7" t="inlineStr"/>
      <c r="CB167" s="7" t="inlineStr"/>
      <c r="CC167" s="7" t="inlineStr"/>
      <c r="CD167" s="7" t="inlineStr"/>
      <c r="CE167" s="7" t="inlineStr"/>
      <c r="CF167" s="7" t="inlineStr"/>
      <c r="CG167" s="7" t="inlineStr"/>
      <c r="CH167" s="7" t="inlineStr"/>
      <c r="CI167" s="7" t="inlineStr"/>
      <c r="CJ167" s="7" t="inlineStr"/>
      <c r="CK167" s="7" t="inlineStr"/>
      <c r="CL167" s="7" t="inlineStr"/>
      <c r="CM167" s="7">
        <f>CO167+CQ167+CS167+CU167+CW167+CY167+DA167+DC167+DE167+DG167+DI167+DK167+DM167</f>
        <v/>
      </c>
      <c r="CN167" s="7">
        <f>CP167+CR167+CT167+CV167+CX167+CZ167+DB167+DD167+DF167+DH167+DJ167+DL167+DN167</f>
        <v/>
      </c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 t="inlineStr"/>
      <c r="DB167" s="7" t="inlineStr"/>
      <c r="DC167" s="7" t="inlineStr"/>
      <c r="DD167" s="7" t="inlineStr"/>
      <c r="DE167" s="7" t="inlineStr"/>
      <c r="DF167" s="7" t="inlineStr"/>
      <c r="DG167" s="7" t="inlineStr"/>
      <c r="DH167" s="7" t="inlineStr"/>
      <c r="DI167" s="7" t="inlineStr"/>
      <c r="DJ167" s="7" t="inlineStr"/>
      <c r="DK167" s="7" t="inlineStr"/>
      <c r="DL167" s="7" t="inlineStr"/>
      <c r="DM167" s="7" t="inlineStr"/>
      <c r="DN167" s="7" t="inlineStr"/>
      <c r="DO167" s="7">
        <f>E167+AU167+BI167+BS167+CM167</f>
        <v/>
      </c>
      <c r="DP167" s="7">
        <f>F167+AV167+BJ167+BT167+CN167</f>
        <v/>
      </c>
    </row>
    <row r="168" hidden="1" outlineLevel="1">
      <c r="A168" s="5" t="n">
        <v>63</v>
      </c>
      <c r="B168" s="6" t="inlineStr">
        <is>
          <t>RUMIYA MIRAMAN FARM MCHJ</t>
        </is>
      </c>
      <c r="C168" s="6" t="inlineStr">
        <is>
          <t>Нукус</t>
        </is>
      </c>
      <c r="D168" s="6" t="inlineStr">
        <is>
          <t>Нукус 1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inlineStr"/>
      <c r="H168" s="7" t="inlineStr"/>
      <c r="I168" s="7" t="inlineStr"/>
      <c r="J168" s="7" t="inlineStr"/>
      <c r="K168" s="7" t="inlineStr"/>
      <c r="L168" s="7" t="inlineStr"/>
      <c r="M168" s="7" t="inlineStr"/>
      <c r="N168" s="7" t="inlineStr"/>
      <c r="O168" s="7" t="inlineStr"/>
      <c r="P168" s="7" t="inlineStr"/>
      <c r="Q168" s="7" t="inlineStr"/>
      <c r="R168" s="7" t="inlineStr"/>
      <c r="S168" s="7" t="inlineStr"/>
      <c r="T168" s="7" t="inlineStr"/>
      <c r="U168" s="7" t="inlineStr"/>
      <c r="V168" s="7" t="inlineStr"/>
      <c r="W168" s="7" t="inlineStr"/>
      <c r="X168" s="7" t="inlineStr"/>
      <c r="Y168" s="7" t="inlineStr"/>
      <c r="Z168" s="7" t="inlineStr"/>
      <c r="AA168" s="7" t="inlineStr"/>
      <c r="AB168" s="7" t="inlineStr"/>
      <c r="AC168" s="7" t="inlineStr"/>
      <c r="AD168" s="7" t="inlineStr"/>
      <c r="AE168" s="7" t="inlineStr"/>
      <c r="AF168" s="7" t="inlineStr"/>
      <c r="AG168" s="7" t="n">
        <v>2</v>
      </c>
      <c r="AH168" s="7" t="n">
        <v>847858</v>
      </c>
      <c r="AI168" s="7" t="n">
        <v>2</v>
      </c>
      <c r="AJ168" s="7" t="n">
        <v>571152</v>
      </c>
      <c r="AK168" s="7" t="inlineStr"/>
      <c r="AL168" s="7" t="inlineStr"/>
      <c r="AM168" s="7" t="inlineStr"/>
      <c r="AN168" s="7" t="inlineStr"/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</f>
        <v/>
      </c>
      <c r="AV168" s="7">
        <f>AX168+AZ168+BB168+BD168+BF168+BH168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>
        <f>BK168+BM168+BO168+BQ168</f>
        <v/>
      </c>
      <c r="BJ168" s="7">
        <f>BL168+BN168+BP168+BR168</f>
        <v/>
      </c>
      <c r="BK168" s="7" t="inlineStr"/>
      <c r="BL168" s="7" t="inlineStr"/>
      <c r="BM168" s="7" t="inlineStr"/>
      <c r="BN168" s="7" t="inlineStr"/>
      <c r="BO168" s="7" t="inlineStr"/>
      <c r="BP168" s="7" t="inlineStr"/>
      <c r="BQ168" s="7" t="inlineStr"/>
      <c r="BR168" s="7" t="inlineStr"/>
      <c r="BS168" s="7">
        <f>BU168+BW168+BY168+CA168+CC168+CE168+CG168+CI168+CK168</f>
        <v/>
      </c>
      <c r="BT168" s="7">
        <f>BV168+BX168+BZ168+CB168+CD168+CF168+CH168+CJ168+CL168</f>
        <v/>
      </c>
      <c r="BU168" s="7" t="inlineStr"/>
      <c r="BV168" s="7" t="inlineStr"/>
      <c r="BW168" s="7" t="inlineStr"/>
      <c r="BX168" s="7" t="inlineStr"/>
      <c r="BY168" s="7" t="inlineStr"/>
      <c r="BZ168" s="7" t="inlineStr"/>
      <c r="CA168" s="7" t="inlineStr"/>
      <c r="CB168" s="7" t="inlineStr"/>
      <c r="CC168" s="7" t="inlineStr"/>
      <c r="CD168" s="7" t="inlineStr"/>
      <c r="CE168" s="7" t="inlineStr"/>
      <c r="CF168" s="7" t="inlineStr"/>
      <c r="CG168" s="7" t="inlineStr"/>
      <c r="CH168" s="7" t="inlineStr"/>
      <c r="CI168" s="7" t="inlineStr"/>
      <c r="CJ168" s="7" t="inlineStr"/>
      <c r="CK168" s="7" t="inlineStr"/>
      <c r="CL168" s="7" t="inlineStr"/>
      <c r="CM168" s="7">
        <f>CO168+CQ168+CS168+CU168+CW168+CY168+DA168+DC168+DE168+DG168+DI168+DK168+DM168</f>
        <v/>
      </c>
      <c r="CN168" s="7">
        <f>CP168+CR168+CT168+CV168+CX168+CZ168+DB168+DD168+DF168+DH168+DJ168+DL168+DN168</f>
        <v/>
      </c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 t="inlineStr"/>
      <c r="DB168" s="7" t="inlineStr"/>
      <c r="DC168" s="7" t="inlineStr"/>
      <c r="DD168" s="7" t="inlineStr"/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>
        <f>E168+AU168+BI168+BS168+CM168</f>
        <v/>
      </c>
      <c r="DP168" s="7">
        <f>F168+AV168+BJ168+BT168+CN168</f>
        <v/>
      </c>
    </row>
    <row r="169" hidden="1" outlineLevel="1">
      <c r="A169" s="5" t="n">
        <v>64</v>
      </c>
      <c r="B169" s="6" t="inlineStr">
        <is>
          <t>Ramazan-Karabay XK</t>
        </is>
      </c>
      <c r="C169" s="6" t="inlineStr">
        <is>
          <t>Нукус</t>
        </is>
      </c>
      <c r="D169" s="6" t="inlineStr">
        <is>
          <t>Нукус 2</t>
        </is>
      </c>
      <c r="E169" s="7">
        <f>G169+I169+K169+M169+O169+Q169+S169+U169+W169+Y169+AA169+AC169+AE169+AG169+AI169+AK169+AM169+AO169+AQ169+AS169</f>
        <v/>
      </c>
      <c r="F169" s="7">
        <f>H169+J169+L169+N169+P169+R169+T169+V169+X169+Z169+AB169+AD169+AF169+AH169+AJ169+AL169+AN169+AP169+AR169+AT169</f>
        <v/>
      </c>
      <c r="G169" s="7" t="inlineStr"/>
      <c r="H169" s="7" t="inlineStr"/>
      <c r="I169" s="7" t="inlineStr"/>
      <c r="J169" s="7" t="inlineStr"/>
      <c r="K169" s="7" t="inlineStr"/>
      <c r="L169" s="7" t="inlineStr"/>
      <c r="M169" s="7" t="inlineStr"/>
      <c r="N169" s="7" t="inlineStr"/>
      <c r="O169" s="7" t="inlineStr"/>
      <c r="P169" s="7" t="inlineStr"/>
      <c r="Q169" s="7" t="n">
        <v>11</v>
      </c>
      <c r="R169" s="7" t="n">
        <v>3315830</v>
      </c>
      <c r="S169" s="7" t="inlineStr"/>
      <c r="T169" s="7" t="inlineStr"/>
      <c r="U169" s="7" t="inlineStr"/>
      <c r="V169" s="7" t="inlineStr"/>
      <c r="W169" s="7" t="inlineStr"/>
      <c r="X169" s="7" t="inlineStr"/>
      <c r="Y169" s="7" t="inlineStr"/>
      <c r="Z169" s="7" t="inlineStr"/>
      <c r="AA169" s="7" t="inlineStr"/>
      <c r="AB169" s="7" t="inlineStr"/>
      <c r="AC169" s="7" t="inlineStr"/>
      <c r="AD169" s="7" t="inlineStr"/>
      <c r="AE169" s="7" t="inlineStr"/>
      <c r="AF169" s="7" t="inlineStr"/>
      <c r="AG169" s="7" t="inlineStr"/>
      <c r="AH169" s="7" t="inlineStr"/>
      <c r="AI169" s="7" t="inlineStr"/>
      <c r="AJ169" s="7" t="inlineStr"/>
      <c r="AK169" s="7" t="inlineStr"/>
      <c r="AL169" s="7" t="inlineStr"/>
      <c r="AM169" s="7" t="inlineStr"/>
      <c r="AN169" s="7" t="inlineStr"/>
      <c r="AO169" s="7" t="inlineStr"/>
      <c r="AP169" s="7" t="inlineStr"/>
      <c r="AQ169" s="7" t="inlineStr"/>
      <c r="AR169" s="7" t="inlineStr"/>
      <c r="AS169" s="7" t="inlineStr"/>
      <c r="AT169" s="7" t="inlineStr"/>
      <c r="AU169" s="7">
        <f>AW169+AY169+BA169+BC169+BE169+BG169</f>
        <v/>
      </c>
      <c r="AV169" s="7">
        <f>AX169+AZ169+BB169+BD169+BF169+BH169</f>
        <v/>
      </c>
      <c r="AW169" s="7" t="inlineStr"/>
      <c r="AX169" s="7" t="inlineStr"/>
      <c r="AY169" s="7" t="inlineStr"/>
      <c r="AZ169" s="7" t="inlineStr"/>
      <c r="BA169" s="7" t="inlineStr"/>
      <c r="BB169" s="7" t="inlineStr"/>
      <c r="BC169" s="7" t="inlineStr"/>
      <c r="BD169" s="7" t="inlineStr"/>
      <c r="BE169" s="7" t="inlineStr"/>
      <c r="BF169" s="7" t="inlineStr"/>
      <c r="BG169" s="7" t="inlineStr"/>
      <c r="BH169" s="7" t="inlineStr"/>
      <c r="BI169" s="7">
        <f>BK169+BM169+BO169+BQ169</f>
        <v/>
      </c>
      <c r="BJ169" s="7">
        <f>BL169+BN169+BP169+BR169</f>
        <v/>
      </c>
      <c r="BK169" s="7" t="inlineStr"/>
      <c r="BL169" s="7" t="inlineStr"/>
      <c r="BM169" s="7" t="inlineStr"/>
      <c r="BN169" s="7" t="inlineStr"/>
      <c r="BO169" s="7" t="inlineStr"/>
      <c r="BP169" s="7" t="inlineStr"/>
      <c r="BQ169" s="7" t="inlineStr"/>
      <c r="BR169" s="7" t="inlineStr"/>
      <c r="BS169" s="7">
        <f>BU169+BW169+BY169+CA169+CC169+CE169+CG169+CI169+CK169</f>
        <v/>
      </c>
      <c r="BT169" s="7">
        <f>BV169+BX169+BZ169+CB169+CD169+CF169+CH169+CJ169+CL169</f>
        <v/>
      </c>
      <c r="BU169" s="7" t="inlineStr"/>
      <c r="BV169" s="7" t="inlineStr"/>
      <c r="BW169" s="7" t="inlineStr"/>
      <c r="BX169" s="7" t="inlineStr"/>
      <c r="BY169" s="7" t="inlineStr"/>
      <c r="BZ169" s="7" t="inlineStr"/>
      <c r="CA169" s="7" t="inlineStr"/>
      <c r="CB169" s="7" t="inlineStr"/>
      <c r="CC169" s="7" t="inlineStr"/>
      <c r="CD169" s="7" t="inlineStr"/>
      <c r="CE169" s="7" t="inlineStr"/>
      <c r="CF169" s="7" t="inlineStr"/>
      <c r="CG169" s="7" t="inlineStr"/>
      <c r="CH169" s="7" t="inlineStr"/>
      <c r="CI169" s="7" t="inlineStr"/>
      <c r="CJ169" s="7" t="inlineStr"/>
      <c r="CK169" s="7" t="inlineStr"/>
      <c r="CL169" s="7" t="inlineStr"/>
      <c r="CM169" s="7">
        <f>CO169+CQ169+CS169+CU169+CW169+CY169+DA169+DC169+DE169+DG169+DI169+DK169+DM169</f>
        <v/>
      </c>
      <c r="CN169" s="7">
        <f>CP169+CR169+CT169+CV169+CX169+CZ169+DB169+DD169+DF169+DH169+DJ169+DL169+DN169</f>
        <v/>
      </c>
      <c r="CO169" s="7" t="inlineStr"/>
      <c r="CP169" s="7" t="inlineStr"/>
      <c r="CQ169" s="7" t="inlineStr"/>
      <c r="CR169" s="7" t="inlineStr"/>
      <c r="CS169" s="7" t="inlineStr"/>
      <c r="CT169" s="7" t="inlineStr"/>
      <c r="CU169" s="7" t="inlineStr"/>
      <c r="CV169" s="7" t="inlineStr"/>
      <c r="CW169" s="7" t="inlineStr"/>
      <c r="CX169" s="7" t="inlineStr"/>
      <c r="CY169" s="7" t="inlineStr"/>
      <c r="CZ169" s="7" t="inlineStr"/>
      <c r="DA169" s="7" t="inlineStr"/>
      <c r="DB169" s="7" t="inlineStr"/>
      <c r="DC169" s="7" t="n">
        <v>10</v>
      </c>
      <c r="DD169" s="7" t="n">
        <v>4387160</v>
      </c>
      <c r="DE169" s="7" t="inlineStr"/>
      <c r="DF169" s="7" t="inlineStr"/>
      <c r="DG169" s="7" t="inlineStr"/>
      <c r="DH169" s="7" t="inlineStr"/>
      <c r="DI169" s="7" t="inlineStr"/>
      <c r="DJ169" s="7" t="inlineStr"/>
      <c r="DK169" s="7" t="inlineStr"/>
      <c r="DL169" s="7" t="inlineStr"/>
      <c r="DM169" s="7" t="inlineStr"/>
      <c r="DN169" s="7" t="inlineStr"/>
      <c r="DO169" s="7">
        <f>E169+AU169+BI169+BS169+CM169</f>
        <v/>
      </c>
      <c r="DP169" s="7">
        <f>F169+AV169+BJ169+BT169+CN169</f>
        <v/>
      </c>
    </row>
    <row r="170" hidden="1" outlineLevel="1">
      <c r="A170" s="5" t="n">
        <v>65</v>
      </c>
      <c r="B170" s="6" t="inlineStr">
        <is>
          <t>Rano XK</t>
        </is>
      </c>
      <c r="C170" s="6" t="inlineStr">
        <is>
          <t>Нукус</t>
        </is>
      </c>
      <c r="D170" s="6" t="inlineStr">
        <is>
          <t>Нукус 1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n">
        <v>8</v>
      </c>
      <c r="H170" s="7" t="n">
        <v>2408088</v>
      </c>
      <c r="I170" s="7" t="n">
        <v>9</v>
      </c>
      <c r="J170" s="7" t="n">
        <v>2741454</v>
      </c>
      <c r="K170" s="7" t="inlineStr"/>
      <c r="L170" s="7" t="inlineStr"/>
      <c r="M170" s="7" t="n">
        <v>150</v>
      </c>
      <c r="N170" s="7" t="n">
        <v>48755250</v>
      </c>
      <c r="O170" s="7" t="inlineStr"/>
      <c r="P170" s="7" t="inlineStr"/>
      <c r="Q170" s="7" t="n">
        <v>510</v>
      </c>
      <c r="R170" s="7" t="n">
        <v>39989915</v>
      </c>
      <c r="S170" s="7" t="inlineStr"/>
      <c r="T170" s="7" t="inlineStr"/>
      <c r="U170" s="7" t="inlineStr"/>
      <c r="V170" s="7" t="inlineStr"/>
      <c r="W170" s="7" t="inlineStr"/>
      <c r="X170" s="7" t="inlineStr"/>
      <c r="Y170" s="7" t="inlineStr"/>
      <c r="Z170" s="7" t="inlineStr"/>
      <c r="AA170" s="7" t="inlineStr"/>
      <c r="AB170" s="7" t="inlineStr"/>
      <c r="AC170" s="7" t="inlineStr"/>
      <c r="AD170" s="7" t="inlineStr"/>
      <c r="AE170" s="7" t="n">
        <v>10</v>
      </c>
      <c r="AF170" s="7" t="n">
        <v>787940</v>
      </c>
      <c r="AG170" s="7" t="inlineStr"/>
      <c r="AH170" s="7" t="inlineStr"/>
      <c r="AI170" s="7" t="inlineStr"/>
      <c r="AJ170" s="7" t="inlineStr"/>
      <c r="AK170" s="7" t="inlineStr"/>
      <c r="AL170" s="7" t="inlineStr"/>
      <c r="AM170" s="7" t="inlineStr"/>
      <c r="AN170" s="7" t="inlineStr"/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</f>
        <v/>
      </c>
      <c r="AV170" s="7">
        <f>AX170+AZ170+BB170+BD170+BF170+BH170</f>
        <v/>
      </c>
      <c r="AW170" s="7" t="inlineStr"/>
      <c r="AX170" s="7" t="inlineStr"/>
      <c r="AY170" s="7" t="inlineStr"/>
      <c r="AZ170" s="7" t="inlineStr"/>
      <c r="BA170" s="7" t="inlineStr"/>
      <c r="BB170" s="7" t="inlineStr"/>
      <c r="BC170" s="7" t="inlineStr"/>
      <c r="BD170" s="7" t="inlineStr"/>
      <c r="BE170" s="7" t="inlineStr"/>
      <c r="BF170" s="7" t="inlineStr"/>
      <c r="BG170" s="7" t="inlineStr"/>
      <c r="BH170" s="7" t="inlineStr"/>
      <c r="BI170" s="7">
        <f>BK170+BM170+BO170+BQ170</f>
        <v/>
      </c>
      <c r="BJ170" s="7">
        <f>BL170+BN170+BP170+BR170</f>
        <v/>
      </c>
      <c r="BK170" s="7" t="inlineStr"/>
      <c r="BL170" s="7" t="inlineStr"/>
      <c r="BM170" s="7" t="inlineStr"/>
      <c r="BN170" s="7" t="inlineStr"/>
      <c r="BO170" s="7" t="inlineStr"/>
      <c r="BP170" s="7" t="inlineStr"/>
      <c r="BQ170" s="7" t="inlineStr"/>
      <c r="BR170" s="7" t="inlineStr"/>
      <c r="BS170" s="7">
        <f>BU170+BW170+BY170+CA170+CC170+CE170+CG170+CI170+CK170</f>
        <v/>
      </c>
      <c r="BT170" s="7">
        <f>BV170+BX170+BZ170+CB170+CD170+CF170+CH170+CJ170+CL170</f>
        <v/>
      </c>
      <c r="BU170" s="7" t="inlineStr"/>
      <c r="BV170" s="7" t="inlineStr"/>
      <c r="BW170" s="7" t="inlineStr"/>
      <c r="BX170" s="7" t="inlineStr"/>
      <c r="BY170" s="7" t="inlineStr"/>
      <c r="BZ170" s="7" t="inlineStr"/>
      <c r="CA170" s="7" t="inlineStr"/>
      <c r="CB170" s="7" t="inlineStr"/>
      <c r="CC170" s="7" t="inlineStr"/>
      <c r="CD170" s="7" t="inlineStr"/>
      <c r="CE170" s="7" t="inlineStr"/>
      <c r="CF170" s="7" t="inlineStr"/>
      <c r="CG170" s="7" t="inlineStr"/>
      <c r="CH170" s="7" t="inlineStr"/>
      <c r="CI170" s="7" t="inlineStr"/>
      <c r="CJ170" s="7" t="inlineStr"/>
      <c r="CK170" s="7" t="inlineStr"/>
      <c r="CL170" s="7" t="inlineStr"/>
      <c r="CM170" s="7">
        <f>CO170+CQ170+CS170+CU170+CW170+CY170+DA170+DC170+DE170+DG170+DI170+DK170+DM170</f>
        <v/>
      </c>
      <c r="CN170" s="7">
        <f>CP170+CR170+CT170+CV170+CX170+CZ170+DB170+DD170+DF170+DH170+DJ170+DL170+DN170</f>
        <v/>
      </c>
      <c r="CO170" s="7" t="inlineStr"/>
      <c r="CP170" s="7" t="inlineStr"/>
      <c r="CQ170" s="7" t="inlineStr"/>
      <c r="CR170" s="7" t="inlineStr"/>
      <c r="CS170" s="7" t="inlineStr"/>
      <c r="CT170" s="7" t="inlineStr"/>
      <c r="CU170" s="7" t="inlineStr"/>
      <c r="CV170" s="7" t="inlineStr"/>
      <c r="CW170" s="7" t="inlineStr"/>
      <c r="CX170" s="7" t="inlineStr"/>
      <c r="CY170" s="7" t="inlineStr"/>
      <c r="CZ170" s="7" t="inlineStr"/>
      <c r="DA170" s="7" t="inlineStr"/>
      <c r="DB170" s="7" t="inlineStr"/>
      <c r="DC170" s="7" t="inlineStr"/>
      <c r="DD170" s="7" t="inlineStr"/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inlineStr"/>
      <c r="DN170" s="7" t="inlineStr"/>
      <c r="DO170" s="7">
        <f>E170+AU170+BI170+BS170+CM170</f>
        <v/>
      </c>
      <c r="DP170" s="7">
        <f>F170+AV170+BJ170+BT170+CN170</f>
        <v/>
      </c>
    </row>
    <row r="171" hidden="1" outlineLevel="1">
      <c r="A171" s="5" t="n">
        <v>66</v>
      </c>
      <c r="B171" s="6" t="inlineStr">
        <is>
          <t>Raxat Med Plus XK</t>
        </is>
      </c>
      <c r="C171" s="6" t="inlineStr">
        <is>
          <t>Нукус</t>
        </is>
      </c>
      <c r="D171" s="6" t="inlineStr">
        <is>
          <t>Нукус 2</t>
        </is>
      </c>
      <c r="E171" s="7">
        <f>G171+I171+K171+M171+O171+Q171+S171+U171+W171+Y171+AA171+AC171+AE171+AG171+AI171+AK171+AM171+AO171+AQ171+AS171</f>
        <v/>
      </c>
      <c r="F171" s="7">
        <f>H171+J171+L171+N171+P171+R171+T171+V171+X171+Z171+AB171+AD171+AF171+AH171+AJ171+AL171+AN171+AP171+AR171+AT171</f>
        <v/>
      </c>
      <c r="G171" s="7" t="n">
        <v>20</v>
      </c>
      <c r="H171" s="7" t="n">
        <v>569020</v>
      </c>
      <c r="I171" s="7" t="inlineStr"/>
      <c r="J171" s="7" t="inlineStr"/>
      <c r="K171" s="7" t="inlineStr"/>
      <c r="L171" s="7" t="inlineStr"/>
      <c r="M171" s="7" t="n">
        <v>60</v>
      </c>
      <c r="N171" s="7" t="n">
        <v>28900860</v>
      </c>
      <c r="O171" s="7" t="inlineStr"/>
      <c r="P171" s="7" t="inlineStr"/>
      <c r="Q171" s="7" t="n">
        <v>200</v>
      </c>
      <c r="R171" s="7" t="n">
        <v>52880000</v>
      </c>
      <c r="S171" s="7" t="inlineStr"/>
      <c r="T171" s="7" t="inlineStr"/>
      <c r="U171" s="7" t="inlineStr"/>
      <c r="V171" s="7" t="inlineStr"/>
      <c r="W171" s="7" t="inlineStr"/>
      <c r="X171" s="7" t="inlineStr"/>
      <c r="Y171" s="7" t="inlineStr"/>
      <c r="Z171" s="7" t="inlineStr"/>
      <c r="AA171" s="7" t="inlineStr"/>
      <c r="AB171" s="7" t="inlineStr"/>
      <c r="AC171" s="7" t="inlineStr"/>
      <c r="AD171" s="7" t="inlineStr"/>
      <c r="AE171" s="7" t="inlineStr"/>
      <c r="AF171" s="7" t="inlineStr"/>
      <c r="AG171" s="7" t="inlineStr"/>
      <c r="AH171" s="7" t="inlineStr"/>
      <c r="AI171" s="7" t="inlineStr"/>
      <c r="AJ171" s="7" t="inlineStr"/>
      <c r="AK171" s="7" t="inlineStr"/>
      <c r="AL171" s="7" t="inlineStr"/>
      <c r="AM171" s="7" t="inlineStr"/>
      <c r="AN171" s="7" t="inlineStr"/>
      <c r="AO171" s="7" t="inlineStr"/>
      <c r="AP171" s="7" t="inlineStr"/>
      <c r="AQ171" s="7" t="inlineStr"/>
      <c r="AR171" s="7" t="inlineStr"/>
      <c r="AS171" s="7" t="inlineStr"/>
      <c r="AT171" s="7" t="inlineStr"/>
      <c r="AU171" s="7">
        <f>AW171+AY171+BA171+BC171+BE171+BG171</f>
        <v/>
      </c>
      <c r="AV171" s="7">
        <f>AX171+AZ171+BB171+BD171+BF171+BH171</f>
        <v/>
      </c>
      <c r="AW171" s="7" t="inlineStr"/>
      <c r="AX171" s="7" t="inlineStr"/>
      <c r="AY171" s="7" t="inlineStr"/>
      <c r="AZ171" s="7" t="inlineStr"/>
      <c r="BA171" s="7" t="inlineStr"/>
      <c r="BB171" s="7" t="inlineStr"/>
      <c r="BC171" s="7" t="inlineStr"/>
      <c r="BD171" s="7" t="inlineStr"/>
      <c r="BE171" s="7" t="inlineStr"/>
      <c r="BF171" s="7" t="inlineStr"/>
      <c r="BG171" s="7" t="inlineStr"/>
      <c r="BH171" s="7" t="inlineStr"/>
      <c r="BI171" s="7">
        <f>BK171+BM171+BO171+BQ171</f>
        <v/>
      </c>
      <c r="BJ171" s="7">
        <f>BL171+BN171+BP171+BR171</f>
        <v/>
      </c>
      <c r="BK171" s="7" t="inlineStr"/>
      <c r="BL171" s="7" t="inlineStr"/>
      <c r="BM171" s="7" t="inlineStr"/>
      <c r="BN171" s="7" t="inlineStr"/>
      <c r="BO171" s="7" t="inlineStr"/>
      <c r="BP171" s="7" t="inlineStr"/>
      <c r="BQ171" s="7" t="inlineStr"/>
      <c r="BR171" s="7" t="inlineStr"/>
      <c r="BS171" s="7">
        <f>BU171+BW171+BY171+CA171+CC171+CE171+CG171+CI171+CK171</f>
        <v/>
      </c>
      <c r="BT171" s="7">
        <f>BV171+BX171+BZ171+CB171+CD171+CF171+CH171+CJ171+CL171</f>
        <v/>
      </c>
      <c r="BU171" s="7" t="inlineStr"/>
      <c r="BV171" s="7" t="inlineStr"/>
      <c r="BW171" s="7" t="inlineStr"/>
      <c r="BX171" s="7" t="inlineStr"/>
      <c r="BY171" s="7" t="inlineStr"/>
      <c r="BZ171" s="7" t="inlineStr"/>
      <c r="CA171" s="7" t="inlineStr"/>
      <c r="CB171" s="7" t="inlineStr"/>
      <c r="CC171" s="7" t="inlineStr"/>
      <c r="CD171" s="7" t="inlineStr"/>
      <c r="CE171" s="7" t="inlineStr"/>
      <c r="CF171" s="7" t="inlineStr"/>
      <c r="CG171" s="7" t="inlineStr"/>
      <c r="CH171" s="7" t="inlineStr"/>
      <c r="CI171" s="7" t="inlineStr"/>
      <c r="CJ171" s="7" t="inlineStr"/>
      <c r="CK171" s="7" t="n">
        <v>19</v>
      </c>
      <c r="CL171" s="7" t="n">
        <v>1142109</v>
      </c>
      <c r="CM171" s="7">
        <f>CO171+CQ171+CS171+CU171+CW171+CY171+DA171+DC171+DE171+DG171+DI171+DK171+DM171</f>
        <v/>
      </c>
      <c r="CN171" s="7">
        <f>CP171+CR171+CT171+CV171+CX171+CZ171+DB171+DD171+DF171+DH171+DJ171+DL171+DN171</f>
        <v/>
      </c>
      <c r="CO171" s="7" t="inlineStr"/>
      <c r="CP171" s="7" t="inlineStr"/>
      <c r="CQ171" s="7" t="inlineStr"/>
      <c r="CR171" s="7" t="inlineStr"/>
      <c r="CS171" s="7" t="inlineStr"/>
      <c r="CT171" s="7" t="inlineStr"/>
      <c r="CU171" s="7" t="inlineStr"/>
      <c r="CV171" s="7" t="inlineStr"/>
      <c r="CW171" s="7" t="inlineStr"/>
      <c r="CX171" s="7" t="inlineStr"/>
      <c r="CY171" s="7" t="inlineStr"/>
      <c r="CZ171" s="7" t="inlineStr"/>
      <c r="DA171" s="7" t="inlineStr"/>
      <c r="DB171" s="7" t="inlineStr"/>
      <c r="DC171" s="7" t="n">
        <v>20</v>
      </c>
      <c r="DD171" s="7" t="n">
        <v>8470120</v>
      </c>
      <c r="DE171" s="7" t="inlineStr"/>
      <c r="DF171" s="7" t="inlineStr"/>
      <c r="DG171" s="7" t="n">
        <v>30</v>
      </c>
      <c r="DH171" s="7" t="n">
        <v>8460000</v>
      </c>
      <c r="DI171" s="7" t="inlineStr"/>
      <c r="DJ171" s="7" t="inlineStr"/>
      <c r="DK171" s="7" t="inlineStr"/>
      <c r="DL171" s="7" t="inlineStr"/>
      <c r="DM171" s="7" t="inlineStr"/>
      <c r="DN171" s="7" t="inlineStr"/>
      <c r="DO171" s="7">
        <f>E171+AU171+BI171+BS171+CM171</f>
        <v/>
      </c>
      <c r="DP171" s="7">
        <f>F171+AV171+BJ171+BT171+CN171</f>
        <v/>
      </c>
    </row>
    <row r="172" hidden="1" outlineLevel="1">
      <c r="A172" s="5" t="n">
        <v>67</v>
      </c>
      <c r="B172" s="6" t="inlineStr">
        <is>
          <t>SAIDAMIR FARM MCHJ</t>
        </is>
      </c>
      <c r="C172" s="6" t="inlineStr">
        <is>
          <t>Нукус</t>
        </is>
      </c>
      <c r="D172" s="6" t="inlineStr">
        <is>
          <t>Нукус 1</t>
        </is>
      </c>
      <c r="E172" s="7">
        <f>G172+I172+K172+M172+O172+Q172+S172+U172+W172+Y172+AA172+AC172+AE172+AG172+AI172+AK172+AM172+AO172+AQ172+AS172</f>
        <v/>
      </c>
      <c r="F172" s="7">
        <f>H172+J172+L172+N172+P172+R172+T172+V172+X172+Z172+AB172+AD172+AF172+AH172+AJ172+AL172+AN172+AP172+AR172+AT172</f>
        <v/>
      </c>
      <c r="G172" s="7" t="n">
        <v>10</v>
      </c>
      <c r="H172" s="7" t="n">
        <v>149790</v>
      </c>
      <c r="I172" s="7" t="inlineStr"/>
      <c r="J172" s="7" t="inlineStr"/>
      <c r="K172" s="7" t="inlineStr"/>
      <c r="L172" s="7" t="inlineStr"/>
      <c r="M172" s="7" t="inlineStr"/>
      <c r="N172" s="7" t="inlineStr"/>
      <c r="O172" s="7" t="inlineStr"/>
      <c r="P172" s="7" t="inlineStr"/>
      <c r="Q172" s="7" t="n">
        <v>20</v>
      </c>
      <c r="R172" s="7" t="n">
        <v>4186130</v>
      </c>
      <c r="S172" s="7" t="inlineStr"/>
      <c r="T172" s="7" t="inlineStr"/>
      <c r="U172" s="7" t="inlineStr"/>
      <c r="V172" s="7" t="inlineStr"/>
      <c r="W172" s="7" t="inlineStr"/>
      <c r="X172" s="7" t="inlineStr"/>
      <c r="Y172" s="7" t="inlineStr"/>
      <c r="Z172" s="7" t="inlineStr"/>
      <c r="AA172" s="7" t="inlineStr"/>
      <c r="AB172" s="7" t="inlineStr"/>
      <c r="AC172" s="7" t="inlineStr"/>
      <c r="AD172" s="7" t="inlineStr"/>
      <c r="AE172" s="7" t="inlineStr"/>
      <c r="AF172" s="7" t="inlineStr"/>
      <c r="AG172" s="7" t="inlineStr"/>
      <c r="AH172" s="7" t="inlineStr"/>
      <c r="AI172" s="7" t="inlineStr"/>
      <c r="AJ172" s="7" t="inlineStr"/>
      <c r="AK172" s="7" t="inlineStr"/>
      <c r="AL172" s="7" t="inlineStr"/>
      <c r="AM172" s="7" t="inlineStr"/>
      <c r="AN172" s="7" t="inlineStr"/>
      <c r="AO172" s="7" t="inlineStr"/>
      <c r="AP172" s="7" t="inlineStr"/>
      <c r="AQ172" s="7" t="inlineStr"/>
      <c r="AR172" s="7" t="inlineStr"/>
      <c r="AS172" s="7" t="inlineStr"/>
      <c r="AT172" s="7" t="inlineStr"/>
      <c r="AU172" s="7">
        <f>AW172+AY172+BA172+BC172+BE172+BG172</f>
        <v/>
      </c>
      <c r="AV172" s="7">
        <f>AX172+AZ172+BB172+BD172+BF172+BH172</f>
        <v/>
      </c>
      <c r="AW172" s="7" t="inlineStr"/>
      <c r="AX172" s="7" t="inlineStr"/>
      <c r="AY172" s="7" t="inlineStr"/>
      <c r="AZ172" s="7" t="inlineStr"/>
      <c r="BA172" s="7" t="inlineStr"/>
      <c r="BB172" s="7" t="inlineStr"/>
      <c r="BC172" s="7" t="inlineStr"/>
      <c r="BD172" s="7" t="inlineStr"/>
      <c r="BE172" s="7" t="inlineStr"/>
      <c r="BF172" s="7" t="inlineStr"/>
      <c r="BG172" s="7" t="inlineStr"/>
      <c r="BH172" s="7" t="inlineStr"/>
      <c r="BI172" s="7">
        <f>BK172+BM172+BO172+BQ172</f>
        <v/>
      </c>
      <c r="BJ172" s="7">
        <f>BL172+BN172+BP172+BR172</f>
        <v/>
      </c>
      <c r="BK172" s="7" t="inlineStr"/>
      <c r="BL172" s="7" t="inlineStr"/>
      <c r="BM172" s="7" t="inlineStr"/>
      <c r="BN172" s="7" t="inlineStr"/>
      <c r="BO172" s="7" t="inlineStr"/>
      <c r="BP172" s="7" t="inlineStr"/>
      <c r="BQ172" s="7" t="inlineStr"/>
      <c r="BR172" s="7" t="inlineStr"/>
      <c r="BS172" s="7">
        <f>BU172+BW172+BY172+CA172+CC172+CE172+CG172+CI172+CK172</f>
        <v/>
      </c>
      <c r="BT172" s="7">
        <f>BV172+BX172+BZ172+CB172+CD172+CF172+CH172+CJ172+CL172</f>
        <v/>
      </c>
      <c r="BU172" s="7" t="inlineStr"/>
      <c r="BV172" s="7" t="inlineStr"/>
      <c r="BW172" s="7" t="inlineStr"/>
      <c r="BX172" s="7" t="inlineStr"/>
      <c r="BY172" s="7" t="inlineStr"/>
      <c r="BZ172" s="7" t="inlineStr"/>
      <c r="CA172" s="7" t="inlineStr"/>
      <c r="CB172" s="7" t="inlineStr"/>
      <c r="CC172" s="7" t="inlineStr"/>
      <c r="CD172" s="7" t="inlineStr"/>
      <c r="CE172" s="7" t="inlineStr"/>
      <c r="CF172" s="7" t="inlineStr"/>
      <c r="CG172" s="7" t="inlineStr"/>
      <c r="CH172" s="7" t="inlineStr"/>
      <c r="CI172" s="7" t="inlineStr"/>
      <c r="CJ172" s="7" t="inlineStr"/>
      <c r="CK172" s="7" t="inlineStr"/>
      <c r="CL172" s="7" t="inlineStr"/>
      <c r="CM172" s="7">
        <f>CO172+CQ172+CS172+CU172+CW172+CY172+DA172+DC172+DE172+DG172+DI172+DK172+DM172</f>
        <v/>
      </c>
      <c r="CN172" s="7">
        <f>CP172+CR172+CT172+CV172+CX172+CZ172+DB172+DD172+DF172+DH172+DJ172+DL172+DN172</f>
        <v/>
      </c>
      <c r="CO172" s="7" t="inlineStr"/>
      <c r="CP172" s="7" t="inlineStr"/>
      <c r="CQ172" s="7" t="inlineStr"/>
      <c r="CR172" s="7" t="inlineStr"/>
      <c r="CS172" s="7" t="inlineStr"/>
      <c r="CT172" s="7" t="inlineStr"/>
      <c r="CU172" s="7" t="inlineStr"/>
      <c r="CV172" s="7" t="inlineStr"/>
      <c r="CW172" s="7" t="inlineStr"/>
      <c r="CX172" s="7" t="inlineStr"/>
      <c r="CY172" s="7" t="inlineStr"/>
      <c r="CZ172" s="7" t="inlineStr"/>
      <c r="DA172" s="7" t="inlineStr"/>
      <c r="DB172" s="7" t="inlineStr"/>
      <c r="DC172" s="7" t="inlineStr"/>
      <c r="DD172" s="7" t="inlineStr"/>
      <c r="DE172" s="7" t="inlineStr"/>
      <c r="DF172" s="7" t="inlineStr"/>
      <c r="DG172" s="7" t="n">
        <v>12</v>
      </c>
      <c r="DH172" s="7" t="n">
        <v>1743228</v>
      </c>
      <c r="DI172" s="7" t="inlineStr"/>
      <c r="DJ172" s="7" t="inlineStr"/>
      <c r="DK172" s="7" t="inlineStr"/>
      <c r="DL172" s="7" t="inlineStr"/>
      <c r="DM172" s="7" t="inlineStr"/>
      <c r="DN172" s="7" t="inlineStr"/>
      <c r="DO172" s="7">
        <f>E172+AU172+BI172+BS172+CM172</f>
        <v/>
      </c>
      <c r="DP172" s="7">
        <f>F172+AV172+BJ172+BT172+CN172</f>
        <v/>
      </c>
    </row>
    <row r="173" hidden="1" outlineLevel="1">
      <c r="A173" s="5" t="n">
        <v>68</v>
      </c>
      <c r="B173" s="6" t="inlineStr">
        <is>
          <t>SALAMAT MED SERVIS MCHJ</t>
        </is>
      </c>
      <c r="C173" s="6" t="inlineStr">
        <is>
          <t>Нукус</t>
        </is>
      </c>
      <c r="D173" s="6" t="inlineStr">
        <is>
          <t>Нукус 1</t>
        </is>
      </c>
      <c r="E173" s="7">
        <f>G173+I173+K173+M173+O173+Q173+S173+U173+W173+Y173+AA173+AC173+AE173+AG173+AI173+AK173+AM173+AO173+AQ173+AS173</f>
        <v/>
      </c>
      <c r="F173" s="7">
        <f>H173+J173+L173+N173+P173+R173+T173+V173+X173+Z173+AB173+AD173+AF173+AH173+AJ173+AL173+AN173+AP173+AR173+AT173</f>
        <v/>
      </c>
      <c r="G173" s="7" t="inlineStr"/>
      <c r="H173" s="7" t="inlineStr"/>
      <c r="I173" s="7" t="inlineStr"/>
      <c r="J173" s="7" t="inlineStr"/>
      <c r="K173" s="7" t="inlineStr"/>
      <c r="L173" s="7" t="inlineStr"/>
      <c r="M173" s="7" t="inlineStr"/>
      <c r="N173" s="7" t="inlineStr"/>
      <c r="O173" s="7" t="inlineStr"/>
      <c r="P173" s="7" t="inlineStr"/>
      <c r="Q173" s="7" t="inlineStr"/>
      <c r="R173" s="7" t="inlineStr"/>
      <c r="S173" s="7" t="inlineStr"/>
      <c r="T173" s="7" t="inlineStr"/>
      <c r="U173" s="7" t="inlineStr"/>
      <c r="V173" s="7" t="inlineStr"/>
      <c r="W173" s="7" t="inlineStr"/>
      <c r="X173" s="7" t="inlineStr"/>
      <c r="Y173" s="7" t="inlineStr"/>
      <c r="Z173" s="7" t="inlineStr"/>
      <c r="AA173" s="7" t="inlineStr"/>
      <c r="AB173" s="7" t="inlineStr"/>
      <c r="AC173" s="7" t="inlineStr"/>
      <c r="AD173" s="7" t="inlineStr"/>
      <c r="AE173" s="7" t="inlineStr"/>
      <c r="AF173" s="7" t="inlineStr"/>
      <c r="AG173" s="7" t="inlineStr"/>
      <c r="AH173" s="7" t="inlineStr"/>
      <c r="AI173" s="7" t="inlineStr"/>
      <c r="AJ173" s="7" t="inlineStr"/>
      <c r="AK173" s="7" t="inlineStr"/>
      <c r="AL173" s="7" t="inlineStr"/>
      <c r="AM173" s="7" t="inlineStr"/>
      <c r="AN173" s="7" t="inlineStr"/>
      <c r="AO173" s="7" t="inlineStr"/>
      <c r="AP173" s="7" t="inlineStr"/>
      <c r="AQ173" s="7" t="inlineStr"/>
      <c r="AR173" s="7" t="inlineStr"/>
      <c r="AS173" s="7" t="inlineStr"/>
      <c r="AT173" s="7" t="inlineStr"/>
      <c r="AU173" s="7">
        <f>AW173+AY173+BA173+BC173+BE173+BG173</f>
        <v/>
      </c>
      <c r="AV173" s="7">
        <f>AX173+AZ173+BB173+BD173+BF173+BH173</f>
        <v/>
      </c>
      <c r="AW173" s="7" t="inlineStr"/>
      <c r="AX173" s="7" t="inlineStr"/>
      <c r="AY173" s="7" t="n">
        <v>1</v>
      </c>
      <c r="AZ173" s="7" t="n">
        <v>216076</v>
      </c>
      <c r="BA173" s="7" t="inlineStr"/>
      <c r="BB173" s="7" t="inlineStr"/>
      <c r="BC173" s="7" t="inlineStr"/>
      <c r="BD173" s="7" t="inlineStr"/>
      <c r="BE173" s="7" t="inlineStr"/>
      <c r="BF173" s="7" t="inlineStr"/>
      <c r="BG173" s="7" t="n">
        <v>9</v>
      </c>
      <c r="BH173" s="7" t="n">
        <v>199449</v>
      </c>
      <c r="BI173" s="7">
        <f>BK173+BM173+BO173+BQ173</f>
        <v/>
      </c>
      <c r="BJ173" s="7">
        <f>BL173+BN173+BP173+BR173</f>
        <v/>
      </c>
      <c r="BK173" s="7" t="inlineStr"/>
      <c r="BL173" s="7" t="inlineStr"/>
      <c r="BM173" s="7" t="inlineStr"/>
      <c r="BN173" s="7" t="inlineStr"/>
      <c r="BO173" s="7" t="inlineStr"/>
      <c r="BP173" s="7" t="inlineStr"/>
      <c r="BQ173" s="7" t="inlineStr"/>
      <c r="BR173" s="7" t="inlineStr"/>
      <c r="BS173" s="7">
        <f>BU173+BW173+BY173+CA173+CC173+CE173+CG173+CI173+CK173</f>
        <v/>
      </c>
      <c r="BT173" s="7">
        <f>BV173+BX173+BZ173+CB173+CD173+CF173+CH173+CJ173+CL173</f>
        <v/>
      </c>
      <c r="BU173" s="7" t="inlineStr"/>
      <c r="BV173" s="7" t="inlineStr"/>
      <c r="BW173" s="7" t="inlineStr"/>
      <c r="BX173" s="7" t="inlineStr"/>
      <c r="BY173" s="7" t="inlineStr"/>
      <c r="BZ173" s="7" t="inlineStr"/>
      <c r="CA173" s="7" t="inlineStr"/>
      <c r="CB173" s="7" t="inlineStr"/>
      <c r="CC173" s="7" t="inlineStr"/>
      <c r="CD173" s="7" t="inlineStr"/>
      <c r="CE173" s="7" t="inlineStr"/>
      <c r="CF173" s="7" t="inlineStr"/>
      <c r="CG173" s="7" t="inlineStr"/>
      <c r="CH173" s="7" t="inlineStr"/>
      <c r="CI173" s="7" t="inlineStr"/>
      <c r="CJ173" s="7" t="inlineStr"/>
      <c r="CK173" s="7" t="inlineStr"/>
      <c r="CL173" s="7" t="inlineStr"/>
      <c r="CM173" s="7">
        <f>CO173+CQ173+CS173+CU173+CW173+CY173+DA173+DC173+DE173+DG173+DI173+DK173+DM173</f>
        <v/>
      </c>
      <c r="CN173" s="7">
        <f>CP173+CR173+CT173+CV173+CX173+CZ173+DB173+DD173+DF173+DH173+DJ173+DL173+DN173</f>
        <v/>
      </c>
      <c r="CO173" s="7" t="inlineStr"/>
      <c r="CP173" s="7" t="inlineStr"/>
      <c r="CQ173" s="7" t="inlineStr"/>
      <c r="CR173" s="7" t="inlineStr"/>
      <c r="CS173" s="7" t="inlineStr"/>
      <c r="CT173" s="7" t="inlineStr"/>
      <c r="CU173" s="7" t="inlineStr"/>
      <c r="CV173" s="7" t="inlineStr"/>
      <c r="CW173" s="7" t="inlineStr"/>
      <c r="CX173" s="7" t="inlineStr"/>
      <c r="CY173" s="7" t="inlineStr"/>
      <c r="CZ173" s="7" t="inlineStr"/>
      <c r="DA173" s="7" t="inlineStr"/>
      <c r="DB173" s="7" t="inlineStr"/>
      <c r="DC173" s="7" t="n">
        <v>20</v>
      </c>
      <c r="DD173" s="7" t="n">
        <v>172280</v>
      </c>
      <c r="DE173" s="7" t="inlineStr"/>
      <c r="DF173" s="7" t="inlineStr"/>
      <c r="DG173" s="7" t="inlineStr"/>
      <c r="DH173" s="7" t="inlineStr"/>
      <c r="DI173" s="7" t="inlineStr"/>
      <c r="DJ173" s="7" t="inlineStr"/>
      <c r="DK173" s="7" t="inlineStr"/>
      <c r="DL173" s="7" t="inlineStr"/>
      <c r="DM173" s="7" t="inlineStr"/>
      <c r="DN173" s="7" t="inlineStr"/>
      <c r="DO173" s="7">
        <f>E173+AU173+BI173+BS173+CM173</f>
        <v/>
      </c>
      <c r="DP173" s="7">
        <f>F173+AV173+BJ173+BT173+CN173</f>
        <v/>
      </c>
    </row>
    <row r="174" hidden="1" outlineLevel="1">
      <c r="A174" s="5" t="n">
        <v>69</v>
      </c>
      <c r="B174" s="6" t="inlineStr">
        <is>
          <t>SHIPOVNIK FARM MCHJ</t>
        </is>
      </c>
      <c r="C174" s="6" t="inlineStr">
        <is>
          <t>Нукус</t>
        </is>
      </c>
      <c r="D174" s="6" t="inlineStr">
        <is>
          <t>Нукус 1</t>
        </is>
      </c>
      <c r="E174" s="7">
        <f>G174+I174+K174+M174+O174+Q174+S174+U174+W174+Y174+AA174+AC174+AE174+AG174+AI174+AK174+AM174+AO174+AQ174+AS174</f>
        <v/>
      </c>
      <c r="F174" s="7">
        <f>H174+J174+L174+N174+P174+R174+T174+V174+X174+Z174+AB174+AD174+AF174+AH174+AJ174+AL174+AN174+AP174+AR174+AT174</f>
        <v/>
      </c>
      <c r="G174" s="7" t="inlineStr"/>
      <c r="H174" s="7" t="inlineStr"/>
      <c r="I174" s="7" t="inlineStr"/>
      <c r="J174" s="7" t="inlineStr"/>
      <c r="K174" s="7" t="inlineStr"/>
      <c r="L174" s="7" t="inlineStr"/>
      <c r="M174" s="7" t="inlineStr"/>
      <c r="N174" s="7" t="inlineStr"/>
      <c r="O174" s="7" t="inlineStr"/>
      <c r="P174" s="7" t="inlineStr"/>
      <c r="Q174" s="7" t="n">
        <v>8</v>
      </c>
      <c r="R174" s="7" t="n">
        <v>2190816</v>
      </c>
      <c r="S174" s="7" t="inlineStr"/>
      <c r="T174" s="7" t="inlineStr"/>
      <c r="U174" s="7" t="inlineStr"/>
      <c r="V174" s="7" t="inlineStr"/>
      <c r="W174" s="7" t="inlineStr"/>
      <c r="X174" s="7" t="inlineStr"/>
      <c r="Y174" s="7" t="inlineStr"/>
      <c r="Z174" s="7" t="inlineStr"/>
      <c r="AA174" s="7" t="inlineStr"/>
      <c r="AB174" s="7" t="inlineStr"/>
      <c r="AC174" s="7" t="inlineStr"/>
      <c r="AD174" s="7" t="inlineStr"/>
      <c r="AE174" s="7" t="inlineStr"/>
      <c r="AF174" s="7" t="inlineStr"/>
      <c r="AG174" s="7" t="inlineStr"/>
      <c r="AH174" s="7" t="inlineStr"/>
      <c r="AI174" s="7" t="inlineStr"/>
      <c r="AJ174" s="7" t="inlineStr"/>
      <c r="AK174" s="7" t="inlineStr"/>
      <c r="AL174" s="7" t="inlineStr"/>
      <c r="AM174" s="7" t="inlineStr"/>
      <c r="AN174" s="7" t="inlineStr"/>
      <c r="AO174" s="7" t="inlineStr"/>
      <c r="AP174" s="7" t="inlineStr"/>
      <c r="AQ174" s="7" t="inlineStr"/>
      <c r="AR174" s="7" t="inlineStr"/>
      <c r="AS174" s="7" t="inlineStr"/>
      <c r="AT174" s="7" t="inlineStr"/>
      <c r="AU174" s="7">
        <f>AW174+AY174+BA174+BC174+BE174+BG174</f>
        <v/>
      </c>
      <c r="AV174" s="7">
        <f>AX174+AZ174+BB174+BD174+BF174+BH174</f>
        <v/>
      </c>
      <c r="AW174" s="7" t="inlineStr"/>
      <c r="AX174" s="7" t="inlineStr"/>
      <c r="AY174" s="7" t="inlineStr"/>
      <c r="AZ174" s="7" t="inlineStr"/>
      <c r="BA174" s="7" t="inlineStr"/>
      <c r="BB174" s="7" t="inlineStr"/>
      <c r="BC174" s="7" t="inlineStr"/>
      <c r="BD174" s="7" t="inlineStr"/>
      <c r="BE174" s="7" t="inlineStr"/>
      <c r="BF174" s="7" t="inlineStr"/>
      <c r="BG174" s="7" t="inlineStr"/>
      <c r="BH174" s="7" t="inlineStr"/>
      <c r="BI174" s="7">
        <f>BK174+BM174+BO174+BQ174</f>
        <v/>
      </c>
      <c r="BJ174" s="7">
        <f>BL174+BN174+BP174+BR174</f>
        <v/>
      </c>
      <c r="BK174" s="7" t="inlineStr"/>
      <c r="BL174" s="7" t="inlineStr"/>
      <c r="BM174" s="7" t="inlineStr"/>
      <c r="BN174" s="7" t="inlineStr"/>
      <c r="BO174" s="7" t="inlineStr"/>
      <c r="BP174" s="7" t="inlineStr"/>
      <c r="BQ174" s="7" t="inlineStr"/>
      <c r="BR174" s="7" t="inlineStr"/>
      <c r="BS174" s="7">
        <f>BU174+BW174+BY174+CA174+CC174+CE174+CG174+CI174+CK174</f>
        <v/>
      </c>
      <c r="BT174" s="7">
        <f>BV174+BX174+BZ174+CB174+CD174+CF174+CH174+CJ174+CL174</f>
        <v/>
      </c>
      <c r="BU174" s="7" t="inlineStr"/>
      <c r="BV174" s="7" t="inlineStr"/>
      <c r="BW174" s="7" t="inlineStr"/>
      <c r="BX174" s="7" t="inlineStr"/>
      <c r="BY174" s="7" t="inlineStr"/>
      <c r="BZ174" s="7" t="inlineStr"/>
      <c r="CA174" s="7" t="inlineStr"/>
      <c r="CB174" s="7" t="inlineStr"/>
      <c r="CC174" s="7" t="inlineStr"/>
      <c r="CD174" s="7" t="inlineStr"/>
      <c r="CE174" s="7" t="inlineStr"/>
      <c r="CF174" s="7" t="inlineStr"/>
      <c r="CG174" s="7" t="inlineStr"/>
      <c r="CH174" s="7" t="inlineStr"/>
      <c r="CI174" s="7" t="inlineStr"/>
      <c r="CJ174" s="7" t="inlineStr"/>
      <c r="CK174" s="7" t="inlineStr"/>
      <c r="CL174" s="7" t="inlineStr"/>
      <c r="CM174" s="7">
        <f>CO174+CQ174+CS174+CU174+CW174+CY174+DA174+DC174+DE174+DG174+DI174+DK174+DM174</f>
        <v/>
      </c>
      <c r="CN174" s="7">
        <f>CP174+CR174+CT174+CV174+CX174+CZ174+DB174+DD174+DF174+DH174+DJ174+DL174+DN174</f>
        <v/>
      </c>
      <c r="CO174" s="7" t="inlineStr"/>
      <c r="CP174" s="7" t="inlineStr"/>
      <c r="CQ174" s="7" t="inlineStr"/>
      <c r="CR174" s="7" t="inlineStr"/>
      <c r="CS174" s="7" t="inlineStr"/>
      <c r="CT174" s="7" t="inlineStr"/>
      <c r="CU174" s="7" t="inlineStr"/>
      <c r="CV174" s="7" t="inlineStr"/>
      <c r="CW174" s="7" t="inlineStr"/>
      <c r="CX174" s="7" t="inlineStr"/>
      <c r="CY174" s="7" t="inlineStr"/>
      <c r="CZ174" s="7" t="inlineStr"/>
      <c r="DA174" s="7" t="inlineStr"/>
      <c r="DB174" s="7" t="inlineStr"/>
      <c r="DC174" s="7" t="inlineStr"/>
      <c r="DD174" s="7" t="inlineStr"/>
      <c r="DE174" s="7" t="inlineStr"/>
      <c r="DF174" s="7" t="inlineStr"/>
      <c r="DG174" s="7" t="inlineStr"/>
      <c r="DH174" s="7" t="inlineStr"/>
      <c r="DI174" s="7" t="inlineStr"/>
      <c r="DJ174" s="7" t="inlineStr"/>
      <c r="DK174" s="7" t="inlineStr"/>
      <c r="DL174" s="7" t="inlineStr"/>
      <c r="DM174" s="7" t="inlineStr"/>
      <c r="DN174" s="7" t="inlineStr"/>
      <c r="DO174" s="7">
        <f>E174+AU174+BI174+BS174+CM174</f>
        <v/>
      </c>
      <c r="DP174" s="7">
        <f>F174+AV174+BJ174+BT174+CN174</f>
        <v/>
      </c>
    </row>
    <row r="175" hidden="1" outlineLevel="1">
      <c r="A175" s="5" t="n">
        <v>70</v>
      </c>
      <c r="B175" s="6" t="inlineStr">
        <is>
          <t>SHifodor XF</t>
        </is>
      </c>
      <c r="C175" s="6" t="inlineStr">
        <is>
          <t>Нукус</t>
        </is>
      </c>
      <c r="D175" s="6" t="inlineStr">
        <is>
          <t>Нукус 1</t>
        </is>
      </c>
      <c r="E175" s="7">
        <f>G175+I175+K175+M175+O175+Q175+S175+U175+W175+Y175+AA175+AC175+AE175+AG175+AI175+AK175+AM175+AO175+AQ175+AS175</f>
        <v/>
      </c>
      <c r="F175" s="7">
        <f>H175+J175+L175+N175+P175+R175+T175+V175+X175+Z175+AB175+AD175+AF175+AH175+AJ175+AL175+AN175+AP175+AR175+AT175</f>
        <v/>
      </c>
      <c r="G175" s="7" t="inlineStr"/>
      <c r="H175" s="7" t="inlineStr"/>
      <c r="I175" s="7" t="inlineStr"/>
      <c r="J175" s="7" t="inlineStr"/>
      <c r="K175" s="7" t="inlineStr"/>
      <c r="L175" s="7" t="inlineStr"/>
      <c r="M175" s="7" t="inlineStr"/>
      <c r="N175" s="7" t="inlineStr"/>
      <c r="O175" s="7" t="inlineStr"/>
      <c r="P175" s="7" t="inlineStr"/>
      <c r="Q175" s="7" t="n">
        <v>8</v>
      </c>
      <c r="R175" s="7" t="n">
        <v>2563869</v>
      </c>
      <c r="S175" s="7" t="inlineStr"/>
      <c r="T175" s="7" t="inlineStr"/>
      <c r="U175" s="7" t="inlineStr"/>
      <c r="V175" s="7" t="inlineStr"/>
      <c r="W175" s="7" t="inlineStr"/>
      <c r="X175" s="7" t="inlineStr"/>
      <c r="Y175" s="7" t="inlineStr"/>
      <c r="Z175" s="7" t="inlineStr"/>
      <c r="AA175" s="7" t="inlineStr"/>
      <c r="AB175" s="7" t="inlineStr"/>
      <c r="AC175" s="7" t="inlineStr"/>
      <c r="AD175" s="7" t="inlineStr"/>
      <c r="AE175" s="7" t="inlineStr"/>
      <c r="AF175" s="7" t="inlineStr"/>
      <c r="AG175" s="7" t="inlineStr"/>
      <c r="AH175" s="7" t="inlineStr"/>
      <c r="AI175" s="7" t="inlineStr"/>
      <c r="AJ175" s="7" t="inlineStr"/>
      <c r="AK175" s="7" t="inlineStr"/>
      <c r="AL175" s="7" t="inlineStr"/>
      <c r="AM175" s="7" t="inlineStr"/>
      <c r="AN175" s="7" t="inlineStr"/>
      <c r="AO175" s="7" t="inlineStr"/>
      <c r="AP175" s="7" t="inlineStr"/>
      <c r="AQ175" s="7" t="inlineStr"/>
      <c r="AR175" s="7" t="inlineStr"/>
      <c r="AS175" s="7" t="inlineStr"/>
      <c r="AT175" s="7" t="inlineStr"/>
      <c r="AU175" s="7">
        <f>AW175+AY175+BA175+BC175+BE175+BG175</f>
        <v/>
      </c>
      <c r="AV175" s="7">
        <f>AX175+AZ175+BB175+BD175+BF175+BH175</f>
        <v/>
      </c>
      <c r="AW175" s="7" t="inlineStr"/>
      <c r="AX175" s="7" t="inlineStr"/>
      <c r="AY175" s="7" t="inlineStr"/>
      <c r="AZ175" s="7" t="inlineStr"/>
      <c r="BA175" s="7" t="inlineStr"/>
      <c r="BB175" s="7" t="inlineStr"/>
      <c r="BC175" s="7" t="inlineStr"/>
      <c r="BD175" s="7" t="inlineStr"/>
      <c r="BE175" s="7" t="inlineStr"/>
      <c r="BF175" s="7" t="inlineStr"/>
      <c r="BG175" s="7" t="inlineStr"/>
      <c r="BH175" s="7" t="inlineStr"/>
      <c r="BI175" s="7">
        <f>BK175+BM175+BO175+BQ175</f>
        <v/>
      </c>
      <c r="BJ175" s="7">
        <f>BL175+BN175+BP175+BR175</f>
        <v/>
      </c>
      <c r="BK175" s="7" t="inlineStr"/>
      <c r="BL175" s="7" t="inlineStr"/>
      <c r="BM175" s="7" t="inlineStr"/>
      <c r="BN175" s="7" t="inlineStr"/>
      <c r="BO175" s="7" t="inlineStr"/>
      <c r="BP175" s="7" t="inlineStr"/>
      <c r="BQ175" s="7" t="inlineStr"/>
      <c r="BR175" s="7" t="inlineStr"/>
      <c r="BS175" s="7">
        <f>BU175+BW175+BY175+CA175+CC175+CE175+CG175+CI175+CK175</f>
        <v/>
      </c>
      <c r="BT175" s="7">
        <f>BV175+BX175+BZ175+CB175+CD175+CF175+CH175+CJ175+CL175</f>
        <v/>
      </c>
      <c r="BU175" s="7" t="inlineStr"/>
      <c r="BV175" s="7" t="inlineStr"/>
      <c r="BW175" s="7" t="inlineStr"/>
      <c r="BX175" s="7" t="inlineStr"/>
      <c r="BY175" s="7" t="inlineStr"/>
      <c r="BZ175" s="7" t="inlineStr"/>
      <c r="CA175" s="7" t="inlineStr"/>
      <c r="CB175" s="7" t="inlineStr"/>
      <c r="CC175" s="7" t="inlineStr"/>
      <c r="CD175" s="7" t="inlineStr"/>
      <c r="CE175" s="7" t="inlineStr"/>
      <c r="CF175" s="7" t="inlineStr"/>
      <c r="CG175" s="7" t="inlineStr"/>
      <c r="CH175" s="7" t="inlineStr"/>
      <c r="CI175" s="7" t="inlineStr"/>
      <c r="CJ175" s="7" t="inlineStr"/>
      <c r="CK175" s="7" t="inlineStr"/>
      <c r="CL175" s="7" t="inlineStr"/>
      <c r="CM175" s="7">
        <f>CO175+CQ175+CS175+CU175+CW175+CY175+DA175+DC175+DE175+DG175+DI175+DK175+DM175</f>
        <v/>
      </c>
      <c r="CN175" s="7">
        <f>CP175+CR175+CT175+CV175+CX175+CZ175+DB175+DD175+DF175+DH175+DJ175+DL175+DN175</f>
        <v/>
      </c>
      <c r="CO175" s="7" t="inlineStr"/>
      <c r="CP175" s="7" t="inlineStr"/>
      <c r="CQ175" s="7" t="inlineStr"/>
      <c r="CR175" s="7" t="inlineStr"/>
      <c r="CS175" s="7" t="inlineStr"/>
      <c r="CT175" s="7" t="inlineStr"/>
      <c r="CU175" s="7" t="inlineStr"/>
      <c r="CV175" s="7" t="inlineStr"/>
      <c r="CW175" s="7" t="inlineStr"/>
      <c r="CX175" s="7" t="inlineStr"/>
      <c r="CY175" s="7" t="inlineStr"/>
      <c r="CZ175" s="7" t="inlineStr"/>
      <c r="DA175" s="7" t="inlineStr"/>
      <c r="DB175" s="7" t="inlineStr"/>
      <c r="DC175" s="7" t="inlineStr"/>
      <c r="DD175" s="7" t="inlineStr"/>
      <c r="DE175" s="7" t="inlineStr"/>
      <c r="DF175" s="7" t="inlineStr"/>
      <c r="DG175" s="7" t="inlineStr"/>
      <c r="DH175" s="7" t="inlineStr"/>
      <c r="DI175" s="7" t="inlineStr"/>
      <c r="DJ175" s="7" t="inlineStr"/>
      <c r="DK175" s="7" t="inlineStr"/>
      <c r="DL175" s="7" t="inlineStr"/>
      <c r="DM175" s="7" t="inlineStr"/>
      <c r="DN175" s="7" t="inlineStr"/>
      <c r="DO175" s="7">
        <f>E175+AU175+BI175+BS175+CM175</f>
        <v/>
      </c>
      <c r="DP175" s="7">
        <f>F175+AV175+BJ175+BT175+CN175</f>
        <v/>
      </c>
    </row>
    <row r="176" hidden="1" outlineLevel="1">
      <c r="A176" s="5" t="n">
        <v>71</v>
      </c>
      <c r="B176" s="6" t="inlineStr">
        <is>
          <t>SONAJON USTOZ OILAVIY KORXONA</t>
        </is>
      </c>
      <c r="C176" s="6" t="inlineStr">
        <is>
          <t>Нукус</t>
        </is>
      </c>
      <c r="D176" s="6" t="inlineStr">
        <is>
          <t>Нукус 1</t>
        </is>
      </c>
      <c r="E176" s="7">
        <f>G176+I176+K176+M176+O176+Q176+S176+U176+W176+Y176+AA176+AC176+AE176+AG176+AI176+AK176+AM176+AO176+AQ176+AS176</f>
        <v/>
      </c>
      <c r="F176" s="7">
        <f>H176+J176+L176+N176+P176+R176+T176+V176+X176+Z176+AB176+AD176+AF176+AH176+AJ176+AL176+AN176+AP176+AR176+AT176</f>
        <v/>
      </c>
      <c r="G176" s="7" t="inlineStr"/>
      <c r="H176" s="7" t="inlineStr"/>
      <c r="I176" s="7" t="inlineStr"/>
      <c r="J176" s="7" t="inlineStr"/>
      <c r="K176" s="7" t="inlineStr"/>
      <c r="L176" s="7" t="inlineStr"/>
      <c r="M176" s="7" t="inlineStr"/>
      <c r="N176" s="7" t="inlineStr"/>
      <c r="O176" s="7" t="inlineStr"/>
      <c r="P176" s="7" t="inlineStr"/>
      <c r="Q176" s="7" t="inlineStr"/>
      <c r="R176" s="7" t="inlineStr"/>
      <c r="S176" s="7" t="inlineStr"/>
      <c r="T176" s="7" t="inlineStr"/>
      <c r="U176" s="7" t="inlineStr"/>
      <c r="V176" s="7" t="inlineStr"/>
      <c r="W176" s="7" t="inlineStr"/>
      <c r="X176" s="7" t="inlineStr"/>
      <c r="Y176" s="7" t="inlineStr"/>
      <c r="Z176" s="7" t="inlineStr"/>
      <c r="AA176" s="7" t="inlineStr"/>
      <c r="AB176" s="7" t="inlineStr"/>
      <c r="AC176" s="7" t="inlineStr"/>
      <c r="AD176" s="7" t="inlineStr"/>
      <c r="AE176" s="7" t="inlineStr"/>
      <c r="AF176" s="7" t="inlineStr"/>
      <c r="AG176" s="7" t="inlineStr"/>
      <c r="AH176" s="7" t="inlineStr"/>
      <c r="AI176" s="7" t="inlineStr"/>
      <c r="AJ176" s="7" t="inlineStr"/>
      <c r="AK176" s="7" t="inlineStr"/>
      <c r="AL176" s="7" t="inlineStr"/>
      <c r="AM176" s="7" t="inlineStr"/>
      <c r="AN176" s="7" t="inlineStr"/>
      <c r="AO176" s="7" t="inlineStr"/>
      <c r="AP176" s="7" t="inlineStr"/>
      <c r="AQ176" s="7" t="inlineStr"/>
      <c r="AR176" s="7" t="inlineStr"/>
      <c r="AS176" s="7" t="inlineStr"/>
      <c r="AT176" s="7" t="inlineStr"/>
      <c r="AU176" s="7">
        <f>AW176+AY176+BA176+BC176+BE176+BG176</f>
        <v/>
      </c>
      <c r="AV176" s="7">
        <f>AX176+AZ176+BB176+BD176+BF176+BH176</f>
        <v/>
      </c>
      <c r="AW176" s="7" t="inlineStr"/>
      <c r="AX176" s="7" t="inlineStr"/>
      <c r="AY176" s="7" t="inlineStr"/>
      <c r="AZ176" s="7" t="inlineStr"/>
      <c r="BA176" s="7" t="inlineStr"/>
      <c r="BB176" s="7" t="inlineStr"/>
      <c r="BC176" s="7" t="inlineStr"/>
      <c r="BD176" s="7" t="inlineStr"/>
      <c r="BE176" s="7" t="inlineStr"/>
      <c r="BF176" s="7" t="inlineStr"/>
      <c r="BG176" s="7" t="inlineStr"/>
      <c r="BH176" s="7" t="inlineStr"/>
      <c r="BI176" s="7">
        <f>BK176+BM176+BO176+BQ176</f>
        <v/>
      </c>
      <c r="BJ176" s="7">
        <f>BL176+BN176+BP176+BR176</f>
        <v/>
      </c>
      <c r="BK176" s="7" t="inlineStr"/>
      <c r="BL176" s="7" t="inlineStr"/>
      <c r="BM176" s="7" t="inlineStr"/>
      <c r="BN176" s="7" t="inlineStr"/>
      <c r="BO176" s="7" t="inlineStr"/>
      <c r="BP176" s="7" t="inlineStr"/>
      <c r="BQ176" s="7" t="inlineStr"/>
      <c r="BR176" s="7" t="inlineStr"/>
      <c r="BS176" s="7">
        <f>BU176+BW176+BY176+CA176+CC176+CE176+CG176+CI176+CK176</f>
        <v/>
      </c>
      <c r="BT176" s="7">
        <f>BV176+BX176+BZ176+CB176+CD176+CF176+CH176+CJ176+CL176</f>
        <v/>
      </c>
      <c r="BU176" s="7" t="inlineStr"/>
      <c r="BV176" s="7" t="inlineStr"/>
      <c r="BW176" s="7" t="inlineStr"/>
      <c r="BX176" s="7" t="inlineStr"/>
      <c r="BY176" s="7" t="n">
        <v>3</v>
      </c>
      <c r="BZ176" s="7" t="n">
        <v>992538</v>
      </c>
      <c r="CA176" s="7" t="inlineStr"/>
      <c r="CB176" s="7" t="inlineStr"/>
      <c r="CC176" s="7" t="inlineStr"/>
      <c r="CD176" s="7" t="inlineStr"/>
      <c r="CE176" s="7" t="inlineStr"/>
      <c r="CF176" s="7" t="inlineStr"/>
      <c r="CG176" s="7" t="inlineStr"/>
      <c r="CH176" s="7" t="inlineStr"/>
      <c r="CI176" s="7" t="inlineStr"/>
      <c r="CJ176" s="7" t="inlineStr"/>
      <c r="CK176" s="7" t="inlineStr"/>
      <c r="CL176" s="7" t="inlineStr"/>
      <c r="CM176" s="7">
        <f>CO176+CQ176+CS176+CU176+CW176+CY176+DA176+DC176+DE176+DG176+DI176+DK176+DM176</f>
        <v/>
      </c>
      <c r="CN176" s="7">
        <f>CP176+CR176+CT176+CV176+CX176+CZ176+DB176+DD176+DF176+DH176+DJ176+DL176+DN176</f>
        <v/>
      </c>
      <c r="CO176" s="7" t="inlineStr"/>
      <c r="CP176" s="7" t="inlineStr"/>
      <c r="CQ176" s="7" t="inlineStr"/>
      <c r="CR176" s="7" t="inlineStr"/>
      <c r="CS176" s="7" t="inlineStr"/>
      <c r="CT176" s="7" t="inlineStr"/>
      <c r="CU176" s="7" t="inlineStr"/>
      <c r="CV176" s="7" t="inlineStr"/>
      <c r="CW176" s="7" t="inlineStr"/>
      <c r="CX176" s="7" t="inlineStr"/>
      <c r="CY176" s="7" t="inlineStr"/>
      <c r="CZ176" s="7" t="inlineStr"/>
      <c r="DA176" s="7" t="inlineStr"/>
      <c r="DB176" s="7" t="inlineStr"/>
      <c r="DC176" s="7" t="inlineStr"/>
      <c r="DD176" s="7" t="inlineStr"/>
      <c r="DE176" s="7" t="inlineStr"/>
      <c r="DF176" s="7" t="inlineStr"/>
      <c r="DG176" s="7" t="inlineStr"/>
      <c r="DH176" s="7" t="inlineStr"/>
      <c r="DI176" s="7" t="inlineStr"/>
      <c r="DJ176" s="7" t="inlineStr"/>
      <c r="DK176" s="7" t="inlineStr"/>
      <c r="DL176" s="7" t="inlineStr"/>
      <c r="DM176" s="7" t="inlineStr"/>
      <c r="DN176" s="7" t="inlineStr"/>
      <c r="DO176" s="7">
        <f>E176+AU176+BI176+BS176+CM176</f>
        <v/>
      </c>
      <c r="DP176" s="7">
        <f>F176+AV176+BJ176+BT176+CN176</f>
        <v/>
      </c>
    </row>
    <row r="177" hidden="1" outlineLevel="1">
      <c r="A177" s="5" t="n">
        <v>72</v>
      </c>
      <c r="B177" s="6" t="inlineStr">
        <is>
          <t>Shifo Komiljon Farm XK</t>
        </is>
      </c>
      <c r="C177" s="6" t="inlineStr">
        <is>
          <t>Нукус</t>
        </is>
      </c>
      <c r="D177" s="6" t="inlineStr">
        <is>
          <t>Нукус 1</t>
        </is>
      </c>
      <c r="E177" s="7">
        <f>G177+I177+K177+M177+O177+Q177+S177+U177+W177+Y177+AA177+AC177+AE177+AG177+AI177+AK177+AM177+AO177+AQ177+AS177</f>
        <v/>
      </c>
      <c r="F177" s="7">
        <f>H177+J177+L177+N177+P177+R177+T177+V177+X177+Z177+AB177+AD177+AF177+AH177+AJ177+AL177+AN177+AP177+AR177+AT177</f>
        <v/>
      </c>
      <c r="G177" s="7" t="inlineStr"/>
      <c r="H177" s="7" t="inlineStr"/>
      <c r="I177" s="7" t="inlineStr"/>
      <c r="J177" s="7" t="inlineStr"/>
      <c r="K177" s="7" t="inlineStr"/>
      <c r="L177" s="7" t="inlineStr"/>
      <c r="M177" s="7" t="inlineStr"/>
      <c r="N177" s="7" t="inlineStr"/>
      <c r="O177" s="7" t="inlineStr"/>
      <c r="P177" s="7" t="inlineStr"/>
      <c r="Q177" s="7" t="inlineStr"/>
      <c r="R177" s="7" t="inlineStr"/>
      <c r="S177" s="7" t="inlineStr"/>
      <c r="T177" s="7" t="inlineStr"/>
      <c r="U177" s="7" t="inlineStr"/>
      <c r="V177" s="7" t="inlineStr"/>
      <c r="W177" s="7" t="inlineStr"/>
      <c r="X177" s="7" t="inlineStr"/>
      <c r="Y177" s="7" t="inlineStr"/>
      <c r="Z177" s="7" t="inlineStr"/>
      <c r="AA177" s="7" t="inlineStr"/>
      <c r="AB177" s="7" t="inlineStr"/>
      <c r="AC177" s="7" t="inlineStr"/>
      <c r="AD177" s="7" t="inlineStr"/>
      <c r="AE177" s="7" t="inlineStr"/>
      <c r="AF177" s="7" t="inlineStr"/>
      <c r="AG177" s="7" t="inlineStr"/>
      <c r="AH177" s="7" t="inlineStr"/>
      <c r="AI177" s="7" t="inlineStr"/>
      <c r="AJ177" s="7" t="inlineStr"/>
      <c r="AK177" s="7" t="inlineStr"/>
      <c r="AL177" s="7" t="inlineStr"/>
      <c r="AM177" s="7" t="inlineStr"/>
      <c r="AN177" s="7" t="inlineStr"/>
      <c r="AO177" s="7" t="inlineStr"/>
      <c r="AP177" s="7" t="inlineStr"/>
      <c r="AQ177" s="7" t="inlineStr"/>
      <c r="AR177" s="7" t="inlineStr"/>
      <c r="AS177" s="7" t="inlineStr"/>
      <c r="AT177" s="7" t="inlineStr"/>
      <c r="AU177" s="7">
        <f>AW177+AY177+BA177+BC177+BE177+BG177</f>
        <v/>
      </c>
      <c r="AV177" s="7">
        <f>AX177+AZ177+BB177+BD177+BF177+BH177</f>
        <v/>
      </c>
      <c r="AW177" s="7" t="inlineStr"/>
      <c r="AX177" s="7" t="inlineStr"/>
      <c r="AY177" s="7" t="inlineStr"/>
      <c r="AZ177" s="7" t="inlineStr"/>
      <c r="BA177" s="7" t="inlineStr"/>
      <c r="BB177" s="7" t="inlineStr"/>
      <c r="BC177" s="7" t="inlineStr"/>
      <c r="BD177" s="7" t="inlineStr"/>
      <c r="BE177" s="7" t="inlineStr"/>
      <c r="BF177" s="7" t="inlineStr"/>
      <c r="BG177" s="7" t="inlineStr"/>
      <c r="BH177" s="7" t="inlineStr"/>
      <c r="BI177" s="7">
        <f>BK177+BM177+BO177+BQ177</f>
        <v/>
      </c>
      <c r="BJ177" s="7">
        <f>BL177+BN177+BP177+BR177</f>
        <v/>
      </c>
      <c r="BK177" s="7" t="inlineStr"/>
      <c r="BL177" s="7" t="inlineStr"/>
      <c r="BM177" s="7" t="inlineStr"/>
      <c r="BN177" s="7" t="inlineStr"/>
      <c r="BO177" s="7" t="inlineStr"/>
      <c r="BP177" s="7" t="inlineStr"/>
      <c r="BQ177" s="7" t="inlineStr"/>
      <c r="BR177" s="7" t="inlineStr"/>
      <c r="BS177" s="7">
        <f>BU177+BW177+BY177+CA177+CC177+CE177+CG177+CI177+CK177</f>
        <v/>
      </c>
      <c r="BT177" s="7">
        <f>BV177+BX177+BZ177+CB177+CD177+CF177+CH177+CJ177+CL177</f>
        <v/>
      </c>
      <c r="BU177" s="7" t="inlineStr"/>
      <c r="BV177" s="7" t="inlineStr"/>
      <c r="BW177" s="7" t="inlineStr"/>
      <c r="BX177" s="7" t="inlineStr"/>
      <c r="BY177" s="7" t="inlineStr"/>
      <c r="BZ177" s="7" t="inlineStr"/>
      <c r="CA177" s="7" t="inlineStr"/>
      <c r="CB177" s="7" t="inlineStr"/>
      <c r="CC177" s="7" t="inlineStr"/>
      <c r="CD177" s="7" t="inlineStr"/>
      <c r="CE177" s="7" t="inlineStr"/>
      <c r="CF177" s="7" t="inlineStr"/>
      <c r="CG177" s="7" t="inlineStr"/>
      <c r="CH177" s="7" t="inlineStr"/>
      <c r="CI177" s="7" t="inlineStr"/>
      <c r="CJ177" s="7" t="inlineStr"/>
      <c r="CK177" s="7" t="inlineStr"/>
      <c r="CL177" s="7" t="inlineStr"/>
      <c r="CM177" s="7">
        <f>CO177+CQ177+CS177+CU177+CW177+CY177+DA177+DC177+DE177+DG177+DI177+DK177+DM177</f>
        <v/>
      </c>
      <c r="CN177" s="7">
        <f>CP177+CR177+CT177+CV177+CX177+CZ177+DB177+DD177+DF177+DH177+DJ177+DL177+DN177</f>
        <v/>
      </c>
      <c r="CO177" s="7" t="inlineStr"/>
      <c r="CP177" s="7" t="inlineStr"/>
      <c r="CQ177" s="7" t="inlineStr"/>
      <c r="CR177" s="7" t="inlineStr"/>
      <c r="CS177" s="7" t="inlineStr"/>
      <c r="CT177" s="7" t="inlineStr"/>
      <c r="CU177" s="7" t="inlineStr"/>
      <c r="CV177" s="7" t="inlineStr"/>
      <c r="CW177" s="7" t="inlineStr"/>
      <c r="CX177" s="7" t="inlineStr"/>
      <c r="CY177" s="7" t="inlineStr"/>
      <c r="CZ177" s="7" t="inlineStr"/>
      <c r="DA177" s="7" t="inlineStr"/>
      <c r="DB177" s="7" t="inlineStr"/>
      <c r="DC177" s="7" t="inlineStr"/>
      <c r="DD177" s="7" t="inlineStr"/>
      <c r="DE177" s="7" t="inlineStr"/>
      <c r="DF177" s="7" t="inlineStr"/>
      <c r="DG177" s="7" t="n">
        <v>2</v>
      </c>
      <c r="DH177" s="7" t="n">
        <v>586296</v>
      </c>
      <c r="DI177" s="7" t="inlineStr"/>
      <c r="DJ177" s="7" t="inlineStr"/>
      <c r="DK177" s="7" t="inlineStr"/>
      <c r="DL177" s="7" t="inlineStr"/>
      <c r="DM177" s="7" t="inlineStr"/>
      <c r="DN177" s="7" t="inlineStr"/>
      <c r="DO177" s="7">
        <f>E177+AU177+BI177+BS177+CM177</f>
        <v/>
      </c>
      <c r="DP177" s="7">
        <f>F177+AV177+BJ177+BT177+CN177</f>
        <v/>
      </c>
    </row>
    <row r="178" hidden="1" outlineLevel="1">
      <c r="A178" s="5" t="n">
        <v>73</v>
      </c>
      <c r="B178" s="6" t="inlineStr">
        <is>
          <t>Shomanay Shipa Invest XK</t>
        </is>
      </c>
      <c r="C178" s="6" t="inlineStr">
        <is>
          <t>Нукус</t>
        </is>
      </c>
      <c r="D178" s="6" t="inlineStr">
        <is>
          <t>Нукус 1</t>
        </is>
      </c>
      <c r="E178" s="7">
        <f>G178+I178+K178+M178+O178+Q178+S178+U178+W178+Y178+AA178+AC178+AE178+AG178+AI178+AK178+AM178+AO178+AQ178+AS178</f>
        <v/>
      </c>
      <c r="F178" s="7">
        <f>H178+J178+L178+N178+P178+R178+T178+V178+X178+Z178+AB178+AD178+AF178+AH178+AJ178+AL178+AN178+AP178+AR178+AT178</f>
        <v/>
      </c>
      <c r="G178" s="7" t="inlineStr"/>
      <c r="H178" s="7" t="inlineStr"/>
      <c r="I178" s="7" t="inlineStr"/>
      <c r="J178" s="7" t="inlineStr"/>
      <c r="K178" s="7" t="inlineStr"/>
      <c r="L178" s="7" t="inlineStr"/>
      <c r="M178" s="7" t="n">
        <v>30</v>
      </c>
      <c r="N178" s="7" t="n">
        <v>11202180</v>
      </c>
      <c r="O178" s="7" t="inlineStr"/>
      <c r="P178" s="7" t="inlineStr"/>
      <c r="Q178" s="7" t="inlineStr"/>
      <c r="R178" s="7" t="inlineStr"/>
      <c r="S178" s="7" t="inlineStr"/>
      <c r="T178" s="7" t="inlineStr"/>
      <c r="U178" s="7" t="inlineStr"/>
      <c r="V178" s="7" t="inlineStr"/>
      <c r="W178" s="7" t="inlineStr"/>
      <c r="X178" s="7" t="inlineStr"/>
      <c r="Y178" s="7" t="inlineStr"/>
      <c r="Z178" s="7" t="inlineStr"/>
      <c r="AA178" s="7" t="inlineStr"/>
      <c r="AB178" s="7" t="inlineStr"/>
      <c r="AC178" s="7" t="inlineStr"/>
      <c r="AD178" s="7" t="inlineStr"/>
      <c r="AE178" s="7" t="inlineStr"/>
      <c r="AF178" s="7" t="inlineStr"/>
      <c r="AG178" s="7" t="inlineStr"/>
      <c r="AH178" s="7" t="inlineStr"/>
      <c r="AI178" s="7" t="inlineStr"/>
      <c r="AJ178" s="7" t="inlineStr"/>
      <c r="AK178" s="7" t="inlineStr"/>
      <c r="AL178" s="7" t="inlineStr"/>
      <c r="AM178" s="7" t="inlineStr"/>
      <c r="AN178" s="7" t="inlineStr"/>
      <c r="AO178" s="7" t="inlineStr"/>
      <c r="AP178" s="7" t="inlineStr"/>
      <c r="AQ178" s="7" t="inlineStr"/>
      <c r="AR178" s="7" t="inlineStr"/>
      <c r="AS178" s="7" t="inlineStr"/>
      <c r="AT178" s="7" t="inlineStr"/>
      <c r="AU178" s="7">
        <f>AW178+AY178+BA178+BC178+BE178+BG178</f>
        <v/>
      </c>
      <c r="AV178" s="7">
        <f>AX178+AZ178+BB178+BD178+BF178+BH178</f>
        <v/>
      </c>
      <c r="AW178" s="7" t="inlineStr"/>
      <c r="AX178" s="7" t="inlineStr"/>
      <c r="AY178" s="7" t="inlineStr"/>
      <c r="AZ178" s="7" t="inlineStr"/>
      <c r="BA178" s="7" t="inlineStr"/>
      <c r="BB178" s="7" t="inlineStr"/>
      <c r="BC178" s="7" t="inlineStr"/>
      <c r="BD178" s="7" t="inlineStr"/>
      <c r="BE178" s="7" t="inlineStr"/>
      <c r="BF178" s="7" t="inlineStr"/>
      <c r="BG178" s="7" t="inlineStr"/>
      <c r="BH178" s="7" t="inlineStr"/>
      <c r="BI178" s="7">
        <f>BK178+BM178+BO178+BQ178</f>
        <v/>
      </c>
      <c r="BJ178" s="7">
        <f>BL178+BN178+BP178+BR178</f>
        <v/>
      </c>
      <c r="BK178" s="7" t="inlineStr"/>
      <c r="BL178" s="7" t="inlineStr"/>
      <c r="BM178" s="7" t="inlineStr"/>
      <c r="BN178" s="7" t="inlineStr"/>
      <c r="BO178" s="7" t="inlineStr"/>
      <c r="BP178" s="7" t="inlineStr"/>
      <c r="BQ178" s="7" t="inlineStr"/>
      <c r="BR178" s="7" t="inlineStr"/>
      <c r="BS178" s="7">
        <f>BU178+BW178+BY178+CA178+CC178+CE178+CG178+CI178+CK178</f>
        <v/>
      </c>
      <c r="BT178" s="7">
        <f>BV178+BX178+BZ178+CB178+CD178+CF178+CH178+CJ178+CL178</f>
        <v/>
      </c>
      <c r="BU178" s="7" t="inlineStr"/>
      <c r="BV178" s="7" t="inlineStr"/>
      <c r="BW178" s="7" t="inlineStr"/>
      <c r="BX178" s="7" t="inlineStr"/>
      <c r="BY178" s="7" t="inlineStr"/>
      <c r="BZ178" s="7" t="inlineStr"/>
      <c r="CA178" s="7" t="inlineStr"/>
      <c r="CB178" s="7" t="inlineStr"/>
      <c r="CC178" s="7" t="inlineStr"/>
      <c r="CD178" s="7" t="inlineStr"/>
      <c r="CE178" s="7" t="inlineStr"/>
      <c r="CF178" s="7" t="inlineStr"/>
      <c r="CG178" s="7" t="inlineStr"/>
      <c r="CH178" s="7" t="inlineStr"/>
      <c r="CI178" s="7" t="inlineStr"/>
      <c r="CJ178" s="7" t="inlineStr"/>
      <c r="CK178" s="7" t="inlineStr"/>
      <c r="CL178" s="7" t="inlineStr"/>
      <c r="CM178" s="7">
        <f>CO178+CQ178+CS178+CU178+CW178+CY178+DA178+DC178+DE178+DG178+DI178+DK178+DM178</f>
        <v/>
      </c>
      <c r="CN178" s="7">
        <f>CP178+CR178+CT178+CV178+CX178+CZ178+DB178+DD178+DF178+DH178+DJ178+DL178+DN178</f>
        <v/>
      </c>
      <c r="CO178" s="7" t="inlineStr"/>
      <c r="CP178" s="7" t="inlineStr"/>
      <c r="CQ178" s="7" t="inlineStr"/>
      <c r="CR178" s="7" t="inlineStr"/>
      <c r="CS178" s="7" t="inlineStr"/>
      <c r="CT178" s="7" t="inlineStr"/>
      <c r="CU178" s="7" t="inlineStr"/>
      <c r="CV178" s="7" t="inlineStr"/>
      <c r="CW178" s="7" t="inlineStr"/>
      <c r="CX178" s="7" t="inlineStr"/>
      <c r="CY178" s="7" t="inlineStr"/>
      <c r="CZ178" s="7" t="inlineStr"/>
      <c r="DA178" s="7" t="inlineStr"/>
      <c r="DB178" s="7" t="inlineStr"/>
      <c r="DC178" s="7" t="inlineStr"/>
      <c r="DD178" s="7" t="inlineStr"/>
      <c r="DE178" s="7" t="inlineStr"/>
      <c r="DF178" s="7" t="inlineStr"/>
      <c r="DG178" s="7" t="inlineStr"/>
      <c r="DH178" s="7" t="inlineStr"/>
      <c r="DI178" s="7" t="inlineStr"/>
      <c r="DJ178" s="7" t="inlineStr"/>
      <c r="DK178" s="7" t="inlineStr"/>
      <c r="DL178" s="7" t="inlineStr"/>
      <c r="DM178" s="7" t="inlineStr"/>
      <c r="DN178" s="7" t="inlineStr"/>
      <c r="DO178" s="7">
        <f>E178+AU178+BI178+BS178+CM178</f>
        <v/>
      </c>
      <c r="DP178" s="7">
        <f>F178+AV178+BJ178+BT178+CN178</f>
        <v/>
      </c>
    </row>
    <row r="179" hidden="1" outlineLevel="1">
      <c r="A179" s="5" t="n">
        <v>74</v>
      </c>
      <c r="B179" s="6" t="inlineStr">
        <is>
          <t>Sohiba XK</t>
        </is>
      </c>
      <c r="C179" s="6" t="inlineStr">
        <is>
          <t>Нукус</t>
        </is>
      </c>
      <c r="D179" s="6" t="inlineStr">
        <is>
          <t>Нукус 1</t>
        </is>
      </c>
      <c r="E179" s="7">
        <f>G179+I179+K179+M179+O179+Q179+S179+U179+W179+Y179+AA179+AC179+AE179+AG179+AI179+AK179+AM179+AO179+AQ179+AS179</f>
        <v/>
      </c>
      <c r="F179" s="7">
        <f>H179+J179+L179+N179+P179+R179+T179+V179+X179+Z179+AB179+AD179+AF179+AH179+AJ179+AL179+AN179+AP179+AR179+AT179</f>
        <v/>
      </c>
      <c r="G179" s="7" t="inlineStr"/>
      <c r="H179" s="7" t="inlineStr"/>
      <c r="I179" s="7" t="inlineStr"/>
      <c r="J179" s="7" t="inlineStr"/>
      <c r="K179" s="7" t="inlineStr"/>
      <c r="L179" s="7" t="inlineStr"/>
      <c r="M179" s="7" t="inlineStr"/>
      <c r="N179" s="7" t="inlineStr"/>
      <c r="O179" s="7" t="inlineStr"/>
      <c r="P179" s="7" t="inlineStr"/>
      <c r="Q179" s="7" t="n">
        <v>7</v>
      </c>
      <c r="R179" s="7" t="n">
        <v>2504630</v>
      </c>
      <c r="S179" s="7" t="inlineStr"/>
      <c r="T179" s="7" t="inlineStr"/>
      <c r="U179" s="7" t="inlineStr"/>
      <c r="V179" s="7" t="inlineStr"/>
      <c r="W179" s="7" t="inlineStr"/>
      <c r="X179" s="7" t="inlineStr"/>
      <c r="Y179" s="7" t="inlineStr"/>
      <c r="Z179" s="7" t="inlineStr"/>
      <c r="AA179" s="7" t="inlineStr"/>
      <c r="AB179" s="7" t="inlineStr"/>
      <c r="AC179" s="7" t="n">
        <v>10</v>
      </c>
      <c r="AD179" s="7" t="n">
        <v>1629720</v>
      </c>
      <c r="AE179" s="7" t="inlineStr"/>
      <c r="AF179" s="7" t="inlineStr"/>
      <c r="AG179" s="7" t="inlineStr"/>
      <c r="AH179" s="7" t="inlineStr"/>
      <c r="AI179" s="7" t="inlineStr"/>
      <c r="AJ179" s="7" t="inlineStr"/>
      <c r="AK179" s="7" t="inlineStr"/>
      <c r="AL179" s="7" t="inlineStr"/>
      <c r="AM179" s="7" t="inlineStr"/>
      <c r="AN179" s="7" t="inlineStr"/>
      <c r="AO179" s="7" t="inlineStr"/>
      <c r="AP179" s="7" t="inlineStr"/>
      <c r="AQ179" s="7" t="inlineStr"/>
      <c r="AR179" s="7" t="inlineStr"/>
      <c r="AS179" s="7" t="inlineStr"/>
      <c r="AT179" s="7" t="inlineStr"/>
      <c r="AU179" s="7">
        <f>AW179+AY179+BA179+BC179+BE179+BG179</f>
        <v/>
      </c>
      <c r="AV179" s="7">
        <f>AX179+AZ179+BB179+BD179+BF179+BH179</f>
        <v/>
      </c>
      <c r="AW179" s="7" t="inlineStr"/>
      <c r="AX179" s="7" t="inlineStr"/>
      <c r="AY179" s="7" t="inlineStr"/>
      <c r="AZ179" s="7" t="inlineStr"/>
      <c r="BA179" s="7" t="inlineStr"/>
      <c r="BB179" s="7" t="inlineStr"/>
      <c r="BC179" s="7" t="inlineStr"/>
      <c r="BD179" s="7" t="inlineStr"/>
      <c r="BE179" s="7" t="inlineStr"/>
      <c r="BF179" s="7" t="inlineStr"/>
      <c r="BG179" s="7" t="n">
        <v>10</v>
      </c>
      <c r="BH179" s="7" t="n">
        <v>4871460</v>
      </c>
      <c r="BI179" s="7">
        <f>BK179+BM179+BO179+BQ179</f>
        <v/>
      </c>
      <c r="BJ179" s="7">
        <f>BL179+BN179+BP179+BR179</f>
        <v/>
      </c>
      <c r="BK179" s="7" t="inlineStr"/>
      <c r="BL179" s="7" t="inlineStr"/>
      <c r="BM179" s="7" t="inlineStr"/>
      <c r="BN179" s="7" t="inlineStr"/>
      <c r="BO179" s="7" t="inlineStr"/>
      <c r="BP179" s="7" t="inlineStr"/>
      <c r="BQ179" s="7" t="inlineStr"/>
      <c r="BR179" s="7" t="inlineStr"/>
      <c r="BS179" s="7">
        <f>BU179+BW179+BY179+CA179+CC179+CE179+CG179+CI179+CK179</f>
        <v/>
      </c>
      <c r="BT179" s="7">
        <f>BV179+BX179+BZ179+CB179+CD179+CF179+CH179+CJ179+CL179</f>
        <v/>
      </c>
      <c r="BU179" s="7" t="inlineStr"/>
      <c r="BV179" s="7" t="inlineStr"/>
      <c r="BW179" s="7" t="inlineStr"/>
      <c r="BX179" s="7" t="inlineStr"/>
      <c r="BY179" s="7" t="inlineStr"/>
      <c r="BZ179" s="7" t="inlineStr"/>
      <c r="CA179" s="7" t="inlineStr"/>
      <c r="CB179" s="7" t="inlineStr"/>
      <c r="CC179" s="7" t="inlineStr"/>
      <c r="CD179" s="7" t="inlineStr"/>
      <c r="CE179" s="7" t="inlineStr"/>
      <c r="CF179" s="7" t="inlineStr"/>
      <c r="CG179" s="7" t="inlineStr"/>
      <c r="CH179" s="7" t="inlineStr"/>
      <c r="CI179" s="7" t="inlineStr"/>
      <c r="CJ179" s="7" t="inlineStr"/>
      <c r="CK179" s="7" t="inlineStr"/>
      <c r="CL179" s="7" t="inlineStr"/>
      <c r="CM179" s="7">
        <f>CO179+CQ179+CS179+CU179+CW179+CY179+DA179+DC179+DE179+DG179+DI179+DK179+DM179</f>
        <v/>
      </c>
      <c r="CN179" s="7">
        <f>CP179+CR179+CT179+CV179+CX179+CZ179+DB179+DD179+DF179+DH179+DJ179+DL179+DN179</f>
        <v/>
      </c>
      <c r="CO179" s="7" t="inlineStr"/>
      <c r="CP179" s="7" t="inlineStr"/>
      <c r="CQ179" s="7" t="inlineStr"/>
      <c r="CR179" s="7" t="inlineStr"/>
      <c r="CS179" s="7" t="inlineStr"/>
      <c r="CT179" s="7" t="inlineStr"/>
      <c r="CU179" s="7" t="inlineStr"/>
      <c r="CV179" s="7" t="inlineStr"/>
      <c r="CW179" s="7" t="inlineStr"/>
      <c r="CX179" s="7" t="inlineStr"/>
      <c r="CY179" s="7" t="inlineStr"/>
      <c r="CZ179" s="7" t="inlineStr"/>
      <c r="DA179" s="7" t="inlineStr"/>
      <c r="DB179" s="7" t="inlineStr"/>
      <c r="DC179" s="7" t="inlineStr"/>
      <c r="DD179" s="7" t="inlineStr"/>
      <c r="DE179" s="7" t="inlineStr"/>
      <c r="DF179" s="7" t="inlineStr"/>
      <c r="DG179" s="7" t="inlineStr"/>
      <c r="DH179" s="7" t="inlineStr"/>
      <c r="DI179" s="7" t="inlineStr"/>
      <c r="DJ179" s="7" t="inlineStr"/>
      <c r="DK179" s="7" t="inlineStr"/>
      <c r="DL179" s="7" t="inlineStr"/>
      <c r="DM179" s="7" t="inlineStr"/>
      <c r="DN179" s="7" t="inlineStr"/>
      <c r="DO179" s="7">
        <f>E179+AU179+BI179+BS179+CM179</f>
        <v/>
      </c>
      <c r="DP179" s="7">
        <f>F179+AV179+BJ179+BT179+CN179</f>
        <v/>
      </c>
    </row>
    <row r="180" hidden="1" outlineLevel="1">
      <c r="A180" s="5" t="n">
        <v>75</v>
      </c>
      <c r="B180" s="6" t="inlineStr">
        <is>
          <t>TIMOSH FARM MCHJ</t>
        </is>
      </c>
      <c r="C180" s="6" t="inlineStr">
        <is>
          <t>Нукус</t>
        </is>
      </c>
      <c r="D180" s="6" t="inlineStr">
        <is>
          <t>Нукус 1</t>
        </is>
      </c>
      <c r="E180" s="7">
        <f>G180+I180+K180+M180+O180+Q180+S180+U180+W180+Y180+AA180+AC180+AE180+AG180+AI180+AK180+AM180+AO180+AQ180+AS180</f>
        <v/>
      </c>
      <c r="F180" s="7">
        <f>H180+J180+L180+N180+P180+R180+T180+V180+X180+Z180+AB180+AD180+AF180+AH180+AJ180+AL180+AN180+AP180+AR180+AT180</f>
        <v/>
      </c>
      <c r="G180" s="7" t="n">
        <v>10</v>
      </c>
      <c r="H180" s="7" t="n">
        <v>4036770</v>
      </c>
      <c r="I180" s="7" t="inlineStr"/>
      <c r="J180" s="7" t="inlineStr"/>
      <c r="K180" s="7" t="inlineStr"/>
      <c r="L180" s="7" t="inlineStr"/>
      <c r="M180" s="7" t="n">
        <v>30</v>
      </c>
      <c r="N180" s="7" t="n">
        <v>2490540</v>
      </c>
      <c r="O180" s="7" t="inlineStr"/>
      <c r="P180" s="7" t="inlineStr"/>
      <c r="Q180" s="7" t="n">
        <v>100</v>
      </c>
      <c r="R180" s="7" t="n">
        <v>426500</v>
      </c>
      <c r="S180" s="7" t="inlineStr"/>
      <c r="T180" s="7" t="inlineStr"/>
      <c r="U180" s="7" t="inlineStr"/>
      <c r="V180" s="7" t="inlineStr"/>
      <c r="W180" s="7" t="inlineStr"/>
      <c r="X180" s="7" t="inlineStr"/>
      <c r="Y180" s="7" t="inlineStr"/>
      <c r="Z180" s="7" t="inlineStr"/>
      <c r="AA180" s="7" t="inlineStr"/>
      <c r="AB180" s="7" t="inlineStr"/>
      <c r="AC180" s="7" t="n">
        <v>5</v>
      </c>
      <c r="AD180" s="7" t="n">
        <v>216950</v>
      </c>
      <c r="AE180" s="7" t="inlineStr"/>
      <c r="AF180" s="7" t="inlineStr"/>
      <c r="AG180" s="7" t="inlineStr"/>
      <c r="AH180" s="7" t="inlineStr"/>
      <c r="AI180" s="7" t="inlineStr"/>
      <c r="AJ180" s="7" t="inlineStr"/>
      <c r="AK180" s="7" t="inlineStr"/>
      <c r="AL180" s="7" t="inlineStr"/>
      <c r="AM180" s="7" t="inlineStr"/>
      <c r="AN180" s="7" t="inlineStr"/>
      <c r="AO180" s="7" t="inlineStr"/>
      <c r="AP180" s="7" t="inlineStr"/>
      <c r="AQ180" s="7" t="inlineStr"/>
      <c r="AR180" s="7" t="inlineStr"/>
      <c r="AS180" s="7" t="inlineStr"/>
      <c r="AT180" s="7" t="inlineStr"/>
      <c r="AU180" s="7">
        <f>AW180+AY180+BA180+BC180+BE180+BG180</f>
        <v/>
      </c>
      <c r="AV180" s="7">
        <f>AX180+AZ180+BB180+BD180+BF180+BH180</f>
        <v/>
      </c>
      <c r="AW180" s="7" t="inlineStr"/>
      <c r="AX180" s="7" t="inlineStr"/>
      <c r="AY180" s="7" t="inlineStr"/>
      <c r="AZ180" s="7" t="inlineStr"/>
      <c r="BA180" s="7" t="inlineStr"/>
      <c r="BB180" s="7" t="inlineStr"/>
      <c r="BC180" s="7" t="inlineStr"/>
      <c r="BD180" s="7" t="inlineStr"/>
      <c r="BE180" s="7" t="inlineStr"/>
      <c r="BF180" s="7" t="inlineStr"/>
      <c r="BG180" s="7" t="inlineStr"/>
      <c r="BH180" s="7" t="inlineStr"/>
      <c r="BI180" s="7">
        <f>BK180+BM180+BO180+BQ180</f>
        <v/>
      </c>
      <c r="BJ180" s="7">
        <f>BL180+BN180+BP180+BR180</f>
        <v/>
      </c>
      <c r="BK180" s="7" t="inlineStr"/>
      <c r="BL180" s="7" t="inlineStr"/>
      <c r="BM180" s="7" t="inlineStr"/>
      <c r="BN180" s="7" t="inlineStr"/>
      <c r="BO180" s="7" t="inlineStr"/>
      <c r="BP180" s="7" t="inlineStr"/>
      <c r="BQ180" s="7" t="inlineStr"/>
      <c r="BR180" s="7" t="inlineStr"/>
      <c r="BS180" s="7">
        <f>BU180+BW180+BY180+CA180+CC180+CE180+CG180+CI180+CK180</f>
        <v/>
      </c>
      <c r="BT180" s="7">
        <f>BV180+BX180+BZ180+CB180+CD180+CF180+CH180+CJ180+CL180</f>
        <v/>
      </c>
      <c r="BU180" s="7" t="inlineStr"/>
      <c r="BV180" s="7" t="inlineStr"/>
      <c r="BW180" s="7" t="inlineStr"/>
      <c r="BX180" s="7" t="inlineStr"/>
      <c r="BY180" s="7" t="inlineStr"/>
      <c r="BZ180" s="7" t="inlineStr"/>
      <c r="CA180" s="7" t="inlineStr"/>
      <c r="CB180" s="7" t="inlineStr"/>
      <c r="CC180" s="7" t="inlineStr"/>
      <c r="CD180" s="7" t="inlineStr"/>
      <c r="CE180" s="7" t="inlineStr"/>
      <c r="CF180" s="7" t="inlineStr"/>
      <c r="CG180" s="7" t="inlineStr"/>
      <c r="CH180" s="7" t="inlineStr"/>
      <c r="CI180" s="7" t="inlineStr"/>
      <c r="CJ180" s="7" t="inlineStr"/>
      <c r="CK180" s="7" t="inlineStr"/>
      <c r="CL180" s="7" t="inlineStr"/>
      <c r="CM180" s="7">
        <f>CO180+CQ180+CS180+CU180+CW180+CY180+DA180+DC180+DE180+DG180+DI180+DK180+DM180</f>
        <v/>
      </c>
      <c r="CN180" s="7">
        <f>CP180+CR180+CT180+CV180+CX180+CZ180+DB180+DD180+DF180+DH180+DJ180+DL180+DN180</f>
        <v/>
      </c>
      <c r="CO180" s="7" t="inlineStr"/>
      <c r="CP180" s="7" t="inlineStr"/>
      <c r="CQ180" s="7" t="inlineStr"/>
      <c r="CR180" s="7" t="inlineStr"/>
      <c r="CS180" s="7" t="inlineStr"/>
      <c r="CT180" s="7" t="inlineStr"/>
      <c r="CU180" s="7" t="inlineStr"/>
      <c r="CV180" s="7" t="inlineStr"/>
      <c r="CW180" s="7" t="inlineStr"/>
      <c r="CX180" s="7" t="inlineStr"/>
      <c r="CY180" s="7" t="inlineStr"/>
      <c r="CZ180" s="7" t="inlineStr"/>
      <c r="DA180" s="7" t="inlineStr"/>
      <c r="DB180" s="7" t="inlineStr"/>
      <c r="DC180" s="7" t="inlineStr"/>
      <c r="DD180" s="7" t="inlineStr"/>
      <c r="DE180" s="7" t="inlineStr"/>
      <c r="DF180" s="7" t="inlineStr"/>
      <c r="DG180" s="7" t="inlineStr"/>
      <c r="DH180" s="7" t="inlineStr"/>
      <c r="DI180" s="7" t="inlineStr"/>
      <c r="DJ180" s="7" t="inlineStr"/>
      <c r="DK180" s="7" t="inlineStr"/>
      <c r="DL180" s="7" t="inlineStr"/>
      <c r="DM180" s="7" t="inlineStr"/>
      <c r="DN180" s="7" t="inlineStr"/>
      <c r="DO180" s="7">
        <f>E180+AU180+BI180+BS180+CM180</f>
        <v/>
      </c>
      <c r="DP180" s="7">
        <f>F180+AV180+BJ180+BT180+CN180</f>
        <v/>
      </c>
    </row>
    <row r="181" hidden="1" outlineLevel="1">
      <c r="A181" s="5" t="n">
        <v>76</v>
      </c>
      <c r="B181" s="6" t="inlineStr">
        <is>
          <t>ULASQAN</t>
        </is>
      </c>
      <c r="C181" s="6" t="inlineStr">
        <is>
          <t>Нукус</t>
        </is>
      </c>
      <c r="D181" s="6" t="inlineStr">
        <is>
          <t>Нукус 2</t>
        </is>
      </c>
      <c r="E181" s="7">
        <f>G181+I181+K181+M181+O181+Q181+S181+U181+W181+Y181+AA181+AC181+AE181+AG181+AI181+AK181+AM181+AO181+AQ181+AS181</f>
        <v/>
      </c>
      <c r="F181" s="7">
        <f>H181+J181+L181+N181+P181+R181+T181+V181+X181+Z181+AB181+AD181+AF181+AH181+AJ181+AL181+AN181+AP181+AR181+AT181</f>
        <v/>
      </c>
      <c r="G181" s="7" t="n">
        <v>2</v>
      </c>
      <c r="H181" s="7" t="n">
        <v>304018</v>
      </c>
      <c r="I181" s="7" t="inlineStr"/>
      <c r="J181" s="7" t="inlineStr"/>
      <c r="K181" s="7" t="inlineStr"/>
      <c r="L181" s="7" t="inlineStr"/>
      <c r="M181" s="7" t="inlineStr"/>
      <c r="N181" s="7" t="inlineStr"/>
      <c r="O181" s="7" t="inlineStr"/>
      <c r="P181" s="7" t="inlineStr"/>
      <c r="Q181" s="7" t="inlineStr"/>
      <c r="R181" s="7" t="inlineStr"/>
      <c r="S181" s="7" t="inlineStr"/>
      <c r="T181" s="7" t="inlineStr"/>
      <c r="U181" s="7" t="inlineStr"/>
      <c r="V181" s="7" t="inlineStr"/>
      <c r="W181" s="7" t="inlineStr"/>
      <c r="X181" s="7" t="inlineStr"/>
      <c r="Y181" s="7" t="inlineStr"/>
      <c r="Z181" s="7" t="inlineStr"/>
      <c r="AA181" s="7" t="inlineStr"/>
      <c r="AB181" s="7" t="inlineStr"/>
      <c r="AC181" s="7" t="inlineStr"/>
      <c r="AD181" s="7" t="inlineStr"/>
      <c r="AE181" s="7" t="inlineStr"/>
      <c r="AF181" s="7" t="inlineStr"/>
      <c r="AG181" s="7" t="inlineStr"/>
      <c r="AH181" s="7" t="inlineStr"/>
      <c r="AI181" s="7" t="inlineStr"/>
      <c r="AJ181" s="7" t="inlineStr"/>
      <c r="AK181" s="7" t="inlineStr"/>
      <c r="AL181" s="7" t="inlineStr"/>
      <c r="AM181" s="7" t="inlineStr"/>
      <c r="AN181" s="7" t="inlineStr"/>
      <c r="AO181" s="7" t="inlineStr"/>
      <c r="AP181" s="7" t="inlineStr"/>
      <c r="AQ181" s="7" t="inlineStr"/>
      <c r="AR181" s="7" t="inlineStr"/>
      <c r="AS181" s="7" t="inlineStr"/>
      <c r="AT181" s="7" t="inlineStr"/>
      <c r="AU181" s="7">
        <f>AW181+AY181+BA181+BC181+BE181+BG181</f>
        <v/>
      </c>
      <c r="AV181" s="7">
        <f>AX181+AZ181+BB181+BD181+BF181+BH181</f>
        <v/>
      </c>
      <c r="AW181" s="7" t="inlineStr"/>
      <c r="AX181" s="7" t="inlineStr"/>
      <c r="AY181" s="7" t="inlineStr"/>
      <c r="AZ181" s="7" t="inlineStr"/>
      <c r="BA181" s="7" t="inlineStr"/>
      <c r="BB181" s="7" t="inlineStr"/>
      <c r="BC181" s="7" t="inlineStr"/>
      <c r="BD181" s="7" t="inlineStr"/>
      <c r="BE181" s="7" t="inlineStr"/>
      <c r="BF181" s="7" t="inlineStr"/>
      <c r="BG181" s="7" t="inlineStr"/>
      <c r="BH181" s="7" t="inlineStr"/>
      <c r="BI181" s="7">
        <f>BK181+BM181+BO181+BQ181</f>
        <v/>
      </c>
      <c r="BJ181" s="7">
        <f>BL181+BN181+BP181+BR181</f>
        <v/>
      </c>
      <c r="BK181" s="7" t="inlineStr"/>
      <c r="BL181" s="7" t="inlineStr"/>
      <c r="BM181" s="7" t="inlineStr"/>
      <c r="BN181" s="7" t="inlineStr"/>
      <c r="BO181" s="7" t="inlineStr"/>
      <c r="BP181" s="7" t="inlineStr"/>
      <c r="BQ181" s="7" t="inlineStr"/>
      <c r="BR181" s="7" t="inlineStr"/>
      <c r="BS181" s="7">
        <f>BU181+BW181+BY181+CA181+CC181+CE181+CG181+CI181+CK181</f>
        <v/>
      </c>
      <c r="BT181" s="7">
        <f>BV181+BX181+BZ181+CB181+CD181+CF181+CH181+CJ181+CL181</f>
        <v/>
      </c>
      <c r="BU181" s="7" t="inlineStr"/>
      <c r="BV181" s="7" t="inlineStr"/>
      <c r="BW181" s="7" t="inlineStr"/>
      <c r="BX181" s="7" t="inlineStr"/>
      <c r="BY181" s="7" t="inlineStr"/>
      <c r="BZ181" s="7" t="inlineStr"/>
      <c r="CA181" s="7" t="inlineStr"/>
      <c r="CB181" s="7" t="inlineStr"/>
      <c r="CC181" s="7" t="inlineStr"/>
      <c r="CD181" s="7" t="inlineStr"/>
      <c r="CE181" s="7" t="inlineStr"/>
      <c r="CF181" s="7" t="inlineStr"/>
      <c r="CG181" s="7" t="inlineStr"/>
      <c r="CH181" s="7" t="inlineStr"/>
      <c r="CI181" s="7" t="inlineStr"/>
      <c r="CJ181" s="7" t="inlineStr"/>
      <c r="CK181" s="7" t="inlineStr"/>
      <c r="CL181" s="7" t="inlineStr"/>
      <c r="CM181" s="7">
        <f>CO181+CQ181+CS181+CU181+CW181+CY181+DA181+DC181+DE181+DG181+DI181+DK181+DM181</f>
        <v/>
      </c>
      <c r="CN181" s="7">
        <f>CP181+CR181+CT181+CV181+CX181+CZ181+DB181+DD181+DF181+DH181+DJ181+DL181+DN181</f>
        <v/>
      </c>
      <c r="CO181" s="7" t="inlineStr"/>
      <c r="CP181" s="7" t="inlineStr"/>
      <c r="CQ181" s="7" t="inlineStr"/>
      <c r="CR181" s="7" t="inlineStr"/>
      <c r="CS181" s="7" t="inlineStr"/>
      <c r="CT181" s="7" t="inlineStr"/>
      <c r="CU181" s="7" t="inlineStr"/>
      <c r="CV181" s="7" t="inlineStr"/>
      <c r="CW181" s="7" t="inlineStr"/>
      <c r="CX181" s="7" t="inlineStr"/>
      <c r="CY181" s="7" t="inlineStr"/>
      <c r="CZ181" s="7" t="inlineStr"/>
      <c r="DA181" s="7" t="inlineStr"/>
      <c r="DB181" s="7" t="inlineStr"/>
      <c r="DC181" s="7" t="inlineStr"/>
      <c r="DD181" s="7" t="inlineStr"/>
      <c r="DE181" s="7" t="inlineStr"/>
      <c r="DF181" s="7" t="inlineStr"/>
      <c r="DG181" s="7" t="inlineStr"/>
      <c r="DH181" s="7" t="inlineStr"/>
      <c r="DI181" s="7" t="inlineStr"/>
      <c r="DJ181" s="7" t="inlineStr"/>
      <c r="DK181" s="7" t="inlineStr"/>
      <c r="DL181" s="7" t="inlineStr"/>
      <c r="DM181" s="7" t="inlineStr"/>
      <c r="DN181" s="7" t="inlineStr"/>
      <c r="DO181" s="7">
        <f>E181+AU181+BI181+BS181+CM181</f>
        <v/>
      </c>
      <c r="DP181" s="7">
        <f>F181+AV181+BJ181+BT181+CN181</f>
        <v/>
      </c>
    </row>
    <row r="182" hidden="1" outlineLevel="1">
      <c r="A182" s="5" t="n">
        <v>77</v>
      </c>
      <c r="B182" s="6" t="inlineStr">
        <is>
          <t>XALIQ DARIXANASI MCHJ</t>
        </is>
      </c>
      <c r="C182" s="6" t="inlineStr">
        <is>
          <t>Нукус</t>
        </is>
      </c>
      <c r="D182" s="6" t="inlineStr">
        <is>
          <t>Нукус 1</t>
        </is>
      </c>
      <c r="E182" s="7">
        <f>G182+I182+K182+M182+O182+Q182+S182+U182+W182+Y182+AA182+AC182+AE182+AG182+AI182+AK182+AM182+AO182+AQ182+AS182</f>
        <v/>
      </c>
      <c r="F182" s="7">
        <f>H182+J182+L182+N182+P182+R182+T182+V182+X182+Z182+AB182+AD182+AF182+AH182+AJ182+AL182+AN182+AP182+AR182+AT182</f>
        <v/>
      </c>
      <c r="G182" s="7" t="inlineStr"/>
      <c r="H182" s="7" t="inlineStr"/>
      <c r="I182" s="7" t="inlineStr"/>
      <c r="J182" s="7" t="inlineStr"/>
      <c r="K182" s="7" t="inlineStr"/>
      <c r="L182" s="7" t="inlineStr"/>
      <c r="M182" s="7" t="inlineStr"/>
      <c r="N182" s="7" t="inlineStr"/>
      <c r="O182" s="7" t="inlineStr"/>
      <c r="P182" s="7" t="inlineStr"/>
      <c r="Q182" s="7" t="inlineStr"/>
      <c r="R182" s="7" t="inlineStr"/>
      <c r="S182" s="7" t="inlineStr"/>
      <c r="T182" s="7" t="inlineStr"/>
      <c r="U182" s="7" t="inlineStr"/>
      <c r="V182" s="7" t="inlineStr"/>
      <c r="W182" s="7" t="inlineStr"/>
      <c r="X182" s="7" t="inlineStr"/>
      <c r="Y182" s="7" t="inlineStr"/>
      <c r="Z182" s="7" t="inlineStr"/>
      <c r="AA182" s="7" t="inlineStr"/>
      <c r="AB182" s="7" t="inlineStr"/>
      <c r="AC182" s="7" t="n">
        <v>98</v>
      </c>
      <c r="AD182" s="7" t="n">
        <v>13685112</v>
      </c>
      <c r="AE182" s="7" t="inlineStr"/>
      <c r="AF182" s="7" t="inlineStr"/>
      <c r="AG182" s="7" t="n">
        <v>50</v>
      </c>
      <c r="AH182" s="7" t="n">
        <v>20733500</v>
      </c>
      <c r="AI182" s="7" t="inlineStr"/>
      <c r="AJ182" s="7" t="inlineStr"/>
      <c r="AK182" s="7" t="inlineStr"/>
      <c r="AL182" s="7" t="inlineStr"/>
      <c r="AM182" s="7" t="inlineStr"/>
      <c r="AN182" s="7" t="inlineStr"/>
      <c r="AO182" s="7" t="inlineStr"/>
      <c r="AP182" s="7" t="inlineStr"/>
      <c r="AQ182" s="7" t="inlineStr"/>
      <c r="AR182" s="7" t="inlineStr"/>
      <c r="AS182" s="7" t="inlineStr"/>
      <c r="AT182" s="7" t="inlineStr"/>
      <c r="AU182" s="7">
        <f>AW182+AY182+BA182+BC182+BE182+BG182</f>
        <v/>
      </c>
      <c r="AV182" s="7">
        <f>AX182+AZ182+BB182+BD182+BF182+BH182</f>
        <v/>
      </c>
      <c r="AW182" s="7" t="inlineStr"/>
      <c r="AX182" s="7" t="inlineStr"/>
      <c r="AY182" s="7" t="inlineStr"/>
      <c r="AZ182" s="7" t="inlineStr"/>
      <c r="BA182" s="7" t="inlineStr"/>
      <c r="BB182" s="7" t="inlineStr"/>
      <c r="BC182" s="7" t="inlineStr"/>
      <c r="BD182" s="7" t="inlineStr"/>
      <c r="BE182" s="7" t="inlineStr"/>
      <c r="BF182" s="7" t="inlineStr"/>
      <c r="BG182" s="7" t="inlineStr"/>
      <c r="BH182" s="7" t="inlineStr"/>
      <c r="BI182" s="7">
        <f>BK182+BM182+BO182+BQ182</f>
        <v/>
      </c>
      <c r="BJ182" s="7">
        <f>BL182+BN182+BP182+BR182</f>
        <v/>
      </c>
      <c r="BK182" s="7" t="inlineStr"/>
      <c r="BL182" s="7" t="inlineStr"/>
      <c r="BM182" s="7" t="inlineStr"/>
      <c r="BN182" s="7" t="inlineStr"/>
      <c r="BO182" s="7" t="inlineStr"/>
      <c r="BP182" s="7" t="inlineStr"/>
      <c r="BQ182" s="7" t="inlineStr"/>
      <c r="BR182" s="7" t="inlineStr"/>
      <c r="BS182" s="7">
        <f>BU182+BW182+BY182+CA182+CC182+CE182+CG182+CI182+CK182</f>
        <v/>
      </c>
      <c r="BT182" s="7">
        <f>BV182+BX182+BZ182+CB182+CD182+CF182+CH182+CJ182+CL182</f>
        <v/>
      </c>
      <c r="BU182" s="7" t="inlineStr"/>
      <c r="BV182" s="7" t="inlineStr"/>
      <c r="BW182" s="7" t="inlineStr"/>
      <c r="BX182" s="7" t="inlineStr"/>
      <c r="BY182" s="7" t="inlineStr"/>
      <c r="BZ182" s="7" t="inlineStr"/>
      <c r="CA182" s="7" t="inlineStr"/>
      <c r="CB182" s="7" t="inlineStr"/>
      <c r="CC182" s="7" t="inlineStr"/>
      <c r="CD182" s="7" t="inlineStr"/>
      <c r="CE182" s="7" t="inlineStr"/>
      <c r="CF182" s="7" t="inlineStr"/>
      <c r="CG182" s="7" t="inlineStr"/>
      <c r="CH182" s="7" t="inlineStr"/>
      <c r="CI182" s="7" t="inlineStr"/>
      <c r="CJ182" s="7" t="inlineStr"/>
      <c r="CK182" s="7" t="inlineStr"/>
      <c r="CL182" s="7" t="inlineStr"/>
      <c r="CM182" s="7">
        <f>CO182+CQ182+CS182+CU182+CW182+CY182+DA182+DC182+DE182+DG182+DI182+DK182+DM182</f>
        <v/>
      </c>
      <c r="CN182" s="7">
        <f>CP182+CR182+CT182+CV182+CX182+CZ182+DB182+DD182+DF182+DH182+DJ182+DL182+DN182</f>
        <v/>
      </c>
      <c r="CO182" s="7" t="inlineStr"/>
      <c r="CP182" s="7" t="inlineStr"/>
      <c r="CQ182" s="7" t="inlineStr"/>
      <c r="CR182" s="7" t="inlineStr"/>
      <c r="CS182" s="7" t="inlineStr"/>
      <c r="CT182" s="7" t="inlineStr"/>
      <c r="CU182" s="7" t="inlineStr"/>
      <c r="CV182" s="7" t="inlineStr"/>
      <c r="CW182" s="7" t="inlineStr"/>
      <c r="CX182" s="7" t="inlineStr"/>
      <c r="CY182" s="7" t="inlineStr"/>
      <c r="CZ182" s="7" t="inlineStr"/>
      <c r="DA182" s="7" t="inlineStr"/>
      <c r="DB182" s="7" t="inlineStr"/>
      <c r="DC182" s="7" t="inlineStr"/>
      <c r="DD182" s="7" t="inlineStr"/>
      <c r="DE182" s="7" t="inlineStr"/>
      <c r="DF182" s="7" t="inlineStr"/>
      <c r="DG182" s="7" t="inlineStr"/>
      <c r="DH182" s="7" t="inlineStr"/>
      <c r="DI182" s="7" t="inlineStr"/>
      <c r="DJ182" s="7" t="inlineStr"/>
      <c r="DK182" s="7" t="inlineStr"/>
      <c r="DL182" s="7" t="inlineStr"/>
      <c r="DM182" s="7" t="inlineStr"/>
      <c r="DN182" s="7" t="inlineStr"/>
      <c r="DO182" s="7">
        <f>E182+AU182+BI182+BS182+CM182</f>
        <v/>
      </c>
      <c r="DP182" s="7">
        <f>F182+AV182+BJ182+BT182+CN182</f>
        <v/>
      </c>
    </row>
    <row r="183" hidden="1" outlineLevel="1">
      <c r="A183" s="5" t="n">
        <v>78</v>
      </c>
      <c r="B183" s="6" t="inlineStr">
        <is>
          <t>XUDAYBERGEN RAMANOV MChJ</t>
        </is>
      </c>
      <c r="C183" s="6" t="inlineStr">
        <is>
          <t>Нукус</t>
        </is>
      </c>
      <c r="D183" s="6" t="inlineStr">
        <is>
          <t>Нукус 1</t>
        </is>
      </c>
      <c r="E183" s="7">
        <f>G183+I183+K183+M183+O183+Q183+S183+U183+W183+Y183+AA183+AC183+AE183+AG183+AI183+AK183+AM183+AO183+AQ183+AS183</f>
        <v/>
      </c>
      <c r="F183" s="7">
        <f>H183+J183+L183+N183+P183+R183+T183+V183+X183+Z183+AB183+AD183+AF183+AH183+AJ183+AL183+AN183+AP183+AR183+AT183</f>
        <v/>
      </c>
      <c r="G183" s="7" t="inlineStr"/>
      <c r="H183" s="7" t="inlineStr"/>
      <c r="I183" s="7" t="inlineStr"/>
      <c r="J183" s="7" t="inlineStr"/>
      <c r="K183" s="7" t="inlineStr"/>
      <c r="L183" s="7" t="inlineStr"/>
      <c r="M183" s="7" t="n">
        <v>5</v>
      </c>
      <c r="N183" s="7" t="n">
        <v>2284075</v>
      </c>
      <c r="O183" s="7" t="inlineStr"/>
      <c r="P183" s="7" t="inlineStr"/>
      <c r="Q183" s="7" t="n">
        <v>5</v>
      </c>
      <c r="R183" s="7" t="n">
        <v>1107275</v>
      </c>
      <c r="S183" s="7" t="inlineStr"/>
      <c r="T183" s="7" t="inlineStr"/>
      <c r="U183" s="7" t="inlineStr"/>
      <c r="V183" s="7" t="inlineStr"/>
      <c r="W183" s="7" t="inlineStr"/>
      <c r="X183" s="7" t="inlineStr"/>
      <c r="Y183" s="7" t="inlineStr"/>
      <c r="Z183" s="7" t="inlineStr"/>
      <c r="AA183" s="7" t="inlineStr"/>
      <c r="AB183" s="7" t="inlineStr"/>
      <c r="AC183" s="7" t="inlineStr"/>
      <c r="AD183" s="7" t="inlineStr"/>
      <c r="AE183" s="7" t="inlineStr"/>
      <c r="AF183" s="7" t="inlineStr"/>
      <c r="AG183" s="7" t="inlineStr"/>
      <c r="AH183" s="7" t="inlineStr"/>
      <c r="AI183" s="7" t="inlineStr"/>
      <c r="AJ183" s="7" t="inlineStr"/>
      <c r="AK183" s="7" t="inlineStr"/>
      <c r="AL183" s="7" t="inlineStr"/>
      <c r="AM183" s="7" t="inlineStr"/>
      <c r="AN183" s="7" t="inlineStr"/>
      <c r="AO183" s="7" t="inlineStr"/>
      <c r="AP183" s="7" t="inlineStr"/>
      <c r="AQ183" s="7" t="inlineStr"/>
      <c r="AR183" s="7" t="inlineStr"/>
      <c r="AS183" s="7" t="inlineStr"/>
      <c r="AT183" s="7" t="inlineStr"/>
      <c r="AU183" s="7">
        <f>AW183+AY183+BA183+BC183+BE183+BG183</f>
        <v/>
      </c>
      <c r="AV183" s="7">
        <f>AX183+AZ183+BB183+BD183+BF183+BH183</f>
        <v/>
      </c>
      <c r="AW183" s="7" t="inlineStr"/>
      <c r="AX183" s="7" t="inlineStr"/>
      <c r="AY183" s="7" t="inlineStr"/>
      <c r="AZ183" s="7" t="inlineStr"/>
      <c r="BA183" s="7" t="inlineStr"/>
      <c r="BB183" s="7" t="inlineStr"/>
      <c r="BC183" s="7" t="inlineStr"/>
      <c r="BD183" s="7" t="inlineStr"/>
      <c r="BE183" s="7" t="inlineStr"/>
      <c r="BF183" s="7" t="inlineStr"/>
      <c r="BG183" s="7" t="inlineStr"/>
      <c r="BH183" s="7" t="inlineStr"/>
      <c r="BI183" s="7">
        <f>BK183+BM183+BO183+BQ183</f>
        <v/>
      </c>
      <c r="BJ183" s="7">
        <f>BL183+BN183+BP183+BR183</f>
        <v/>
      </c>
      <c r="BK183" s="7" t="inlineStr"/>
      <c r="BL183" s="7" t="inlineStr"/>
      <c r="BM183" s="7" t="inlineStr"/>
      <c r="BN183" s="7" t="inlineStr"/>
      <c r="BO183" s="7" t="inlineStr"/>
      <c r="BP183" s="7" t="inlineStr"/>
      <c r="BQ183" s="7" t="inlineStr"/>
      <c r="BR183" s="7" t="inlineStr"/>
      <c r="BS183" s="7">
        <f>BU183+BW183+BY183+CA183+CC183+CE183+CG183+CI183+CK183</f>
        <v/>
      </c>
      <c r="BT183" s="7">
        <f>BV183+BX183+BZ183+CB183+CD183+CF183+CH183+CJ183+CL183</f>
        <v/>
      </c>
      <c r="BU183" s="7" t="inlineStr"/>
      <c r="BV183" s="7" t="inlineStr"/>
      <c r="BW183" s="7" t="inlineStr"/>
      <c r="BX183" s="7" t="inlineStr"/>
      <c r="BY183" s="7" t="inlineStr"/>
      <c r="BZ183" s="7" t="inlineStr"/>
      <c r="CA183" s="7" t="inlineStr"/>
      <c r="CB183" s="7" t="inlineStr"/>
      <c r="CC183" s="7" t="inlineStr"/>
      <c r="CD183" s="7" t="inlineStr"/>
      <c r="CE183" s="7" t="inlineStr"/>
      <c r="CF183" s="7" t="inlineStr"/>
      <c r="CG183" s="7" t="inlineStr"/>
      <c r="CH183" s="7" t="inlineStr"/>
      <c r="CI183" s="7" t="inlineStr"/>
      <c r="CJ183" s="7" t="inlineStr"/>
      <c r="CK183" s="7" t="inlineStr"/>
      <c r="CL183" s="7" t="inlineStr"/>
      <c r="CM183" s="7">
        <f>CO183+CQ183+CS183+CU183+CW183+CY183+DA183+DC183+DE183+DG183+DI183+DK183+DM183</f>
        <v/>
      </c>
      <c r="CN183" s="7">
        <f>CP183+CR183+CT183+CV183+CX183+CZ183+DB183+DD183+DF183+DH183+DJ183+DL183+DN183</f>
        <v/>
      </c>
      <c r="CO183" s="7" t="inlineStr"/>
      <c r="CP183" s="7" t="inlineStr"/>
      <c r="CQ183" s="7" t="inlineStr"/>
      <c r="CR183" s="7" t="inlineStr"/>
      <c r="CS183" s="7" t="inlineStr"/>
      <c r="CT183" s="7" t="inlineStr"/>
      <c r="CU183" s="7" t="inlineStr"/>
      <c r="CV183" s="7" t="inlineStr"/>
      <c r="CW183" s="7" t="inlineStr"/>
      <c r="CX183" s="7" t="inlineStr"/>
      <c r="CY183" s="7" t="inlineStr"/>
      <c r="CZ183" s="7" t="inlineStr"/>
      <c r="DA183" s="7" t="inlineStr"/>
      <c r="DB183" s="7" t="inlineStr"/>
      <c r="DC183" s="7" t="n">
        <v>5</v>
      </c>
      <c r="DD183" s="7" t="n">
        <v>491095</v>
      </c>
      <c r="DE183" s="7" t="inlineStr"/>
      <c r="DF183" s="7" t="inlineStr"/>
      <c r="DG183" s="7" t="n">
        <v>20</v>
      </c>
      <c r="DH183" s="7" t="n">
        <v>5078140</v>
      </c>
      <c r="DI183" s="7" t="inlineStr"/>
      <c r="DJ183" s="7" t="inlineStr"/>
      <c r="DK183" s="7" t="inlineStr"/>
      <c r="DL183" s="7" t="inlineStr"/>
      <c r="DM183" s="7" t="inlineStr"/>
      <c r="DN183" s="7" t="inlineStr"/>
      <c r="DO183" s="7">
        <f>E183+AU183+BI183+BS183+CM183</f>
        <v/>
      </c>
      <c r="DP183" s="7">
        <f>F183+AV183+BJ183+BT183+CN183</f>
        <v/>
      </c>
    </row>
    <row r="184" hidden="1" outlineLevel="1">
      <c r="A184" s="5" t="n">
        <v>79</v>
      </c>
      <c r="B184" s="6" t="inlineStr">
        <is>
          <t>XUJAYEVA DURDONA FARM MCHJ</t>
        </is>
      </c>
      <c r="C184" s="6" t="inlineStr">
        <is>
          <t>Нукус</t>
        </is>
      </c>
      <c r="D184" s="6" t="inlineStr">
        <is>
          <t>Нукус 1</t>
        </is>
      </c>
      <c r="E184" s="7">
        <f>G184+I184+K184+M184+O184+Q184+S184+U184+W184+Y184+AA184+AC184+AE184+AG184+AI184+AK184+AM184+AO184+AQ184+AS184</f>
        <v/>
      </c>
      <c r="F184" s="7">
        <f>H184+J184+L184+N184+P184+R184+T184+V184+X184+Z184+AB184+AD184+AF184+AH184+AJ184+AL184+AN184+AP184+AR184+AT184</f>
        <v/>
      </c>
      <c r="G184" s="7" t="n">
        <v>2</v>
      </c>
      <c r="H184" s="7" t="n">
        <v>607100</v>
      </c>
      <c r="I184" s="7" t="inlineStr"/>
      <c r="J184" s="7" t="inlineStr"/>
      <c r="K184" s="7" t="inlineStr"/>
      <c r="L184" s="7" t="inlineStr"/>
      <c r="M184" s="7" t="n">
        <v>3</v>
      </c>
      <c r="N184" s="7" t="n">
        <v>672777</v>
      </c>
      <c r="O184" s="7" t="inlineStr"/>
      <c r="P184" s="7" t="inlineStr"/>
      <c r="Q184" s="7" t="n">
        <v>10</v>
      </c>
      <c r="R184" s="7" t="n">
        <v>3008100</v>
      </c>
      <c r="S184" s="7" t="inlineStr"/>
      <c r="T184" s="7" t="inlineStr"/>
      <c r="U184" s="7" t="inlineStr"/>
      <c r="V184" s="7" t="inlineStr"/>
      <c r="W184" s="7" t="inlineStr"/>
      <c r="X184" s="7" t="inlineStr"/>
      <c r="Y184" s="7" t="inlineStr"/>
      <c r="Z184" s="7" t="inlineStr"/>
      <c r="AA184" s="7" t="inlineStr"/>
      <c r="AB184" s="7" t="inlineStr"/>
      <c r="AC184" s="7" t="inlineStr"/>
      <c r="AD184" s="7" t="inlineStr"/>
      <c r="AE184" s="7" t="inlineStr"/>
      <c r="AF184" s="7" t="inlineStr"/>
      <c r="AG184" s="7" t="inlineStr"/>
      <c r="AH184" s="7" t="inlineStr"/>
      <c r="AI184" s="7" t="inlineStr"/>
      <c r="AJ184" s="7" t="inlineStr"/>
      <c r="AK184" s="7" t="inlineStr"/>
      <c r="AL184" s="7" t="inlineStr"/>
      <c r="AM184" s="7" t="inlineStr"/>
      <c r="AN184" s="7" t="inlineStr"/>
      <c r="AO184" s="7" t="inlineStr"/>
      <c r="AP184" s="7" t="inlineStr"/>
      <c r="AQ184" s="7" t="inlineStr"/>
      <c r="AR184" s="7" t="inlineStr"/>
      <c r="AS184" s="7" t="inlineStr"/>
      <c r="AT184" s="7" t="inlineStr"/>
      <c r="AU184" s="7">
        <f>AW184+AY184+BA184+BC184+BE184+BG184</f>
        <v/>
      </c>
      <c r="AV184" s="7">
        <f>AX184+AZ184+BB184+BD184+BF184+BH184</f>
        <v/>
      </c>
      <c r="AW184" s="7" t="inlineStr"/>
      <c r="AX184" s="7" t="inlineStr"/>
      <c r="AY184" s="7" t="inlineStr"/>
      <c r="AZ184" s="7" t="inlineStr"/>
      <c r="BA184" s="7" t="inlineStr"/>
      <c r="BB184" s="7" t="inlineStr"/>
      <c r="BC184" s="7" t="inlineStr"/>
      <c r="BD184" s="7" t="inlineStr"/>
      <c r="BE184" s="7" t="inlineStr"/>
      <c r="BF184" s="7" t="inlineStr"/>
      <c r="BG184" s="7" t="inlineStr"/>
      <c r="BH184" s="7" t="inlineStr"/>
      <c r="BI184" s="7">
        <f>BK184+BM184+BO184+BQ184</f>
        <v/>
      </c>
      <c r="BJ184" s="7">
        <f>BL184+BN184+BP184+BR184</f>
        <v/>
      </c>
      <c r="BK184" s="7" t="inlineStr"/>
      <c r="BL184" s="7" t="inlineStr"/>
      <c r="BM184" s="7" t="inlineStr"/>
      <c r="BN184" s="7" t="inlineStr"/>
      <c r="BO184" s="7" t="inlineStr"/>
      <c r="BP184" s="7" t="inlineStr"/>
      <c r="BQ184" s="7" t="inlineStr"/>
      <c r="BR184" s="7" t="inlineStr"/>
      <c r="BS184" s="7">
        <f>BU184+BW184+BY184+CA184+CC184+CE184+CG184+CI184+CK184</f>
        <v/>
      </c>
      <c r="BT184" s="7">
        <f>BV184+BX184+BZ184+CB184+CD184+CF184+CH184+CJ184+CL184</f>
        <v/>
      </c>
      <c r="BU184" s="7" t="inlineStr"/>
      <c r="BV184" s="7" t="inlineStr"/>
      <c r="BW184" s="7" t="inlineStr"/>
      <c r="BX184" s="7" t="inlineStr"/>
      <c r="BY184" s="7" t="inlineStr"/>
      <c r="BZ184" s="7" t="inlineStr"/>
      <c r="CA184" s="7" t="inlineStr"/>
      <c r="CB184" s="7" t="inlineStr"/>
      <c r="CC184" s="7" t="inlineStr"/>
      <c r="CD184" s="7" t="inlineStr"/>
      <c r="CE184" s="7" t="inlineStr"/>
      <c r="CF184" s="7" t="inlineStr"/>
      <c r="CG184" s="7" t="inlineStr"/>
      <c r="CH184" s="7" t="inlineStr"/>
      <c r="CI184" s="7" t="inlineStr"/>
      <c r="CJ184" s="7" t="inlineStr"/>
      <c r="CK184" s="7" t="inlineStr"/>
      <c r="CL184" s="7" t="inlineStr"/>
      <c r="CM184" s="7">
        <f>CO184+CQ184+CS184+CU184+CW184+CY184+DA184+DC184+DE184+DG184+DI184+DK184+DM184</f>
        <v/>
      </c>
      <c r="CN184" s="7">
        <f>CP184+CR184+CT184+CV184+CX184+CZ184+DB184+DD184+DF184+DH184+DJ184+DL184+DN184</f>
        <v/>
      </c>
      <c r="CO184" s="7" t="inlineStr"/>
      <c r="CP184" s="7" t="inlineStr"/>
      <c r="CQ184" s="7" t="inlineStr"/>
      <c r="CR184" s="7" t="inlineStr"/>
      <c r="CS184" s="7" t="inlineStr"/>
      <c r="CT184" s="7" t="inlineStr"/>
      <c r="CU184" s="7" t="inlineStr"/>
      <c r="CV184" s="7" t="inlineStr"/>
      <c r="CW184" s="7" t="inlineStr"/>
      <c r="CX184" s="7" t="inlineStr"/>
      <c r="CY184" s="7" t="inlineStr"/>
      <c r="CZ184" s="7" t="inlineStr"/>
      <c r="DA184" s="7" t="inlineStr"/>
      <c r="DB184" s="7" t="inlineStr"/>
      <c r="DC184" s="7" t="inlineStr"/>
      <c r="DD184" s="7" t="inlineStr"/>
      <c r="DE184" s="7" t="inlineStr"/>
      <c r="DF184" s="7" t="inlineStr"/>
      <c r="DG184" s="7" t="inlineStr"/>
      <c r="DH184" s="7" t="inlineStr"/>
      <c r="DI184" s="7" t="inlineStr"/>
      <c r="DJ184" s="7" t="inlineStr"/>
      <c r="DK184" s="7" t="n">
        <v>5</v>
      </c>
      <c r="DL184" s="7" t="n">
        <v>343495</v>
      </c>
      <c r="DM184" s="7" t="inlineStr"/>
      <c r="DN184" s="7" t="inlineStr"/>
      <c r="DO184" s="7">
        <f>E184+AU184+BI184+BS184+CM184</f>
        <v/>
      </c>
      <c r="DP184" s="7">
        <f>F184+AV184+BJ184+BT184+CN184</f>
        <v/>
      </c>
    </row>
    <row r="185" hidden="1" outlineLevel="1">
      <c r="A185" s="5" t="n">
        <v>80</v>
      </c>
      <c r="B185" s="6" t="inlineStr">
        <is>
          <t>XURSANDBEK QUNDUZ MChJ</t>
        </is>
      </c>
      <c r="C185" s="6" t="inlineStr">
        <is>
          <t>Нукус</t>
        </is>
      </c>
      <c r="D185" s="6" t="inlineStr">
        <is>
          <t>Нукус 1</t>
        </is>
      </c>
      <c r="E185" s="7">
        <f>G185+I185+K185+M185+O185+Q185+S185+U185+W185+Y185+AA185+AC185+AE185+AG185+AI185+AK185+AM185+AO185+AQ185+AS185</f>
        <v/>
      </c>
      <c r="F185" s="7">
        <f>H185+J185+L185+N185+P185+R185+T185+V185+X185+Z185+AB185+AD185+AF185+AH185+AJ185+AL185+AN185+AP185+AR185+AT185</f>
        <v/>
      </c>
      <c r="G185" s="7" t="n">
        <v>3</v>
      </c>
      <c r="H185" s="7" t="n">
        <v>507402</v>
      </c>
      <c r="I185" s="7" t="inlineStr"/>
      <c r="J185" s="7" t="inlineStr"/>
      <c r="K185" s="7" t="inlineStr"/>
      <c r="L185" s="7" t="inlineStr"/>
      <c r="M185" s="7" t="inlineStr"/>
      <c r="N185" s="7" t="inlineStr"/>
      <c r="O185" s="7" t="inlineStr"/>
      <c r="P185" s="7" t="inlineStr"/>
      <c r="Q185" s="7" t="inlineStr"/>
      <c r="R185" s="7" t="inlineStr"/>
      <c r="S185" s="7" t="inlineStr"/>
      <c r="T185" s="7" t="inlineStr"/>
      <c r="U185" s="7" t="inlineStr"/>
      <c r="V185" s="7" t="inlineStr"/>
      <c r="W185" s="7" t="inlineStr"/>
      <c r="X185" s="7" t="inlineStr"/>
      <c r="Y185" s="7" t="inlineStr"/>
      <c r="Z185" s="7" t="inlineStr"/>
      <c r="AA185" s="7" t="inlineStr"/>
      <c r="AB185" s="7" t="inlineStr"/>
      <c r="AC185" s="7" t="inlineStr"/>
      <c r="AD185" s="7" t="inlineStr"/>
      <c r="AE185" s="7" t="inlineStr"/>
      <c r="AF185" s="7" t="inlineStr"/>
      <c r="AG185" s="7" t="inlineStr"/>
      <c r="AH185" s="7" t="inlineStr"/>
      <c r="AI185" s="7" t="inlineStr"/>
      <c r="AJ185" s="7" t="inlineStr"/>
      <c r="AK185" s="7" t="inlineStr"/>
      <c r="AL185" s="7" t="inlineStr"/>
      <c r="AM185" s="7" t="inlineStr"/>
      <c r="AN185" s="7" t="inlineStr"/>
      <c r="AO185" s="7" t="inlineStr"/>
      <c r="AP185" s="7" t="inlineStr"/>
      <c r="AQ185" s="7" t="inlineStr"/>
      <c r="AR185" s="7" t="inlineStr"/>
      <c r="AS185" s="7" t="inlineStr"/>
      <c r="AT185" s="7" t="inlineStr"/>
      <c r="AU185" s="7">
        <f>AW185+AY185+BA185+BC185+BE185+BG185</f>
        <v/>
      </c>
      <c r="AV185" s="7">
        <f>AX185+AZ185+BB185+BD185+BF185+BH185</f>
        <v/>
      </c>
      <c r="AW185" s="7" t="inlineStr"/>
      <c r="AX185" s="7" t="inlineStr"/>
      <c r="AY185" s="7" t="inlineStr"/>
      <c r="AZ185" s="7" t="inlineStr"/>
      <c r="BA185" s="7" t="inlineStr"/>
      <c r="BB185" s="7" t="inlineStr"/>
      <c r="BC185" s="7" t="inlineStr"/>
      <c r="BD185" s="7" t="inlineStr"/>
      <c r="BE185" s="7" t="inlineStr"/>
      <c r="BF185" s="7" t="inlineStr"/>
      <c r="BG185" s="7" t="inlineStr"/>
      <c r="BH185" s="7" t="inlineStr"/>
      <c r="BI185" s="7">
        <f>BK185+BM185+BO185+BQ185</f>
        <v/>
      </c>
      <c r="BJ185" s="7">
        <f>BL185+BN185+BP185+BR185</f>
        <v/>
      </c>
      <c r="BK185" s="7" t="inlineStr"/>
      <c r="BL185" s="7" t="inlineStr"/>
      <c r="BM185" s="7" t="inlineStr"/>
      <c r="BN185" s="7" t="inlineStr"/>
      <c r="BO185" s="7" t="inlineStr"/>
      <c r="BP185" s="7" t="inlineStr"/>
      <c r="BQ185" s="7" t="inlineStr"/>
      <c r="BR185" s="7" t="inlineStr"/>
      <c r="BS185" s="7">
        <f>BU185+BW185+BY185+CA185+CC185+CE185+CG185+CI185+CK185</f>
        <v/>
      </c>
      <c r="BT185" s="7">
        <f>BV185+BX185+BZ185+CB185+CD185+CF185+CH185+CJ185+CL185</f>
        <v/>
      </c>
      <c r="BU185" s="7" t="inlineStr"/>
      <c r="BV185" s="7" t="inlineStr"/>
      <c r="BW185" s="7" t="inlineStr"/>
      <c r="BX185" s="7" t="inlineStr"/>
      <c r="BY185" s="7" t="inlineStr"/>
      <c r="BZ185" s="7" t="inlineStr"/>
      <c r="CA185" s="7" t="inlineStr"/>
      <c r="CB185" s="7" t="inlineStr"/>
      <c r="CC185" s="7" t="inlineStr"/>
      <c r="CD185" s="7" t="inlineStr"/>
      <c r="CE185" s="7" t="inlineStr"/>
      <c r="CF185" s="7" t="inlineStr"/>
      <c r="CG185" s="7" t="inlineStr"/>
      <c r="CH185" s="7" t="inlineStr"/>
      <c r="CI185" s="7" t="inlineStr"/>
      <c r="CJ185" s="7" t="inlineStr"/>
      <c r="CK185" s="7" t="inlineStr"/>
      <c r="CL185" s="7" t="inlineStr"/>
      <c r="CM185" s="7">
        <f>CO185+CQ185+CS185+CU185+CW185+CY185+DA185+DC185+DE185+DG185+DI185+DK185+DM185</f>
        <v/>
      </c>
      <c r="CN185" s="7">
        <f>CP185+CR185+CT185+CV185+CX185+CZ185+DB185+DD185+DF185+DH185+DJ185+DL185+DN185</f>
        <v/>
      </c>
      <c r="CO185" s="7" t="inlineStr"/>
      <c r="CP185" s="7" t="inlineStr"/>
      <c r="CQ185" s="7" t="inlineStr"/>
      <c r="CR185" s="7" t="inlineStr"/>
      <c r="CS185" s="7" t="inlineStr"/>
      <c r="CT185" s="7" t="inlineStr"/>
      <c r="CU185" s="7" t="inlineStr"/>
      <c r="CV185" s="7" t="inlineStr"/>
      <c r="CW185" s="7" t="inlineStr"/>
      <c r="CX185" s="7" t="inlineStr"/>
      <c r="CY185" s="7" t="inlineStr"/>
      <c r="CZ185" s="7" t="inlineStr"/>
      <c r="DA185" s="7" t="inlineStr"/>
      <c r="DB185" s="7" t="inlineStr"/>
      <c r="DC185" s="7" t="inlineStr"/>
      <c r="DD185" s="7" t="inlineStr"/>
      <c r="DE185" s="7" t="inlineStr"/>
      <c r="DF185" s="7" t="inlineStr"/>
      <c r="DG185" s="7" t="inlineStr"/>
      <c r="DH185" s="7" t="inlineStr"/>
      <c r="DI185" s="7" t="inlineStr"/>
      <c r="DJ185" s="7" t="inlineStr"/>
      <c r="DK185" s="7" t="inlineStr"/>
      <c r="DL185" s="7" t="inlineStr"/>
      <c r="DM185" s="7" t="inlineStr"/>
      <c r="DN185" s="7" t="inlineStr"/>
      <c r="DO185" s="7">
        <f>E185+AU185+BI185+BS185+CM185</f>
        <v/>
      </c>
      <c r="DP185" s="7">
        <f>F185+AV185+BJ185+BT185+CN185</f>
        <v/>
      </c>
    </row>
    <row r="186" hidden="1" outlineLevel="1">
      <c r="A186" s="5" t="n">
        <v>81</v>
      </c>
      <c r="B186" s="6" t="inlineStr">
        <is>
          <t>Xojeli Aydin Kol KTX Firmasi</t>
        </is>
      </c>
      <c r="C186" s="6" t="inlineStr">
        <is>
          <t>Нукус</t>
        </is>
      </c>
      <c r="D186" s="6" t="inlineStr">
        <is>
          <t>Нукус 1</t>
        </is>
      </c>
      <c r="E186" s="7">
        <f>G186+I186+K186+M186+O186+Q186+S186+U186+W186+Y186+AA186+AC186+AE186+AG186+AI186+AK186+AM186+AO186+AQ186+AS186</f>
        <v/>
      </c>
      <c r="F186" s="7">
        <f>H186+J186+L186+N186+P186+R186+T186+V186+X186+Z186+AB186+AD186+AF186+AH186+AJ186+AL186+AN186+AP186+AR186+AT186</f>
        <v/>
      </c>
      <c r="G186" s="7" t="inlineStr"/>
      <c r="H186" s="7" t="inlineStr"/>
      <c r="I186" s="7" t="inlineStr"/>
      <c r="J186" s="7" t="inlineStr"/>
      <c r="K186" s="7" t="inlineStr"/>
      <c r="L186" s="7" t="inlineStr"/>
      <c r="M186" s="7" t="inlineStr"/>
      <c r="N186" s="7" t="inlineStr"/>
      <c r="O186" s="7" t="inlineStr"/>
      <c r="P186" s="7" t="inlineStr"/>
      <c r="Q186" s="7" t="inlineStr"/>
      <c r="R186" s="7" t="inlineStr"/>
      <c r="S186" s="7" t="inlineStr"/>
      <c r="T186" s="7" t="inlineStr"/>
      <c r="U186" s="7" t="inlineStr"/>
      <c r="V186" s="7" t="inlineStr"/>
      <c r="W186" s="7" t="inlineStr"/>
      <c r="X186" s="7" t="inlineStr"/>
      <c r="Y186" s="7" t="inlineStr"/>
      <c r="Z186" s="7" t="inlineStr"/>
      <c r="AA186" s="7" t="inlineStr"/>
      <c r="AB186" s="7" t="inlineStr"/>
      <c r="AC186" s="7" t="inlineStr"/>
      <c r="AD186" s="7" t="inlineStr"/>
      <c r="AE186" s="7" t="inlineStr"/>
      <c r="AF186" s="7" t="inlineStr"/>
      <c r="AG186" s="7" t="inlineStr"/>
      <c r="AH186" s="7" t="inlineStr"/>
      <c r="AI186" s="7" t="inlineStr"/>
      <c r="AJ186" s="7" t="inlineStr"/>
      <c r="AK186" s="7" t="inlineStr"/>
      <c r="AL186" s="7" t="inlineStr"/>
      <c r="AM186" s="7" t="inlineStr"/>
      <c r="AN186" s="7" t="inlineStr"/>
      <c r="AO186" s="7" t="inlineStr"/>
      <c r="AP186" s="7" t="inlineStr"/>
      <c r="AQ186" s="7" t="inlineStr"/>
      <c r="AR186" s="7" t="inlineStr"/>
      <c r="AS186" s="7" t="inlineStr"/>
      <c r="AT186" s="7" t="inlineStr"/>
      <c r="AU186" s="7">
        <f>AW186+AY186+BA186+BC186+BE186+BG186</f>
        <v/>
      </c>
      <c r="AV186" s="7">
        <f>AX186+AZ186+BB186+BD186+BF186+BH186</f>
        <v/>
      </c>
      <c r="AW186" s="7" t="inlineStr"/>
      <c r="AX186" s="7" t="inlineStr"/>
      <c r="AY186" s="7" t="inlineStr"/>
      <c r="AZ186" s="7" t="inlineStr"/>
      <c r="BA186" s="7" t="inlineStr"/>
      <c r="BB186" s="7" t="inlineStr"/>
      <c r="BC186" s="7" t="inlineStr"/>
      <c r="BD186" s="7" t="inlineStr"/>
      <c r="BE186" s="7" t="inlineStr"/>
      <c r="BF186" s="7" t="inlineStr"/>
      <c r="BG186" s="7" t="inlineStr"/>
      <c r="BH186" s="7" t="inlineStr"/>
      <c r="BI186" s="7">
        <f>BK186+BM186+BO186+BQ186</f>
        <v/>
      </c>
      <c r="BJ186" s="7">
        <f>BL186+BN186+BP186+BR186</f>
        <v/>
      </c>
      <c r="BK186" s="7" t="inlineStr"/>
      <c r="BL186" s="7" t="inlineStr"/>
      <c r="BM186" s="7" t="inlineStr"/>
      <c r="BN186" s="7" t="inlineStr"/>
      <c r="BO186" s="7" t="inlineStr"/>
      <c r="BP186" s="7" t="inlineStr"/>
      <c r="BQ186" s="7" t="inlineStr"/>
      <c r="BR186" s="7" t="inlineStr"/>
      <c r="BS186" s="7">
        <f>BU186+BW186+BY186+CA186+CC186+CE186+CG186+CI186+CK186</f>
        <v/>
      </c>
      <c r="BT186" s="7">
        <f>BV186+BX186+BZ186+CB186+CD186+CF186+CH186+CJ186+CL186</f>
        <v/>
      </c>
      <c r="BU186" s="7" t="inlineStr"/>
      <c r="BV186" s="7" t="inlineStr"/>
      <c r="BW186" s="7" t="inlineStr"/>
      <c r="BX186" s="7" t="inlineStr"/>
      <c r="BY186" s="7" t="inlineStr"/>
      <c r="BZ186" s="7" t="inlineStr"/>
      <c r="CA186" s="7" t="inlineStr"/>
      <c r="CB186" s="7" t="inlineStr"/>
      <c r="CC186" s="7" t="inlineStr"/>
      <c r="CD186" s="7" t="inlineStr"/>
      <c r="CE186" s="7" t="inlineStr"/>
      <c r="CF186" s="7" t="inlineStr"/>
      <c r="CG186" s="7" t="inlineStr"/>
      <c r="CH186" s="7" t="inlineStr"/>
      <c r="CI186" s="7" t="inlineStr"/>
      <c r="CJ186" s="7" t="inlineStr"/>
      <c r="CK186" s="7" t="inlineStr"/>
      <c r="CL186" s="7" t="inlineStr"/>
      <c r="CM186" s="7">
        <f>CO186+CQ186+CS186+CU186+CW186+CY186+DA186+DC186+DE186+DG186+DI186+DK186+DM186</f>
        <v/>
      </c>
      <c r="CN186" s="7">
        <f>CP186+CR186+CT186+CV186+CX186+CZ186+DB186+DD186+DF186+DH186+DJ186+DL186+DN186</f>
        <v/>
      </c>
      <c r="CO186" s="7" t="inlineStr"/>
      <c r="CP186" s="7" t="inlineStr"/>
      <c r="CQ186" s="7" t="inlineStr"/>
      <c r="CR186" s="7" t="inlineStr"/>
      <c r="CS186" s="7" t="inlineStr"/>
      <c r="CT186" s="7" t="inlineStr"/>
      <c r="CU186" s="7" t="inlineStr"/>
      <c r="CV186" s="7" t="inlineStr"/>
      <c r="CW186" s="7" t="inlineStr"/>
      <c r="CX186" s="7" t="inlineStr"/>
      <c r="CY186" s="7" t="inlineStr"/>
      <c r="CZ186" s="7" t="inlineStr"/>
      <c r="DA186" s="7" t="n">
        <v>10</v>
      </c>
      <c r="DB186" s="7" t="n">
        <v>4043420</v>
      </c>
      <c r="DC186" s="7" t="inlineStr"/>
      <c r="DD186" s="7" t="inlineStr"/>
      <c r="DE186" s="7" t="inlineStr"/>
      <c r="DF186" s="7" t="inlineStr"/>
      <c r="DG186" s="7" t="inlineStr"/>
      <c r="DH186" s="7" t="inlineStr"/>
      <c r="DI186" s="7" t="inlineStr"/>
      <c r="DJ186" s="7" t="inlineStr"/>
      <c r="DK186" s="7" t="inlineStr"/>
      <c r="DL186" s="7" t="inlineStr"/>
      <c r="DM186" s="7" t="inlineStr"/>
      <c r="DN186" s="7" t="inlineStr"/>
      <c r="DO186" s="7">
        <f>E186+AU186+BI186+BS186+CM186</f>
        <v/>
      </c>
      <c r="DP186" s="7">
        <f>F186+AV186+BJ186+BT186+CN186</f>
        <v/>
      </c>
    </row>
    <row r="187" hidden="1" outlineLevel="1">
      <c r="A187" s="5" t="n">
        <v>82</v>
      </c>
      <c r="B187" s="6" t="inlineStr">
        <is>
          <t>Xursandbek Damir Farm XK</t>
        </is>
      </c>
      <c r="C187" s="6" t="inlineStr">
        <is>
          <t>Нукус</t>
        </is>
      </c>
      <c r="D187" s="6" t="inlineStr">
        <is>
          <t>Нукус 1</t>
        </is>
      </c>
      <c r="E187" s="7">
        <f>G187+I187+K187+M187+O187+Q187+S187+U187+W187+Y187+AA187+AC187+AE187+AG187+AI187+AK187+AM187+AO187+AQ187+AS187</f>
        <v/>
      </c>
      <c r="F187" s="7">
        <f>H187+J187+L187+N187+P187+R187+T187+V187+X187+Z187+AB187+AD187+AF187+AH187+AJ187+AL187+AN187+AP187+AR187+AT187</f>
        <v/>
      </c>
      <c r="G187" s="7" t="inlineStr"/>
      <c r="H187" s="7" t="inlineStr"/>
      <c r="I187" s="7" t="inlineStr"/>
      <c r="J187" s="7" t="inlineStr"/>
      <c r="K187" s="7" t="inlineStr"/>
      <c r="L187" s="7" t="inlineStr"/>
      <c r="M187" s="7" t="inlineStr"/>
      <c r="N187" s="7" t="inlineStr"/>
      <c r="O187" s="7" t="inlineStr"/>
      <c r="P187" s="7" t="inlineStr"/>
      <c r="Q187" s="7" t="inlineStr"/>
      <c r="R187" s="7" t="inlineStr"/>
      <c r="S187" s="7" t="inlineStr"/>
      <c r="T187" s="7" t="inlineStr"/>
      <c r="U187" s="7" t="inlineStr"/>
      <c r="V187" s="7" t="inlineStr"/>
      <c r="W187" s="7" t="inlineStr"/>
      <c r="X187" s="7" t="inlineStr"/>
      <c r="Y187" s="7" t="inlineStr"/>
      <c r="Z187" s="7" t="inlineStr"/>
      <c r="AA187" s="7" t="inlineStr"/>
      <c r="AB187" s="7" t="inlineStr"/>
      <c r="AC187" s="7" t="inlineStr"/>
      <c r="AD187" s="7" t="inlineStr"/>
      <c r="AE187" s="7" t="inlineStr"/>
      <c r="AF187" s="7" t="inlineStr"/>
      <c r="AG187" s="7" t="inlineStr"/>
      <c r="AH187" s="7" t="inlineStr"/>
      <c r="AI187" s="7" t="inlineStr"/>
      <c r="AJ187" s="7" t="inlineStr"/>
      <c r="AK187" s="7" t="inlineStr"/>
      <c r="AL187" s="7" t="inlineStr"/>
      <c r="AM187" s="7" t="inlineStr"/>
      <c r="AN187" s="7" t="inlineStr"/>
      <c r="AO187" s="7" t="inlineStr"/>
      <c r="AP187" s="7" t="inlineStr"/>
      <c r="AQ187" s="7" t="inlineStr"/>
      <c r="AR187" s="7" t="inlineStr"/>
      <c r="AS187" s="7" t="inlineStr"/>
      <c r="AT187" s="7" t="inlineStr"/>
      <c r="AU187" s="7">
        <f>AW187+AY187+BA187+BC187+BE187+BG187</f>
        <v/>
      </c>
      <c r="AV187" s="7">
        <f>AX187+AZ187+BB187+BD187+BF187+BH187</f>
        <v/>
      </c>
      <c r="AW187" s="7" t="inlineStr"/>
      <c r="AX187" s="7" t="inlineStr"/>
      <c r="AY187" s="7" t="inlineStr"/>
      <c r="AZ187" s="7" t="inlineStr"/>
      <c r="BA187" s="7" t="inlineStr"/>
      <c r="BB187" s="7" t="inlineStr"/>
      <c r="BC187" s="7" t="inlineStr"/>
      <c r="BD187" s="7" t="inlineStr"/>
      <c r="BE187" s="7" t="inlineStr"/>
      <c r="BF187" s="7" t="inlineStr"/>
      <c r="BG187" s="7" t="inlineStr"/>
      <c r="BH187" s="7" t="inlineStr"/>
      <c r="BI187" s="7">
        <f>BK187+BM187+BO187+BQ187</f>
        <v/>
      </c>
      <c r="BJ187" s="7">
        <f>BL187+BN187+BP187+BR187</f>
        <v/>
      </c>
      <c r="BK187" s="7" t="inlineStr"/>
      <c r="BL187" s="7" t="inlineStr"/>
      <c r="BM187" s="7" t="inlineStr"/>
      <c r="BN187" s="7" t="inlineStr"/>
      <c r="BO187" s="7" t="inlineStr"/>
      <c r="BP187" s="7" t="inlineStr"/>
      <c r="BQ187" s="7" t="inlineStr"/>
      <c r="BR187" s="7" t="inlineStr"/>
      <c r="BS187" s="7">
        <f>BU187+BW187+BY187+CA187+CC187+CE187+CG187+CI187+CK187</f>
        <v/>
      </c>
      <c r="BT187" s="7">
        <f>BV187+BX187+BZ187+CB187+CD187+CF187+CH187+CJ187+CL187</f>
        <v/>
      </c>
      <c r="BU187" s="7" t="inlineStr"/>
      <c r="BV187" s="7" t="inlineStr"/>
      <c r="BW187" s="7" t="inlineStr"/>
      <c r="BX187" s="7" t="inlineStr"/>
      <c r="BY187" s="7" t="inlineStr"/>
      <c r="BZ187" s="7" t="inlineStr"/>
      <c r="CA187" s="7" t="inlineStr"/>
      <c r="CB187" s="7" t="inlineStr"/>
      <c r="CC187" s="7" t="inlineStr"/>
      <c r="CD187" s="7" t="inlineStr"/>
      <c r="CE187" s="7" t="inlineStr"/>
      <c r="CF187" s="7" t="inlineStr"/>
      <c r="CG187" s="7" t="inlineStr"/>
      <c r="CH187" s="7" t="inlineStr"/>
      <c r="CI187" s="7" t="inlineStr"/>
      <c r="CJ187" s="7" t="inlineStr"/>
      <c r="CK187" s="7" t="inlineStr"/>
      <c r="CL187" s="7" t="inlineStr"/>
      <c r="CM187" s="7">
        <f>CO187+CQ187+CS187+CU187+CW187+CY187+DA187+DC187+DE187+DG187+DI187+DK187+DM187</f>
        <v/>
      </c>
      <c r="CN187" s="7">
        <f>CP187+CR187+CT187+CV187+CX187+CZ187+DB187+DD187+DF187+DH187+DJ187+DL187+DN187</f>
        <v/>
      </c>
      <c r="CO187" s="7" t="inlineStr"/>
      <c r="CP187" s="7" t="inlineStr"/>
      <c r="CQ187" s="7" t="inlineStr"/>
      <c r="CR187" s="7" t="inlineStr"/>
      <c r="CS187" s="7" t="inlineStr"/>
      <c r="CT187" s="7" t="inlineStr"/>
      <c r="CU187" s="7" t="inlineStr"/>
      <c r="CV187" s="7" t="inlineStr"/>
      <c r="CW187" s="7" t="inlineStr"/>
      <c r="CX187" s="7" t="inlineStr"/>
      <c r="CY187" s="7" t="inlineStr"/>
      <c r="CZ187" s="7" t="inlineStr"/>
      <c r="DA187" s="7" t="inlineStr"/>
      <c r="DB187" s="7" t="inlineStr"/>
      <c r="DC187" s="7" t="n">
        <v>10</v>
      </c>
      <c r="DD187" s="7" t="n">
        <v>2254390</v>
      </c>
      <c r="DE187" s="7" t="inlineStr"/>
      <c r="DF187" s="7" t="inlineStr"/>
      <c r="DG187" s="7" t="n">
        <v>10</v>
      </c>
      <c r="DH187" s="7" t="n">
        <v>3499720</v>
      </c>
      <c r="DI187" s="7" t="inlineStr"/>
      <c r="DJ187" s="7" t="inlineStr"/>
      <c r="DK187" s="7" t="inlineStr"/>
      <c r="DL187" s="7" t="inlineStr"/>
      <c r="DM187" s="7" t="inlineStr"/>
      <c r="DN187" s="7" t="inlineStr"/>
      <c r="DO187" s="7">
        <f>E187+AU187+BI187+BS187+CM187</f>
        <v/>
      </c>
      <c r="DP187" s="7">
        <f>F187+AV187+BJ187+BT187+CN187</f>
        <v/>
      </c>
    </row>
    <row r="188" hidden="1" outlineLevel="1">
      <c r="A188" s="5" t="n">
        <v>83</v>
      </c>
      <c r="B188" s="6" t="inlineStr">
        <is>
          <t>Zafar XK</t>
        </is>
      </c>
      <c r="C188" s="6" t="inlineStr">
        <is>
          <t>Нукус</t>
        </is>
      </c>
      <c r="D188" s="6" t="inlineStr">
        <is>
          <t>Нукус 1</t>
        </is>
      </c>
      <c r="E188" s="7">
        <f>G188+I188+K188+M188+O188+Q188+S188+U188+W188+Y188+AA188+AC188+AE188+AG188+AI188+AK188+AM188+AO188+AQ188+AS188</f>
        <v/>
      </c>
      <c r="F188" s="7">
        <f>H188+J188+L188+N188+P188+R188+T188+V188+X188+Z188+AB188+AD188+AF188+AH188+AJ188+AL188+AN188+AP188+AR188+AT188</f>
        <v/>
      </c>
      <c r="G188" s="7" t="n">
        <v>55</v>
      </c>
      <c r="H188" s="7" t="n">
        <v>6698185</v>
      </c>
      <c r="I188" s="7" t="n">
        <v>3</v>
      </c>
      <c r="J188" s="7" t="n">
        <v>912033</v>
      </c>
      <c r="K188" s="7" t="n">
        <v>3</v>
      </c>
      <c r="L188" s="7" t="n">
        <v>964644</v>
      </c>
      <c r="M188" s="7" t="n">
        <v>150</v>
      </c>
      <c r="N188" s="7" t="n">
        <v>31368150</v>
      </c>
      <c r="O188" s="7" t="inlineStr"/>
      <c r="P188" s="7" t="inlineStr"/>
      <c r="Q188" s="7" t="n">
        <v>500</v>
      </c>
      <c r="R188" s="7" t="n">
        <v>171495000</v>
      </c>
      <c r="S188" s="7" t="inlineStr"/>
      <c r="T188" s="7" t="inlineStr"/>
      <c r="U188" s="7" t="inlineStr"/>
      <c r="V188" s="7" t="inlineStr"/>
      <c r="W188" s="7" t="inlineStr"/>
      <c r="X188" s="7" t="inlineStr"/>
      <c r="Y188" s="7" t="inlineStr"/>
      <c r="Z188" s="7" t="inlineStr"/>
      <c r="AA188" s="7" t="inlineStr"/>
      <c r="AB188" s="7" t="inlineStr"/>
      <c r="AC188" s="7" t="inlineStr"/>
      <c r="AD188" s="7" t="inlineStr"/>
      <c r="AE188" s="7" t="inlineStr"/>
      <c r="AF188" s="7" t="inlineStr"/>
      <c r="AG188" s="7" t="inlineStr"/>
      <c r="AH188" s="7" t="inlineStr"/>
      <c r="AI188" s="7" t="inlineStr"/>
      <c r="AJ188" s="7" t="inlineStr"/>
      <c r="AK188" s="7" t="inlineStr"/>
      <c r="AL188" s="7" t="inlineStr"/>
      <c r="AM188" s="7" t="inlineStr"/>
      <c r="AN188" s="7" t="inlineStr"/>
      <c r="AO188" s="7" t="inlineStr"/>
      <c r="AP188" s="7" t="inlineStr"/>
      <c r="AQ188" s="7" t="inlineStr"/>
      <c r="AR188" s="7" t="inlineStr"/>
      <c r="AS188" s="7" t="inlineStr"/>
      <c r="AT188" s="7" t="inlineStr"/>
      <c r="AU188" s="7">
        <f>AW188+AY188+BA188+BC188+BE188+BG188</f>
        <v/>
      </c>
      <c r="AV188" s="7">
        <f>AX188+AZ188+BB188+BD188+BF188+BH188</f>
        <v/>
      </c>
      <c r="AW188" s="7" t="inlineStr"/>
      <c r="AX188" s="7" t="inlineStr"/>
      <c r="AY188" s="7" t="inlineStr"/>
      <c r="AZ188" s="7" t="inlineStr"/>
      <c r="BA188" s="7" t="inlineStr"/>
      <c r="BB188" s="7" t="inlineStr"/>
      <c r="BC188" s="7" t="inlineStr"/>
      <c r="BD188" s="7" t="inlineStr"/>
      <c r="BE188" s="7" t="inlineStr"/>
      <c r="BF188" s="7" t="inlineStr"/>
      <c r="BG188" s="7" t="inlineStr"/>
      <c r="BH188" s="7" t="inlineStr"/>
      <c r="BI188" s="7">
        <f>BK188+BM188+BO188+BQ188</f>
        <v/>
      </c>
      <c r="BJ188" s="7">
        <f>BL188+BN188+BP188+BR188</f>
        <v/>
      </c>
      <c r="BK188" s="7" t="inlineStr"/>
      <c r="BL188" s="7" t="inlineStr"/>
      <c r="BM188" s="7" t="inlineStr"/>
      <c r="BN188" s="7" t="inlineStr"/>
      <c r="BO188" s="7" t="inlineStr"/>
      <c r="BP188" s="7" t="inlineStr"/>
      <c r="BQ188" s="7" t="inlineStr"/>
      <c r="BR188" s="7" t="inlineStr"/>
      <c r="BS188" s="7">
        <f>BU188+BW188+BY188+CA188+CC188+CE188+CG188+CI188+CK188</f>
        <v/>
      </c>
      <c r="BT188" s="7">
        <f>BV188+BX188+BZ188+CB188+CD188+CF188+CH188+CJ188+CL188</f>
        <v/>
      </c>
      <c r="BU188" s="7" t="inlineStr"/>
      <c r="BV188" s="7" t="inlineStr"/>
      <c r="BW188" s="7" t="inlineStr"/>
      <c r="BX188" s="7" t="inlineStr"/>
      <c r="BY188" s="7" t="inlineStr"/>
      <c r="BZ188" s="7" t="inlineStr"/>
      <c r="CA188" s="7" t="inlineStr"/>
      <c r="CB188" s="7" t="inlineStr"/>
      <c r="CC188" s="7" t="inlineStr"/>
      <c r="CD188" s="7" t="inlineStr"/>
      <c r="CE188" s="7" t="inlineStr"/>
      <c r="CF188" s="7" t="inlineStr"/>
      <c r="CG188" s="7" t="inlineStr"/>
      <c r="CH188" s="7" t="inlineStr"/>
      <c r="CI188" s="7" t="inlineStr"/>
      <c r="CJ188" s="7" t="inlineStr"/>
      <c r="CK188" s="7" t="inlineStr"/>
      <c r="CL188" s="7" t="inlineStr"/>
      <c r="CM188" s="7">
        <f>CO188+CQ188+CS188+CU188+CW188+CY188+DA188+DC188+DE188+DG188+DI188+DK188+DM188</f>
        <v/>
      </c>
      <c r="CN188" s="7">
        <f>CP188+CR188+CT188+CV188+CX188+CZ188+DB188+DD188+DF188+DH188+DJ188+DL188+DN188</f>
        <v/>
      </c>
      <c r="CO188" s="7" t="inlineStr"/>
      <c r="CP188" s="7" t="inlineStr"/>
      <c r="CQ188" s="7" t="inlineStr"/>
      <c r="CR188" s="7" t="inlineStr"/>
      <c r="CS188" s="7" t="inlineStr"/>
      <c r="CT188" s="7" t="inlineStr"/>
      <c r="CU188" s="7" t="inlineStr"/>
      <c r="CV188" s="7" t="inlineStr"/>
      <c r="CW188" s="7" t="inlineStr"/>
      <c r="CX188" s="7" t="inlineStr"/>
      <c r="CY188" s="7" t="inlineStr"/>
      <c r="CZ188" s="7" t="inlineStr"/>
      <c r="DA188" s="7" t="inlineStr"/>
      <c r="DB188" s="7" t="inlineStr"/>
      <c r="DC188" s="7" t="inlineStr"/>
      <c r="DD188" s="7" t="inlineStr"/>
      <c r="DE188" s="7" t="inlineStr"/>
      <c r="DF188" s="7" t="inlineStr"/>
      <c r="DG188" s="7" t="inlineStr"/>
      <c r="DH188" s="7" t="inlineStr"/>
      <c r="DI188" s="7" t="inlineStr"/>
      <c r="DJ188" s="7" t="inlineStr"/>
      <c r="DK188" s="7" t="inlineStr"/>
      <c r="DL188" s="7" t="inlineStr"/>
      <c r="DM188" s="7" t="inlineStr"/>
      <c r="DN188" s="7" t="inlineStr"/>
      <c r="DO188" s="7">
        <f>E188+AU188+BI188+BS188+CM188</f>
        <v/>
      </c>
      <c r="DP188" s="7">
        <f>F188+AV188+BJ188+BT188+CN188</f>
        <v/>
      </c>
    </row>
    <row r="189" hidden="1" outlineLevel="1">
      <c r="A189" s="5" t="n">
        <v>84</v>
      </c>
      <c r="B189" s="6" t="inlineStr">
        <is>
          <t>МЧФ ДЕНТАФОРМ-ГОЛД</t>
        </is>
      </c>
      <c r="C189" s="6" t="inlineStr">
        <is>
          <t>Нукус</t>
        </is>
      </c>
      <c r="D189" s="6" t="inlineStr">
        <is>
          <t>Нукус 1</t>
        </is>
      </c>
      <c r="E189" s="7">
        <f>G189+I189+K189+M189+O189+Q189+S189+U189+W189+Y189+AA189+AC189+AE189+AG189+AI189+AK189+AM189+AO189+AQ189+AS189</f>
        <v/>
      </c>
      <c r="F189" s="7">
        <f>H189+J189+L189+N189+P189+R189+T189+V189+X189+Z189+AB189+AD189+AF189+AH189+AJ189+AL189+AN189+AP189+AR189+AT189</f>
        <v/>
      </c>
      <c r="G189" s="7" t="n">
        <v>10</v>
      </c>
      <c r="H189" s="7" t="n">
        <v>171610</v>
      </c>
      <c r="I189" s="7" t="inlineStr"/>
      <c r="J189" s="7" t="inlineStr"/>
      <c r="K189" s="7" t="inlineStr"/>
      <c r="L189" s="7" t="inlineStr"/>
      <c r="M189" s="7" t="n">
        <v>30</v>
      </c>
      <c r="N189" s="7" t="n">
        <v>8175510</v>
      </c>
      <c r="O189" s="7" t="inlineStr"/>
      <c r="P189" s="7" t="inlineStr"/>
      <c r="Q189" s="7" t="n">
        <v>100</v>
      </c>
      <c r="R189" s="7" t="n">
        <v>30994200</v>
      </c>
      <c r="S189" s="7" t="inlineStr"/>
      <c r="T189" s="7" t="inlineStr"/>
      <c r="U189" s="7" t="inlineStr"/>
      <c r="V189" s="7" t="inlineStr"/>
      <c r="W189" s="7" t="inlineStr"/>
      <c r="X189" s="7" t="inlineStr"/>
      <c r="Y189" s="7" t="inlineStr"/>
      <c r="Z189" s="7" t="inlineStr"/>
      <c r="AA189" s="7" t="inlineStr"/>
      <c r="AB189" s="7" t="inlineStr"/>
      <c r="AC189" s="7" t="inlineStr"/>
      <c r="AD189" s="7" t="inlineStr"/>
      <c r="AE189" s="7" t="inlineStr"/>
      <c r="AF189" s="7" t="inlineStr"/>
      <c r="AG189" s="7" t="inlineStr"/>
      <c r="AH189" s="7" t="inlineStr"/>
      <c r="AI189" s="7" t="inlineStr"/>
      <c r="AJ189" s="7" t="inlineStr"/>
      <c r="AK189" s="7" t="inlineStr"/>
      <c r="AL189" s="7" t="inlineStr"/>
      <c r="AM189" s="7" t="inlineStr"/>
      <c r="AN189" s="7" t="inlineStr"/>
      <c r="AO189" s="7" t="inlineStr"/>
      <c r="AP189" s="7" t="inlineStr"/>
      <c r="AQ189" s="7" t="inlineStr"/>
      <c r="AR189" s="7" t="inlineStr"/>
      <c r="AS189" s="7" t="inlineStr"/>
      <c r="AT189" s="7" t="inlineStr"/>
      <c r="AU189" s="7">
        <f>AW189+AY189+BA189+BC189+BE189+BG189</f>
        <v/>
      </c>
      <c r="AV189" s="7">
        <f>AX189+AZ189+BB189+BD189+BF189+BH189</f>
        <v/>
      </c>
      <c r="AW189" s="7" t="inlineStr"/>
      <c r="AX189" s="7" t="inlineStr"/>
      <c r="AY189" s="7" t="inlineStr"/>
      <c r="AZ189" s="7" t="inlineStr"/>
      <c r="BA189" s="7" t="inlineStr"/>
      <c r="BB189" s="7" t="inlineStr"/>
      <c r="BC189" s="7" t="inlineStr"/>
      <c r="BD189" s="7" t="inlineStr"/>
      <c r="BE189" s="7" t="inlineStr"/>
      <c r="BF189" s="7" t="inlineStr"/>
      <c r="BG189" s="7" t="inlineStr"/>
      <c r="BH189" s="7" t="inlineStr"/>
      <c r="BI189" s="7">
        <f>BK189+BM189+BO189+BQ189</f>
        <v/>
      </c>
      <c r="BJ189" s="7">
        <f>BL189+BN189+BP189+BR189</f>
        <v/>
      </c>
      <c r="BK189" s="7" t="inlineStr"/>
      <c r="BL189" s="7" t="inlineStr"/>
      <c r="BM189" s="7" t="inlineStr"/>
      <c r="BN189" s="7" t="inlineStr"/>
      <c r="BO189" s="7" t="inlineStr"/>
      <c r="BP189" s="7" t="inlineStr"/>
      <c r="BQ189" s="7" t="inlineStr"/>
      <c r="BR189" s="7" t="inlineStr"/>
      <c r="BS189" s="7">
        <f>BU189+BW189+BY189+CA189+CC189+CE189+CG189+CI189+CK189</f>
        <v/>
      </c>
      <c r="BT189" s="7">
        <f>BV189+BX189+BZ189+CB189+CD189+CF189+CH189+CJ189+CL189</f>
        <v/>
      </c>
      <c r="BU189" s="7" t="inlineStr"/>
      <c r="BV189" s="7" t="inlineStr"/>
      <c r="BW189" s="7" t="inlineStr"/>
      <c r="BX189" s="7" t="inlineStr"/>
      <c r="BY189" s="7" t="inlineStr"/>
      <c r="BZ189" s="7" t="inlineStr"/>
      <c r="CA189" s="7" t="inlineStr"/>
      <c r="CB189" s="7" t="inlineStr"/>
      <c r="CC189" s="7" t="inlineStr"/>
      <c r="CD189" s="7" t="inlineStr"/>
      <c r="CE189" s="7" t="inlineStr"/>
      <c r="CF189" s="7" t="inlineStr"/>
      <c r="CG189" s="7" t="inlineStr"/>
      <c r="CH189" s="7" t="inlineStr"/>
      <c r="CI189" s="7" t="inlineStr"/>
      <c r="CJ189" s="7" t="inlineStr"/>
      <c r="CK189" s="7" t="inlineStr"/>
      <c r="CL189" s="7" t="inlineStr"/>
      <c r="CM189" s="7">
        <f>CO189+CQ189+CS189+CU189+CW189+CY189+DA189+DC189+DE189+DG189+DI189+DK189+DM189</f>
        <v/>
      </c>
      <c r="CN189" s="7">
        <f>CP189+CR189+CT189+CV189+CX189+CZ189+DB189+DD189+DF189+DH189+DJ189+DL189+DN189</f>
        <v/>
      </c>
      <c r="CO189" s="7" t="inlineStr"/>
      <c r="CP189" s="7" t="inlineStr"/>
      <c r="CQ189" s="7" t="inlineStr"/>
      <c r="CR189" s="7" t="inlineStr"/>
      <c r="CS189" s="7" t="inlineStr"/>
      <c r="CT189" s="7" t="inlineStr"/>
      <c r="CU189" s="7" t="inlineStr"/>
      <c r="CV189" s="7" t="inlineStr"/>
      <c r="CW189" s="7" t="inlineStr"/>
      <c r="CX189" s="7" t="inlineStr"/>
      <c r="CY189" s="7" t="inlineStr"/>
      <c r="CZ189" s="7" t="inlineStr"/>
      <c r="DA189" s="7" t="inlineStr"/>
      <c r="DB189" s="7" t="inlineStr"/>
      <c r="DC189" s="7" t="inlineStr"/>
      <c r="DD189" s="7" t="inlineStr"/>
      <c r="DE189" s="7" t="inlineStr"/>
      <c r="DF189" s="7" t="inlineStr"/>
      <c r="DG189" s="7" t="inlineStr"/>
      <c r="DH189" s="7" t="inlineStr"/>
      <c r="DI189" s="7" t="inlineStr"/>
      <c r="DJ189" s="7" t="inlineStr"/>
      <c r="DK189" s="7" t="inlineStr"/>
      <c r="DL189" s="7" t="inlineStr"/>
      <c r="DM189" s="7" t="inlineStr"/>
      <c r="DN189" s="7" t="inlineStr"/>
      <c r="DO189" s="7">
        <f>E189+AU189+BI189+BS189+CM189</f>
        <v/>
      </c>
      <c r="DP189" s="7">
        <f>F189+AV189+BJ189+BT189+CN189</f>
        <v/>
      </c>
    </row>
    <row r="190" hidden="1" outlineLevel="1">
      <c r="A190" s="5" t="n">
        <v>85</v>
      </c>
      <c r="B190" s="6" t="inlineStr">
        <is>
          <t>ЧА Azamat</t>
        </is>
      </c>
      <c r="C190" s="6" t="inlineStr">
        <is>
          <t>Нукус</t>
        </is>
      </c>
      <c r="D190" s="6" t="inlineStr">
        <is>
          <t>Нукус 1</t>
        </is>
      </c>
      <c r="E190" s="7">
        <f>G190+I190+K190+M190+O190+Q190+S190+U190+W190+Y190+AA190+AC190+AE190+AG190+AI190+AK190+AM190+AO190+AQ190+AS190</f>
        <v/>
      </c>
      <c r="F190" s="7">
        <f>H190+J190+L190+N190+P190+R190+T190+V190+X190+Z190+AB190+AD190+AF190+AH190+AJ190+AL190+AN190+AP190+AR190+AT190</f>
        <v/>
      </c>
      <c r="G190" s="7" t="inlineStr"/>
      <c r="H190" s="7" t="inlineStr"/>
      <c r="I190" s="7" t="inlineStr"/>
      <c r="J190" s="7" t="inlineStr"/>
      <c r="K190" s="7" t="inlineStr"/>
      <c r="L190" s="7" t="inlineStr"/>
      <c r="M190" s="7" t="inlineStr"/>
      <c r="N190" s="7" t="inlineStr"/>
      <c r="O190" s="7" t="inlineStr"/>
      <c r="P190" s="7" t="inlineStr"/>
      <c r="Q190" s="7" t="n">
        <v>5</v>
      </c>
      <c r="R190" s="7" t="n">
        <v>1526710</v>
      </c>
      <c r="S190" s="7" t="inlineStr"/>
      <c r="T190" s="7" t="inlineStr"/>
      <c r="U190" s="7" t="inlineStr"/>
      <c r="V190" s="7" t="inlineStr"/>
      <c r="W190" s="7" t="inlineStr"/>
      <c r="X190" s="7" t="inlineStr"/>
      <c r="Y190" s="7" t="inlineStr"/>
      <c r="Z190" s="7" t="inlineStr"/>
      <c r="AA190" s="7" t="inlineStr"/>
      <c r="AB190" s="7" t="inlineStr"/>
      <c r="AC190" s="7" t="inlineStr"/>
      <c r="AD190" s="7" t="inlineStr"/>
      <c r="AE190" s="7" t="inlineStr"/>
      <c r="AF190" s="7" t="inlineStr"/>
      <c r="AG190" s="7" t="inlineStr"/>
      <c r="AH190" s="7" t="inlineStr"/>
      <c r="AI190" s="7" t="inlineStr"/>
      <c r="AJ190" s="7" t="inlineStr"/>
      <c r="AK190" s="7" t="inlineStr"/>
      <c r="AL190" s="7" t="inlineStr"/>
      <c r="AM190" s="7" t="inlineStr"/>
      <c r="AN190" s="7" t="inlineStr"/>
      <c r="AO190" s="7" t="inlineStr"/>
      <c r="AP190" s="7" t="inlineStr"/>
      <c r="AQ190" s="7" t="inlineStr"/>
      <c r="AR190" s="7" t="inlineStr"/>
      <c r="AS190" s="7" t="inlineStr"/>
      <c r="AT190" s="7" t="inlineStr"/>
      <c r="AU190" s="7">
        <f>AW190+AY190+BA190+BC190+BE190+BG190</f>
        <v/>
      </c>
      <c r="AV190" s="7">
        <f>AX190+AZ190+BB190+BD190+BF190+BH190</f>
        <v/>
      </c>
      <c r="AW190" s="7" t="inlineStr"/>
      <c r="AX190" s="7" t="inlineStr"/>
      <c r="AY190" s="7" t="inlineStr"/>
      <c r="AZ190" s="7" t="inlineStr"/>
      <c r="BA190" s="7" t="inlineStr"/>
      <c r="BB190" s="7" t="inlineStr"/>
      <c r="BC190" s="7" t="inlineStr"/>
      <c r="BD190" s="7" t="inlineStr"/>
      <c r="BE190" s="7" t="inlineStr"/>
      <c r="BF190" s="7" t="inlineStr"/>
      <c r="BG190" s="7" t="inlineStr"/>
      <c r="BH190" s="7" t="inlineStr"/>
      <c r="BI190" s="7">
        <f>BK190+BM190+BO190+BQ190</f>
        <v/>
      </c>
      <c r="BJ190" s="7">
        <f>BL190+BN190+BP190+BR190</f>
        <v/>
      </c>
      <c r="BK190" s="7" t="inlineStr"/>
      <c r="BL190" s="7" t="inlineStr"/>
      <c r="BM190" s="7" t="inlineStr"/>
      <c r="BN190" s="7" t="inlineStr"/>
      <c r="BO190" s="7" t="inlineStr"/>
      <c r="BP190" s="7" t="inlineStr"/>
      <c r="BQ190" s="7" t="inlineStr"/>
      <c r="BR190" s="7" t="inlineStr"/>
      <c r="BS190" s="7">
        <f>BU190+BW190+BY190+CA190+CC190+CE190+CG190+CI190+CK190</f>
        <v/>
      </c>
      <c r="BT190" s="7">
        <f>BV190+BX190+BZ190+CB190+CD190+CF190+CH190+CJ190+CL190</f>
        <v/>
      </c>
      <c r="BU190" s="7" t="inlineStr"/>
      <c r="BV190" s="7" t="inlineStr"/>
      <c r="BW190" s="7" t="inlineStr"/>
      <c r="BX190" s="7" t="inlineStr"/>
      <c r="BY190" s="7" t="inlineStr"/>
      <c r="BZ190" s="7" t="inlineStr"/>
      <c r="CA190" s="7" t="inlineStr"/>
      <c r="CB190" s="7" t="inlineStr"/>
      <c r="CC190" s="7" t="inlineStr"/>
      <c r="CD190" s="7" t="inlineStr"/>
      <c r="CE190" s="7" t="inlineStr"/>
      <c r="CF190" s="7" t="inlineStr"/>
      <c r="CG190" s="7" t="inlineStr"/>
      <c r="CH190" s="7" t="inlineStr"/>
      <c r="CI190" s="7" t="inlineStr"/>
      <c r="CJ190" s="7" t="inlineStr"/>
      <c r="CK190" s="7" t="inlineStr"/>
      <c r="CL190" s="7" t="inlineStr"/>
      <c r="CM190" s="7">
        <f>CO190+CQ190+CS190+CU190+CW190+CY190+DA190+DC190+DE190+DG190+DI190+DK190+DM190</f>
        <v/>
      </c>
      <c r="CN190" s="7">
        <f>CP190+CR190+CT190+CV190+CX190+CZ190+DB190+DD190+DF190+DH190+DJ190+DL190+DN190</f>
        <v/>
      </c>
      <c r="CO190" s="7" t="inlineStr"/>
      <c r="CP190" s="7" t="inlineStr"/>
      <c r="CQ190" s="7" t="inlineStr"/>
      <c r="CR190" s="7" t="inlineStr"/>
      <c r="CS190" s="7" t="inlineStr"/>
      <c r="CT190" s="7" t="inlineStr"/>
      <c r="CU190" s="7" t="inlineStr"/>
      <c r="CV190" s="7" t="inlineStr"/>
      <c r="CW190" s="7" t="inlineStr"/>
      <c r="CX190" s="7" t="inlineStr"/>
      <c r="CY190" s="7" t="inlineStr"/>
      <c r="CZ190" s="7" t="inlineStr"/>
      <c r="DA190" s="7" t="inlineStr"/>
      <c r="DB190" s="7" t="inlineStr"/>
      <c r="DC190" s="7" t="inlineStr"/>
      <c r="DD190" s="7" t="inlineStr"/>
      <c r="DE190" s="7" t="inlineStr"/>
      <c r="DF190" s="7" t="inlineStr"/>
      <c r="DG190" s="7" t="inlineStr"/>
      <c r="DH190" s="7" t="inlineStr"/>
      <c r="DI190" s="7" t="inlineStr"/>
      <c r="DJ190" s="7" t="inlineStr"/>
      <c r="DK190" s="7" t="inlineStr"/>
      <c r="DL190" s="7" t="inlineStr"/>
      <c r="DM190" s="7" t="inlineStr"/>
      <c r="DN190" s="7" t="inlineStr"/>
      <c r="DO190" s="7">
        <f>E190+AU190+BI190+BS190+CM190</f>
        <v/>
      </c>
      <c r="DP190" s="7">
        <f>F190+AV190+BJ190+BT190+CN190</f>
        <v/>
      </c>
    </row>
    <row r="191" hidden="1" outlineLevel="1">
      <c r="A191" s="5" t="n">
        <v>86</v>
      </c>
      <c r="B191" s="6" t="inlineStr">
        <is>
          <t>ЧА Oral</t>
        </is>
      </c>
      <c r="C191" s="6" t="inlineStr">
        <is>
          <t>Нукус</t>
        </is>
      </c>
      <c r="D191" s="6" t="inlineStr">
        <is>
          <t>Нукус 1</t>
        </is>
      </c>
      <c r="E191" s="7">
        <f>G191+I191+K191+M191+O191+Q191+S191+U191+W191+Y191+AA191+AC191+AE191+AG191+AI191+AK191+AM191+AO191+AQ191+AS191</f>
        <v/>
      </c>
      <c r="F191" s="7">
        <f>H191+J191+L191+N191+P191+R191+T191+V191+X191+Z191+AB191+AD191+AF191+AH191+AJ191+AL191+AN191+AP191+AR191+AT191</f>
        <v/>
      </c>
      <c r="G191" s="7" t="inlineStr"/>
      <c r="H191" s="7" t="inlineStr"/>
      <c r="I191" s="7" t="inlineStr"/>
      <c r="J191" s="7" t="inlineStr"/>
      <c r="K191" s="7" t="inlineStr"/>
      <c r="L191" s="7" t="inlineStr"/>
      <c r="M191" s="7" t="n">
        <v>3</v>
      </c>
      <c r="N191" s="7" t="n">
        <v>765402</v>
      </c>
      <c r="O191" s="7" t="inlineStr"/>
      <c r="P191" s="7" t="inlineStr"/>
      <c r="Q191" s="7" t="n">
        <v>12</v>
      </c>
      <c r="R191" s="7" t="n">
        <v>3625221</v>
      </c>
      <c r="S191" s="7" t="inlineStr"/>
      <c r="T191" s="7" t="inlineStr"/>
      <c r="U191" s="7" t="inlineStr"/>
      <c r="V191" s="7" t="inlineStr"/>
      <c r="W191" s="7" t="inlineStr"/>
      <c r="X191" s="7" t="inlineStr"/>
      <c r="Y191" s="7" t="inlineStr"/>
      <c r="Z191" s="7" t="inlineStr"/>
      <c r="AA191" s="7" t="inlineStr"/>
      <c r="AB191" s="7" t="inlineStr"/>
      <c r="AC191" s="7" t="inlineStr"/>
      <c r="AD191" s="7" t="inlineStr"/>
      <c r="AE191" s="7" t="inlineStr"/>
      <c r="AF191" s="7" t="inlineStr"/>
      <c r="AG191" s="7" t="n">
        <v>3</v>
      </c>
      <c r="AH191" s="7" t="n">
        <v>55710</v>
      </c>
      <c r="AI191" s="7" t="inlineStr"/>
      <c r="AJ191" s="7" t="inlineStr"/>
      <c r="AK191" s="7" t="inlineStr"/>
      <c r="AL191" s="7" t="inlineStr"/>
      <c r="AM191" s="7" t="inlineStr"/>
      <c r="AN191" s="7" t="inlineStr"/>
      <c r="AO191" s="7" t="inlineStr"/>
      <c r="AP191" s="7" t="inlineStr"/>
      <c r="AQ191" s="7" t="inlineStr"/>
      <c r="AR191" s="7" t="inlineStr"/>
      <c r="AS191" s="7" t="inlineStr"/>
      <c r="AT191" s="7" t="inlineStr"/>
      <c r="AU191" s="7">
        <f>AW191+AY191+BA191+BC191+BE191+BG191</f>
        <v/>
      </c>
      <c r="AV191" s="7">
        <f>AX191+AZ191+BB191+BD191+BF191+BH191</f>
        <v/>
      </c>
      <c r="AW191" s="7" t="inlineStr"/>
      <c r="AX191" s="7" t="inlineStr"/>
      <c r="AY191" s="7" t="inlineStr"/>
      <c r="AZ191" s="7" t="inlineStr"/>
      <c r="BA191" s="7" t="inlineStr"/>
      <c r="BB191" s="7" t="inlineStr"/>
      <c r="BC191" s="7" t="inlineStr"/>
      <c r="BD191" s="7" t="inlineStr"/>
      <c r="BE191" s="7" t="inlineStr"/>
      <c r="BF191" s="7" t="inlineStr"/>
      <c r="BG191" s="7" t="inlineStr"/>
      <c r="BH191" s="7" t="inlineStr"/>
      <c r="BI191" s="7">
        <f>BK191+BM191+BO191+BQ191</f>
        <v/>
      </c>
      <c r="BJ191" s="7">
        <f>BL191+BN191+BP191+BR191</f>
        <v/>
      </c>
      <c r="BK191" s="7" t="inlineStr"/>
      <c r="BL191" s="7" t="inlineStr"/>
      <c r="BM191" s="7" t="inlineStr"/>
      <c r="BN191" s="7" t="inlineStr"/>
      <c r="BO191" s="7" t="inlineStr"/>
      <c r="BP191" s="7" t="inlineStr"/>
      <c r="BQ191" s="7" t="inlineStr"/>
      <c r="BR191" s="7" t="inlineStr"/>
      <c r="BS191" s="7">
        <f>BU191+BW191+BY191+CA191+CC191+CE191+CG191+CI191+CK191</f>
        <v/>
      </c>
      <c r="BT191" s="7">
        <f>BV191+BX191+BZ191+CB191+CD191+CF191+CH191+CJ191+CL191</f>
        <v/>
      </c>
      <c r="BU191" s="7" t="inlineStr"/>
      <c r="BV191" s="7" t="inlineStr"/>
      <c r="BW191" s="7" t="inlineStr"/>
      <c r="BX191" s="7" t="inlineStr"/>
      <c r="BY191" s="7" t="inlineStr"/>
      <c r="BZ191" s="7" t="inlineStr"/>
      <c r="CA191" s="7" t="inlineStr"/>
      <c r="CB191" s="7" t="inlineStr"/>
      <c r="CC191" s="7" t="inlineStr"/>
      <c r="CD191" s="7" t="inlineStr"/>
      <c r="CE191" s="7" t="inlineStr"/>
      <c r="CF191" s="7" t="inlineStr"/>
      <c r="CG191" s="7" t="inlineStr"/>
      <c r="CH191" s="7" t="inlineStr"/>
      <c r="CI191" s="7" t="inlineStr"/>
      <c r="CJ191" s="7" t="inlineStr"/>
      <c r="CK191" s="7" t="inlineStr"/>
      <c r="CL191" s="7" t="inlineStr"/>
      <c r="CM191" s="7">
        <f>CO191+CQ191+CS191+CU191+CW191+CY191+DA191+DC191+DE191+DG191+DI191+DK191+DM191</f>
        <v/>
      </c>
      <c r="CN191" s="7">
        <f>CP191+CR191+CT191+CV191+CX191+CZ191+DB191+DD191+DF191+DH191+DJ191+DL191+DN191</f>
        <v/>
      </c>
      <c r="CO191" s="7" t="inlineStr"/>
      <c r="CP191" s="7" t="inlineStr"/>
      <c r="CQ191" s="7" t="inlineStr"/>
      <c r="CR191" s="7" t="inlineStr"/>
      <c r="CS191" s="7" t="inlineStr"/>
      <c r="CT191" s="7" t="inlineStr"/>
      <c r="CU191" s="7" t="inlineStr"/>
      <c r="CV191" s="7" t="inlineStr"/>
      <c r="CW191" s="7" t="inlineStr"/>
      <c r="CX191" s="7" t="inlineStr"/>
      <c r="CY191" s="7" t="inlineStr"/>
      <c r="CZ191" s="7" t="inlineStr"/>
      <c r="DA191" s="7" t="inlineStr"/>
      <c r="DB191" s="7" t="inlineStr"/>
      <c r="DC191" s="7" t="n">
        <v>5</v>
      </c>
      <c r="DD191" s="7" t="n">
        <v>710220</v>
      </c>
      <c r="DE191" s="7" t="inlineStr"/>
      <c r="DF191" s="7" t="inlineStr"/>
      <c r="DG191" s="7" t="inlineStr"/>
      <c r="DH191" s="7" t="inlineStr"/>
      <c r="DI191" s="7" t="inlineStr"/>
      <c r="DJ191" s="7" t="inlineStr"/>
      <c r="DK191" s="7" t="inlineStr"/>
      <c r="DL191" s="7" t="inlineStr"/>
      <c r="DM191" s="7" t="inlineStr"/>
      <c r="DN191" s="7" t="inlineStr"/>
      <c r="DO191" s="7">
        <f>E191+AU191+BI191+BS191+CM191</f>
        <v/>
      </c>
      <c r="DP191" s="7">
        <f>F191+AV191+BJ191+BT191+CN191</f>
        <v/>
      </c>
    </row>
    <row r="192" hidden="1" outlineLevel="1">
      <c r="A192" s="5" t="n">
        <v>87</v>
      </c>
      <c r="B192" s="6" t="inlineStr">
        <is>
          <t>ЧА Бахтияр</t>
        </is>
      </c>
      <c r="C192" s="6" t="inlineStr">
        <is>
          <t>Нукус</t>
        </is>
      </c>
      <c r="D192" s="6" t="inlineStr">
        <is>
          <t>Нукус 1</t>
        </is>
      </c>
      <c r="E192" s="7">
        <f>G192+I192+K192+M192+O192+Q192+S192+U192+W192+Y192+AA192+AC192+AE192+AG192+AI192+AK192+AM192+AO192+AQ192+AS192</f>
        <v/>
      </c>
      <c r="F192" s="7">
        <f>H192+J192+L192+N192+P192+R192+T192+V192+X192+Z192+AB192+AD192+AF192+AH192+AJ192+AL192+AN192+AP192+AR192+AT192</f>
        <v/>
      </c>
      <c r="G192" s="7" t="inlineStr"/>
      <c r="H192" s="7" t="inlineStr"/>
      <c r="I192" s="7" t="inlineStr"/>
      <c r="J192" s="7" t="inlineStr"/>
      <c r="K192" s="7" t="inlineStr"/>
      <c r="L192" s="7" t="inlineStr"/>
      <c r="M192" s="7" t="inlineStr"/>
      <c r="N192" s="7" t="inlineStr"/>
      <c r="O192" s="7" t="inlineStr"/>
      <c r="P192" s="7" t="inlineStr"/>
      <c r="Q192" s="7" t="inlineStr"/>
      <c r="R192" s="7" t="inlineStr"/>
      <c r="S192" s="7" t="inlineStr"/>
      <c r="T192" s="7" t="inlineStr"/>
      <c r="U192" s="7" t="inlineStr"/>
      <c r="V192" s="7" t="inlineStr"/>
      <c r="W192" s="7" t="inlineStr"/>
      <c r="X192" s="7" t="inlineStr"/>
      <c r="Y192" s="7" t="inlineStr"/>
      <c r="Z192" s="7" t="inlineStr"/>
      <c r="AA192" s="7" t="inlineStr"/>
      <c r="AB192" s="7" t="inlineStr"/>
      <c r="AC192" s="7" t="n">
        <v>10</v>
      </c>
      <c r="AD192" s="7" t="n">
        <v>340970</v>
      </c>
      <c r="AE192" s="7" t="inlineStr"/>
      <c r="AF192" s="7" t="inlineStr"/>
      <c r="AG192" s="7" t="inlineStr"/>
      <c r="AH192" s="7" t="inlineStr"/>
      <c r="AI192" s="7" t="inlineStr"/>
      <c r="AJ192" s="7" t="inlineStr"/>
      <c r="AK192" s="7" t="inlineStr"/>
      <c r="AL192" s="7" t="inlineStr"/>
      <c r="AM192" s="7" t="inlineStr"/>
      <c r="AN192" s="7" t="inlineStr"/>
      <c r="AO192" s="7" t="inlineStr"/>
      <c r="AP192" s="7" t="inlineStr"/>
      <c r="AQ192" s="7" t="inlineStr"/>
      <c r="AR192" s="7" t="inlineStr"/>
      <c r="AS192" s="7" t="inlineStr"/>
      <c r="AT192" s="7" t="inlineStr"/>
      <c r="AU192" s="7">
        <f>AW192+AY192+BA192+BC192+BE192+BG192</f>
        <v/>
      </c>
      <c r="AV192" s="7">
        <f>AX192+AZ192+BB192+BD192+BF192+BH192</f>
        <v/>
      </c>
      <c r="AW192" s="7" t="inlineStr"/>
      <c r="AX192" s="7" t="inlineStr"/>
      <c r="AY192" s="7" t="inlineStr"/>
      <c r="AZ192" s="7" t="inlineStr"/>
      <c r="BA192" s="7" t="inlineStr"/>
      <c r="BB192" s="7" t="inlineStr"/>
      <c r="BC192" s="7" t="inlineStr"/>
      <c r="BD192" s="7" t="inlineStr"/>
      <c r="BE192" s="7" t="inlineStr"/>
      <c r="BF192" s="7" t="inlineStr"/>
      <c r="BG192" s="7" t="inlineStr"/>
      <c r="BH192" s="7" t="inlineStr"/>
      <c r="BI192" s="7">
        <f>BK192+BM192+BO192+BQ192</f>
        <v/>
      </c>
      <c r="BJ192" s="7">
        <f>BL192+BN192+BP192+BR192</f>
        <v/>
      </c>
      <c r="BK192" s="7" t="inlineStr"/>
      <c r="BL192" s="7" t="inlineStr"/>
      <c r="BM192" s="7" t="inlineStr"/>
      <c r="BN192" s="7" t="inlineStr"/>
      <c r="BO192" s="7" t="inlineStr"/>
      <c r="BP192" s="7" t="inlineStr"/>
      <c r="BQ192" s="7" t="inlineStr"/>
      <c r="BR192" s="7" t="inlineStr"/>
      <c r="BS192" s="7">
        <f>BU192+BW192+BY192+CA192+CC192+CE192+CG192+CI192+CK192</f>
        <v/>
      </c>
      <c r="BT192" s="7">
        <f>BV192+BX192+BZ192+CB192+CD192+CF192+CH192+CJ192+CL192</f>
        <v/>
      </c>
      <c r="BU192" s="7" t="inlineStr"/>
      <c r="BV192" s="7" t="inlineStr"/>
      <c r="BW192" s="7" t="inlineStr"/>
      <c r="BX192" s="7" t="inlineStr"/>
      <c r="BY192" s="7" t="inlineStr"/>
      <c r="BZ192" s="7" t="inlineStr"/>
      <c r="CA192" s="7" t="inlineStr"/>
      <c r="CB192" s="7" t="inlineStr"/>
      <c r="CC192" s="7" t="inlineStr"/>
      <c r="CD192" s="7" t="inlineStr"/>
      <c r="CE192" s="7" t="inlineStr"/>
      <c r="CF192" s="7" t="inlineStr"/>
      <c r="CG192" s="7" t="inlineStr"/>
      <c r="CH192" s="7" t="inlineStr"/>
      <c r="CI192" s="7" t="inlineStr"/>
      <c r="CJ192" s="7" t="inlineStr"/>
      <c r="CK192" s="7" t="inlineStr"/>
      <c r="CL192" s="7" t="inlineStr"/>
      <c r="CM192" s="7">
        <f>CO192+CQ192+CS192+CU192+CW192+CY192+DA192+DC192+DE192+DG192+DI192+DK192+DM192</f>
        <v/>
      </c>
      <c r="CN192" s="7">
        <f>CP192+CR192+CT192+CV192+CX192+CZ192+DB192+DD192+DF192+DH192+DJ192+DL192+DN192</f>
        <v/>
      </c>
      <c r="CO192" s="7" t="inlineStr"/>
      <c r="CP192" s="7" t="inlineStr"/>
      <c r="CQ192" s="7" t="inlineStr"/>
      <c r="CR192" s="7" t="inlineStr"/>
      <c r="CS192" s="7" t="inlineStr"/>
      <c r="CT192" s="7" t="inlineStr"/>
      <c r="CU192" s="7" t="inlineStr"/>
      <c r="CV192" s="7" t="inlineStr"/>
      <c r="CW192" s="7" t="inlineStr"/>
      <c r="CX192" s="7" t="inlineStr"/>
      <c r="CY192" s="7" t="inlineStr"/>
      <c r="CZ192" s="7" t="inlineStr"/>
      <c r="DA192" s="7" t="inlineStr"/>
      <c r="DB192" s="7" t="inlineStr"/>
      <c r="DC192" s="7" t="inlineStr"/>
      <c r="DD192" s="7" t="inlineStr"/>
      <c r="DE192" s="7" t="inlineStr"/>
      <c r="DF192" s="7" t="inlineStr"/>
      <c r="DG192" s="7" t="inlineStr"/>
      <c r="DH192" s="7" t="inlineStr"/>
      <c r="DI192" s="7" t="inlineStr"/>
      <c r="DJ192" s="7" t="inlineStr"/>
      <c r="DK192" s="7" t="inlineStr"/>
      <c r="DL192" s="7" t="inlineStr"/>
      <c r="DM192" s="7" t="inlineStr"/>
      <c r="DN192" s="7" t="inlineStr"/>
      <c r="DO192" s="7">
        <f>E192+AU192+BI192+BS192+CM192</f>
        <v/>
      </c>
      <c r="DP192" s="7">
        <f>F192+AV192+BJ192+BT192+CN192</f>
        <v/>
      </c>
    </row>
    <row r="193" hidden="1" outlineLevel="1">
      <c r="A193" s="5" t="n">
        <v>88</v>
      </c>
      <c r="B193" s="6" t="inlineStr">
        <is>
          <t>ЧП Рано</t>
        </is>
      </c>
      <c r="C193" s="6" t="inlineStr">
        <is>
          <t>Нукус</t>
        </is>
      </c>
      <c r="D193" s="6" t="inlineStr">
        <is>
          <t>Нукус 1</t>
        </is>
      </c>
      <c r="E193" s="7">
        <f>G193+I193+K193+M193+O193+Q193+S193+U193+W193+Y193+AA193+AC193+AE193+AG193+AI193+AK193+AM193+AO193+AQ193+AS193</f>
        <v/>
      </c>
      <c r="F193" s="7">
        <f>H193+J193+L193+N193+P193+R193+T193+V193+X193+Z193+AB193+AD193+AF193+AH193+AJ193+AL193+AN193+AP193+AR193+AT193</f>
        <v/>
      </c>
      <c r="G193" s="7" t="n">
        <v>20</v>
      </c>
      <c r="H193" s="7" t="n">
        <v>4003250</v>
      </c>
      <c r="I193" s="7" t="inlineStr"/>
      <c r="J193" s="7" t="inlineStr"/>
      <c r="K193" s="7" t="inlineStr"/>
      <c r="L193" s="7" t="inlineStr"/>
      <c r="M193" s="7" t="n">
        <v>60</v>
      </c>
      <c r="N193" s="7" t="n">
        <v>6387930</v>
      </c>
      <c r="O193" s="7" t="inlineStr"/>
      <c r="P193" s="7" t="inlineStr"/>
      <c r="Q193" s="7" t="n">
        <v>200</v>
      </c>
      <c r="R193" s="7" t="n">
        <v>28291200</v>
      </c>
      <c r="S193" s="7" t="inlineStr"/>
      <c r="T193" s="7" t="inlineStr"/>
      <c r="U193" s="7" t="inlineStr"/>
      <c r="V193" s="7" t="inlineStr"/>
      <c r="W193" s="7" t="inlineStr"/>
      <c r="X193" s="7" t="inlineStr"/>
      <c r="Y193" s="7" t="inlineStr"/>
      <c r="Z193" s="7" t="inlineStr"/>
      <c r="AA193" s="7" t="inlineStr"/>
      <c r="AB193" s="7" t="inlineStr"/>
      <c r="AC193" s="7" t="inlineStr"/>
      <c r="AD193" s="7" t="inlineStr"/>
      <c r="AE193" s="7" t="inlineStr"/>
      <c r="AF193" s="7" t="inlineStr"/>
      <c r="AG193" s="7" t="inlineStr"/>
      <c r="AH193" s="7" t="inlineStr"/>
      <c r="AI193" s="7" t="inlineStr"/>
      <c r="AJ193" s="7" t="inlineStr"/>
      <c r="AK193" s="7" t="inlineStr"/>
      <c r="AL193" s="7" t="inlineStr"/>
      <c r="AM193" s="7" t="inlineStr"/>
      <c r="AN193" s="7" t="inlineStr"/>
      <c r="AO193" s="7" t="inlineStr"/>
      <c r="AP193" s="7" t="inlineStr"/>
      <c r="AQ193" s="7" t="inlineStr"/>
      <c r="AR193" s="7" t="inlineStr"/>
      <c r="AS193" s="7" t="inlineStr"/>
      <c r="AT193" s="7" t="inlineStr"/>
      <c r="AU193" s="7">
        <f>AW193+AY193+BA193+BC193+BE193+BG193</f>
        <v/>
      </c>
      <c r="AV193" s="7">
        <f>AX193+AZ193+BB193+BD193+BF193+BH193</f>
        <v/>
      </c>
      <c r="AW193" s="7" t="inlineStr"/>
      <c r="AX193" s="7" t="inlineStr"/>
      <c r="AY193" s="7" t="inlineStr"/>
      <c r="AZ193" s="7" t="inlineStr"/>
      <c r="BA193" s="7" t="inlineStr"/>
      <c r="BB193" s="7" t="inlineStr"/>
      <c r="BC193" s="7" t="inlineStr"/>
      <c r="BD193" s="7" t="inlineStr"/>
      <c r="BE193" s="7" t="inlineStr"/>
      <c r="BF193" s="7" t="inlineStr"/>
      <c r="BG193" s="7" t="inlineStr"/>
      <c r="BH193" s="7" t="inlineStr"/>
      <c r="BI193" s="7">
        <f>BK193+BM193+BO193+BQ193</f>
        <v/>
      </c>
      <c r="BJ193" s="7">
        <f>BL193+BN193+BP193+BR193</f>
        <v/>
      </c>
      <c r="BK193" s="7" t="inlineStr"/>
      <c r="BL193" s="7" t="inlineStr"/>
      <c r="BM193" s="7" t="inlineStr"/>
      <c r="BN193" s="7" t="inlineStr"/>
      <c r="BO193" s="7" t="inlineStr"/>
      <c r="BP193" s="7" t="inlineStr"/>
      <c r="BQ193" s="7" t="inlineStr"/>
      <c r="BR193" s="7" t="inlineStr"/>
      <c r="BS193" s="7">
        <f>BU193+BW193+BY193+CA193+CC193+CE193+CG193+CI193+CK193</f>
        <v/>
      </c>
      <c r="BT193" s="7">
        <f>BV193+BX193+BZ193+CB193+CD193+CF193+CH193+CJ193+CL193</f>
        <v/>
      </c>
      <c r="BU193" s="7" t="inlineStr"/>
      <c r="BV193" s="7" t="inlineStr"/>
      <c r="BW193" s="7" t="inlineStr"/>
      <c r="BX193" s="7" t="inlineStr"/>
      <c r="BY193" s="7" t="inlineStr"/>
      <c r="BZ193" s="7" t="inlineStr"/>
      <c r="CA193" s="7" t="inlineStr"/>
      <c r="CB193" s="7" t="inlineStr"/>
      <c r="CC193" s="7" t="inlineStr"/>
      <c r="CD193" s="7" t="inlineStr"/>
      <c r="CE193" s="7" t="inlineStr"/>
      <c r="CF193" s="7" t="inlineStr"/>
      <c r="CG193" s="7" t="inlineStr"/>
      <c r="CH193" s="7" t="inlineStr"/>
      <c r="CI193" s="7" t="inlineStr"/>
      <c r="CJ193" s="7" t="inlineStr"/>
      <c r="CK193" s="7" t="inlineStr"/>
      <c r="CL193" s="7" t="inlineStr"/>
      <c r="CM193" s="7">
        <f>CO193+CQ193+CS193+CU193+CW193+CY193+DA193+DC193+DE193+DG193+DI193+DK193+DM193</f>
        <v/>
      </c>
      <c r="CN193" s="7">
        <f>CP193+CR193+CT193+CV193+CX193+CZ193+DB193+DD193+DF193+DH193+DJ193+DL193+DN193</f>
        <v/>
      </c>
      <c r="CO193" s="7" t="inlineStr"/>
      <c r="CP193" s="7" t="inlineStr"/>
      <c r="CQ193" s="7" t="inlineStr"/>
      <c r="CR193" s="7" t="inlineStr"/>
      <c r="CS193" s="7" t="inlineStr"/>
      <c r="CT193" s="7" t="inlineStr"/>
      <c r="CU193" s="7" t="inlineStr"/>
      <c r="CV193" s="7" t="inlineStr"/>
      <c r="CW193" s="7" t="inlineStr"/>
      <c r="CX193" s="7" t="inlineStr"/>
      <c r="CY193" s="7" t="inlineStr"/>
      <c r="CZ193" s="7" t="inlineStr"/>
      <c r="DA193" s="7" t="inlineStr"/>
      <c r="DB193" s="7" t="inlineStr"/>
      <c r="DC193" s="7" t="n">
        <v>30</v>
      </c>
      <c r="DD193" s="7" t="n">
        <v>12192690</v>
      </c>
      <c r="DE193" s="7" t="inlineStr"/>
      <c r="DF193" s="7" t="inlineStr"/>
      <c r="DG193" s="7" t="inlineStr"/>
      <c r="DH193" s="7" t="inlineStr"/>
      <c r="DI193" s="7" t="inlineStr"/>
      <c r="DJ193" s="7" t="inlineStr"/>
      <c r="DK193" s="7" t="inlineStr"/>
      <c r="DL193" s="7" t="inlineStr"/>
      <c r="DM193" s="7" t="inlineStr"/>
      <c r="DN193" s="7" t="inlineStr"/>
      <c r="DO193" s="7">
        <f>E193+AU193+BI193+BS193+CM193</f>
        <v/>
      </c>
      <c r="DP193" s="7">
        <f>F193+AV193+BJ193+BT193+CN193</f>
        <v/>
      </c>
    </row>
    <row r="194">
      <c r="A194" s="8" t="n"/>
      <c r="B194" s="8" t="inlineStr">
        <is>
          <t>FINAL SUM</t>
        </is>
      </c>
      <c r="C194" s="8" t="n"/>
      <c r="D194" s="8" t="n"/>
      <c r="E194" s="9">
        <f>E4+E105</f>
        <v/>
      </c>
      <c r="F194" s="9">
        <f>F4+F105</f>
        <v/>
      </c>
      <c r="G194" s="9">
        <f>G4+G105</f>
        <v/>
      </c>
      <c r="H194" s="9">
        <f>H4+H105</f>
        <v/>
      </c>
      <c r="I194" s="9">
        <f>I4+I105</f>
        <v/>
      </c>
      <c r="J194" s="9">
        <f>J4+J105</f>
        <v/>
      </c>
      <c r="K194" s="9">
        <f>K4+K105</f>
        <v/>
      </c>
      <c r="L194" s="9">
        <f>L4+L105</f>
        <v/>
      </c>
      <c r="M194" s="9">
        <f>M4+M105</f>
        <v/>
      </c>
      <c r="N194" s="9">
        <f>N4+N105</f>
        <v/>
      </c>
      <c r="O194" s="9">
        <f>O4+O105</f>
        <v/>
      </c>
      <c r="P194" s="9">
        <f>P4+P105</f>
        <v/>
      </c>
      <c r="Q194" s="9">
        <f>Q4+Q105</f>
        <v/>
      </c>
      <c r="R194" s="9">
        <f>R4+R105</f>
        <v/>
      </c>
      <c r="S194" s="9">
        <f>S4+S105</f>
        <v/>
      </c>
      <c r="T194" s="9">
        <f>T4+T105</f>
        <v/>
      </c>
      <c r="U194" s="9">
        <f>U4+U105</f>
        <v/>
      </c>
      <c r="V194" s="9">
        <f>V4+V105</f>
        <v/>
      </c>
      <c r="W194" s="9">
        <f>W4+W105</f>
        <v/>
      </c>
      <c r="X194" s="9">
        <f>X4+X105</f>
        <v/>
      </c>
      <c r="Y194" s="9">
        <f>Y4+Y105</f>
        <v/>
      </c>
      <c r="Z194" s="9">
        <f>Z4+Z105</f>
        <v/>
      </c>
      <c r="AA194" s="9">
        <f>AA4+AA105</f>
        <v/>
      </c>
      <c r="AB194" s="9">
        <f>AB4+AB105</f>
        <v/>
      </c>
      <c r="AC194" s="9">
        <f>AC4+AC105</f>
        <v/>
      </c>
      <c r="AD194" s="9">
        <f>AD4+AD105</f>
        <v/>
      </c>
      <c r="AE194" s="9">
        <f>AE4+AE105</f>
        <v/>
      </c>
      <c r="AF194" s="9">
        <f>AF4+AF105</f>
        <v/>
      </c>
      <c r="AG194" s="9">
        <f>AG4+AG105</f>
        <v/>
      </c>
      <c r="AH194" s="9">
        <f>AH4+AH105</f>
        <v/>
      </c>
      <c r="AI194" s="9">
        <f>AI4+AI105</f>
        <v/>
      </c>
      <c r="AJ194" s="9">
        <f>AJ4+AJ105</f>
        <v/>
      </c>
      <c r="AK194" s="9">
        <f>AK4+AK105</f>
        <v/>
      </c>
      <c r="AL194" s="9">
        <f>AL4+AL105</f>
        <v/>
      </c>
      <c r="AM194" s="9">
        <f>AM4+AM105</f>
        <v/>
      </c>
      <c r="AN194" s="9">
        <f>AN4+AN105</f>
        <v/>
      </c>
      <c r="AO194" s="9">
        <f>AO4+AO105</f>
        <v/>
      </c>
      <c r="AP194" s="9">
        <f>AP4+AP105</f>
        <v/>
      </c>
      <c r="AQ194" s="9">
        <f>AQ4+AQ105</f>
        <v/>
      </c>
      <c r="AR194" s="9">
        <f>AR4+AR105</f>
        <v/>
      </c>
      <c r="AS194" s="9">
        <f>AS4+AS105</f>
        <v/>
      </c>
      <c r="AT194" s="9">
        <f>AT4+AT105</f>
        <v/>
      </c>
      <c r="AU194" s="9">
        <f>AU4+AU105</f>
        <v/>
      </c>
      <c r="AV194" s="9">
        <f>AV4+AV105</f>
        <v/>
      </c>
      <c r="AW194" s="9">
        <f>AW4+AW105</f>
        <v/>
      </c>
      <c r="AX194" s="9">
        <f>AX4+AX105</f>
        <v/>
      </c>
      <c r="AY194" s="9">
        <f>AY4+AY105</f>
        <v/>
      </c>
      <c r="AZ194" s="9">
        <f>AZ4+AZ105</f>
        <v/>
      </c>
      <c r="BA194" s="9">
        <f>BA4+BA105</f>
        <v/>
      </c>
      <c r="BB194" s="9">
        <f>BB4+BB105</f>
        <v/>
      </c>
      <c r="BC194" s="9">
        <f>BC4+BC105</f>
        <v/>
      </c>
      <c r="BD194" s="9">
        <f>BD4+BD105</f>
        <v/>
      </c>
      <c r="BE194" s="9">
        <f>BE4+BE105</f>
        <v/>
      </c>
      <c r="BF194" s="9">
        <f>BF4+BF105</f>
        <v/>
      </c>
      <c r="BG194" s="9">
        <f>BG4+BG105</f>
        <v/>
      </c>
      <c r="BH194" s="9">
        <f>BH4+BH105</f>
        <v/>
      </c>
      <c r="BI194" s="9">
        <f>BI4+BI105</f>
        <v/>
      </c>
      <c r="BJ194" s="9">
        <f>BJ4+BJ105</f>
        <v/>
      </c>
      <c r="BK194" s="9">
        <f>BK4+BK105</f>
        <v/>
      </c>
      <c r="BL194" s="9">
        <f>BL4+BL105</f>
        <v/>
      </c>
      <c r="BM194" s="9">
        <f>BM4+BM105</f>
        <v/>
      </c>
      <c r="BN194" s="9">
        <f>BN4+BN105</f>
        <v/>
      </c>
      <c r="BO194" s="9">
        <f>BO4+BO105</f>
        <v/>
      </c>
      <c r="BP194" s="9">
        <f>BP4+BP105</f>
        <v/>
      </c>
      <c r="BQ194" s="9">
        <f>BQ4+BQ105</f>
        <v/>
      </c>
      <c r="BR194" s="9">
        <f>BR4+BR105</f>
        <v/>
      </c>
      <c r="BS194" s="9">
        <f>BS4+BS105</f>
        <v/>
      </c>
      <c r="BT194" s="9">
        <f>BT4+BT105</f>
        <v/>
      </c>
      <c r="BU194" s="9">
        <f>BU4+BU105</f>
        <v/>
      </c>
      <c r="BV194" s="9">
        <f>BV4+BV105</f>
        <v/>
      </c>
      <c r="BW194" s="9">
        <f>BW4+BW105</f>
        <v/>
      </c>
      <c r="BX194" s="9">
        <f>BX4+BX105</f>
        <v/>
      </c>
      <c r="BY194" s="9">
        <f>BY4+BY105</f>
        <v/>
      </c>
      <c r="BZ194" s="9">
        <f>BZ4+BZ105</f>
        <v/>
      </c>
      <c r="CA194" s="9">
        <f>CA4+CA105</f>
        <v/>
      </c>
      <c r="CB194" s="9">
        <f>CB4+CB105</f>
        <v/>
      </c>
      <c r="CC194" s="9">
        <f>CC4+CC105</f>
        <v/>
      </c>
      <c r="CD194" s="9">
        <f>CD4+CD105</f>
        <v/>
      </c>
      <c r="CE194" s="9">
        <f>CE4+CE105</f>
        <v/>
      </c>
      <c r="CF194" s="9">
        <f>CF4+CF105</f>
        <v/>
      </c>
      <c r="CG194" s="9">
        <f>CG4+CG105</f>
        <v/>
      </c>
      <c r="CH194" s="9">
        <f>CH4+CH105</f>
        <v/>
      </c>
      <c r="CI194" s="9">
        <f>CI4+CI105</f>
        <v/>
      </c>
      <c r="CJ194" s="9">
        <f>CJ4+CJ105</f>
        <v/>
      </c>
      <c r="CK194" s="9">
        <f>CK4+CK105</f>
        <v/>
      </c>
      <c r="CL194" s="9">
        <f>CL4+CL105</f>
        <v/>
      </c>
      <c r="CM194" s="9">
        <f>CM4+CM105</f>
        <v/>
      </c>
      <c r="CN194" s="9">
        <f>CN4+CN105</f>
        <v/>
      </c>
      <c r="CO194" s="9">
        <f>CO4+CO105</f>
        <v/>
      </c>
      <c r="CP194" s="9">
        <f>CP4+CP105</f>
        <v/>
      </c>
      <c r="CQ194" s="9">
        <f>CQ4+CQ105</f>
        <v/>
      </c>
      <c r="CR194" s="9">
        <f>CR4+CR105</f>
        <v/>
      </c>
      <c r="CS194" s="9">
        <f>CS4+CS105</f>
        <v/>
      </c>
      <c r="CT194" s="9">
        <f>CT4+CT105</f>
        <v/>
      </c>
      <c r="CU194" s="9">
        <f>CU4+CU105</f>
        <v/>
      </c>
      <c r="CV194" s="9">
        <f>CV4+CV105</f>
        <v/>
      </c>
      <c r="CW194" s="9">
        <f>CW4+CW105</f>
        <v/>
      </c>
      <c r="CX194" s="9">
        <f>CX4+CX105</f>
        <v/>
      </c>
      <c r="CY194" s="9">
        <f>CY4+CY105</f>
        <v/>
      </c>
      <c r="CZ194" s="9">
        <f>CZ4+CZ105</f>
        <v/>
      </c>
      <c r="DA194" s="9">
        <f>DA4+DA105</f>
        <v/>
      </c>
      <c r="DB194" s="9">
        <f>DB4+DB105</f>
        <v/>
      </c>
      <c r="DC194" s="9">
        <f>DC4+DC105</f>
        <v/>
      </c>
      <c r="DD194" s="9">
        <f>DD4+DD105</f>
        <v/>
      </c>
      <c r="DE194" s="9">
        <f>DE4+DE105</f>
        <v/>
      </c>
      <c r="DF194" s="9">
        <f>DF4+DF105</f>
        <v/>
      </c>
      <c r="DG194" s="9">
        <f>DG4+DG105</f>
        <v/>
      </c>
      <c r="DH194" s="9">
        <f>DH4+DH105</f>
        <v/>
      </c>
      <c r="DI194" s="9">
        <f>DI4+DI105</f>
        <v/>
      </c>
      <c r="DJ194" s="9">
        <f>DJ4+DJ105</f>
        <v/>
      </c>
      <c r="DK194" s="9">
        <f>DK4+DK105</f>
        <v/>
      </c>
      <c r="DL194" s="9">
        <f>DL4+DL105</f>
        <v/>
      </c>
      <c r="DM194" s="9">
        <f>DM4+DM105</f>
        <v/>
      </c>
      <c r="DN194" s="9">
        <f>DN4+DN105</f>
        <v/>
      </c>
      <c r="DO194" s="9">
        <f>DO4+DO105</f>
        <v/>
      </c>
      <c r="DP194" s="9">
        <f>DP4+DP105</f>
        <v/>
      </c>
    </row>
    <row r="195">
      <c r="A195" s="8" t="n"/>
      <c r="B195" s="8" t="inlineStr">
        <is>
          <t>FINAL SUM ( Minus 10 % )</t>
        </is>
      </c>
      <c r="C195" s="8" t="n"/>
      <c r="D195" s="8" t="n"/>
      <c r="E195" s="9" t="n"/>
      <c r="F195" s="9">
        <f>H195+J195+L195+N195+P195+R195+T195+V195+X195+Z195+AB195+AD195+AF195+AH195+AJ195+AL195+AN195+AP195+AR195+AT195</f>
        <v/>
      </c>
      <c r="G195" s="9" t="n"/>
      <c r="H195" s="9">
        <f>H194*90%</f>
        <v/>
      </c>
      <c r="I195" s="9" t="n"/>
      <c r="J195" s="9">
        <f>J194*90%</f>
        <v/>
      </c>
      <c r="K195" s="9" t="n"/>
      <c r="L195" s="9">
        <f>L194*90%</f>
        <v/>
      </c>
      <c r="M195" s="9" t="n"/>
      <c r="N195" s="9">
        <f>N194*90%</f>
        <v/>
      </c>
      <c r="O195" s="9" t="n"/>
      <c r="P195" s="9">
        <f>P194*90%</f>
        <v/>
      </c>
      <c r="Q195" s="9" t="n"/>
      <c r="R195" s="9">
        <f>R194*90%</f>
        <v/>
      </c>
      <c r="S195" s="9" t="n"/>
      <c r="T195" s="9">
        <f>T194*90%</f>
        <v/>
      </c>
      <c r="U195" s="9" t="n"/>
      <c r="V195" s="9">
        <f>V194*90%</f>
        <v/>
      </c>
      <c r="W195" s="9" t="n"/>
      <c r="X195" s="9">
        <f>X194*90%</f>
        <v/>
      </c>
      <c r="Y195" s="9" t="n"/>
      <c r="Z195" s="9">
        <f>Z194*90%</f>
        <v/>
      </c>
      <c r="AA195" s="9" t="n"/>
      <c r="AB195" s="9">
        <f>AB194*90%</f>
        <v/>
      </c>
      <c r="AC195" s="9" t="n"/>
      <c r="AD195" s="9">
        <f>AD194*90%</f>
        <v/>
      </c>
      <c r="AE195" s="9" t="n"/>
      <c r="AF195" s="9">
        <f>AF194*90%</f>
        <v/>
      </c>
      <c r="AG195" s="9" t="n"/>
      <c r="AH195" s="9">
        <f>AH194*90%</f>
        <v/>
      </c>
      <c r="AI195" s="9" t="n"/>
      <c r="AJ195" s="9">
        <f>AJ194*90%</f>
        <v/>
      </c>
      <c r="AK195" s="9" t="n"/>
      <c r="AL195" s="9">
        <f>AL194*90%</f>
        <v/>
      </c>
      <c r="AM195" s="9" t="n"/>
      <c r="AN195" s="9">
        <f>AN194*90%</f>
        <v/>
      </c>
      <c r="AO195" s="9" t="n"/>
      <c r="AP195" s="9">
        <f>AP194*90%</f>
        <v/>
      </c>
      <c r="AQ195" s="9" t="n"/>
      <c r="AR195" s="9">
        <f>AR194*90%</f>
        <v/>
      </c>
      <c r="AS195" s="9" t="n"/>
      <c r="AT195" s="9">
        <f>AT194*90%</f>
        <v/>
      </c>
      <c r="AU195" s="9" t="n"/>
      <c r="AV195" s="9">
        <f>AX195+AZ195+BB195+BD195+BF195+BH195</f>
        <v/>
      </c>
      <c r="AW195" s="9" t="n"/>
      <c r="AX195" s="9">
        <f>AX194*90%</f>
        <v/>
      </c>
      <c r="AY195" s="9" t="n"/>
      <c r="AZ195" s="9">
        <f>AZ194*90%</f>
        <v/>
      </c>
      <c r="BA195" s="9" t="n"/>
      <c r="BB195" s="9">
        <f>BB194*90%</f>
        <v/>
      </c>
      <c r="BC195" s="9" t="n"/>
      <c r="BD195" s="9">
        <f>BD194*90%</f>
        <v/>
      </c>
      <c r="BE195" s="9" t="n"/>
      <c r="BF195" s="9">
        <f>BF194*90%</f>
        <v/>
      </c>
      <c r="BG195" s="9" t="n"/>
      <c r="BH195" s="9">
        <f>BH194*90%</f>
        <v/>
      </c>
      <c r="BI195" s="9" t="n"/>
      <c r="BJ195" s="9">
        <f>BL195+BN195+BP195+BR195</f>
        <v/>
      </c>
      <c r="BK195" s="9" t="n"/>
      <c r="BL195" s="9">
        <f>BL194*90%</f>
        <v/>
      </c>
      <c r="BM195" s="9" t="n"/>
      <c r="BN195" s="9">
        <f>BN194*90%</f>
        <v/>
      </c>
      <c r="BO195" s="9" t="n"/>
      <c r="BP195" s="9">
        <f>BP194*90%</f>
        <v/>
      </c>
      <c r="BQ195" s="9" t="n"/>
      <c r="BR195" s="9">
        <f>BR194*90%</f>
        <v/>
      </c>
      <c r="BS195" s="9" t="n"/>
      <c r="BT195" s="9">
        <f>BV195+BX195+BZ195+CB195+CD195+CF195+CH195+CJ195+CL195</f>
        <v/>
      </c>
      <c r="BU195" s="9" t="n"/>
      <c r="BV195" s="9">
        <f>BV194*90%</f>
        <v/>
      </c>
      <c r="BW195" s="9" t="n"/>
      <c r="BX195" s="9">
        <f>BX194*90%</f>
        <v/>
      </c>
      <c r="BY195" s="9" t="n"/>
      <c r="BZ195" s="9">
        <f>BZ194*90%</f>
        <v/>
      </c>
      <c r="CA195" s="9" t="n"/>
      <c r="CB195" s="9">
        <f>CB194*90%</f>
        <v/>
      </c>
      <c r="CC195" s="9" t="n"/>
      <c r="CD195" s="9">
        <f>CD194*90%</f>
        <v/>
      </c>
      <c r="CE195" s="9" t="n"/>
      <c r="CF195" s="9">
        <f>CF194*90%</f>
        <v/>
      </c>
      <c r="CG195" s="9" t="n"/>
      <c r="CH195" s="9">
        <f>CH194*90%</f>
        <v/>
      </c>
      <c r="CI195" s="9" t="n"/>
      <c r="CJ195" s="9">
        <f>CJ194*90%</f>
        <v/>
      </c>
      <c r="CK195" s="9" t="n"/>
      <c r="CL195" s="9">
        <f>CL194*90%</f>
        <v/>
      </c>
      <c r="CM195" s="9" t="n"/>
      <c r="CN195" s="9">
        <f>CP195+CR195+CT195+CV195+CX195+CZ195+DB195+DD195+DF195+DH195+DJ195+DL195+DN195</f>
        <v/>
      </c>
      <c r="CO195" s="9" t="n"/>
      <c r="CP195" s="9">
        <f>CP194*90%</f>
        <v/>
      </c>
      <c r="CQ195" s="9" t="n"/>
      <c r="CR195" s="9">
        <f>CR194*90%</f>
        <v/>
      </c>
      <c r="CS195" s="9" t="n"/>
      <c r="CT195" s="9">
        <f>CT194*90%</f>
        <v/>
      </c>
      <c r="CU195" s="9" t="n"/>
      <c r="CV195" s="9">
        <f>CV194*90%</f>
        <v/>
      </c>
      <c r="CW195" s="9" t="n"/>
      <c r="CX195" s="9">
        <f>CX194*90%</f>
        <v/>
      </c>
      <c r="CY195" s="9" t="n"/>
      <c r="CZ195" s="9">
        <f>CZ194*90%</f>
        <v/>
      </c>
      <c r="DA195" s="9" t="n"/>
      <c r="DB195" s="9">
        <f>DB194*90%</f>
        <v/>
      </c>
      <c r="DC195" s="9" t="n"/>
      <c r="DD195" s="9">
        <f>DD194*90%</f>
        <v/>
      </c>
      <c r="DE195" s="9" t="n"/>
      <c r="DF195" s="9">
        <f>DF194*90%</f>
        <v/>
      </c>
      <c r="DG195" s="9" t="n"/>
      <c r="DH195" s="9">
        <f>DH194*90%</f>
        <v/>
      </c>
      <c r="DI195" s="9" t="n"/>
      <c r="DJ195" s="9">
        <f>DJ194*90%</f>
        <v/>
      </c>
      <c r="DK195" s="9" t="n"/>
      <c r="DL195" s="9">
        <f>DL194*90%</f>
        <v/>
      </c>
      <c r="DM195" s="9" t="n"/>
      <c r="DN195" s="9">
        <f>DN194*90%</f>
        <v/>
      </c>
      <c r="DO195" s="9">
        <f>E195+AU195+BI195+BS195+CM195</f>
        <v/>
      </c>
      <c r="DP195" s="9">
        <f>F195+AV195+BJ195+BT195+CN195</f>
        <v/>
      </c>
    </row>
    <row r="196">
      <c r="A196" s="8" t="n"/>
      <c r="B196" s="8" t="inlineStr">
        <is>
          <t>Final summa for Reklama</t>
        </is>
      </c>
      <c r="C196" s="8" t="n"/>
      <c r="D196" s="8" t="n"/>
      <c r="E196" s="9" t="n"/>
      <c r="F196" s="9">
        <f>H196+J196+L196+N196+P196+R196+T196+V196+X196+Z196+AB196+AD196+AF196+AH196+AJ196+AL196+AN196+AP196+AR196+AT196</f>
        <v/>
      </c>
      <c r="G196" s="9" t="n"/>
      <c r="H196" s="9">
        <f>G194*5000</f>
        <v/>
      </c>
      <c r="I196" s="9" t="n"/>
      <c r="J196" s="9">
        <f>I194*5000</f>
        <v/>
      </c>
      <c r="K196" s="9" t="n"/>
      <c r="L196" s="9">
        <f>K194*5000</f>
        <v/>
      </c>
      <c r="M196" s="9" t="n"/>
      <c r="N196" s="9">
        <f>M194*5000</f>
        <v/>
      </c>
      <c r="O196" s="9" t="n"/>
      <c r="P196" s="9">
        <f>O194*5000</f>
        <v/>
      </c>
      <c r="Q196" s="9" t="n"/>
      <c r="R196" s="9">
        <f>Q194*0</f>
        <v/>
      </c>
      <c r="S196" s="9" t="n"/>
      <c r="T196" s="9">
        <f>S194*0</f>
        <v/>
      </c>
      <c r="U196" s="9" t="n"/>
      <c r="V196" s="9">
        <f>U194*0</f>
        <v/>
      </c>
      <c r="W196" s="9" t="n"/>
      <c r="X196" s="9">
        <f>W194*0</f>
        <v/>
      </c>
      <c r="Y196" s="9" t="n"/>
      <c r="Z196" s="9">
        <f>Y194*0</f>
        <v/>
      </c>
      <c r="AA196" s="9" t="n"/>
      <c r="AB196" s="9">
        <f>AA194*7000</f>
        <v/>
      </c>
      <c r="AC196" s="9" t="n"/>
      <c r="AD196" s="9">
        <f>AC194*0</f>
        <v/>
      </c>
      <c r="AE196" s="9" t="n"/>
      <c r="AF196" s="9">
        <f>AE194*0</f>
        <v/>
      </c>
      <c r="AG196" s="9" t="n"/>
      <c r="AH196" s="9">
        <f>AG194*0</f>
        <v/>
      </c>
      <c r="AI196" s="9" t="n"/>
      <c r="AJ196" s="9">
        <f>AI194*0</f>
        <v/>
      </c>
      <c r="AK196" s="9" t="n"/>
      <c r="AL196" s="9">
        <f>AK194*0</f>
        <v/>
      </c>
      <c r="AM196" s="9" t="n"/>
      <c r="AN196" s="9">
        <f>AM194*0</f>
        <v/>
      </c>
      <c r="AO196" s="9" t="n"/>
      <c r="AP196" s="9">
        <f>AO194*0</f>
        <v/>
      </c>
      <c r="AQ196" s="9" t="n"/>
      <c r="AR196" s="9">
        <f>AQ194*0</f>
        <v/>
      </c>
      <c r="AS196" s="9" t="n"/>
      <c r="AT196" s="9">
        <f>AS194*0</f>
        <v/>
      </c>
      <c r="AU196" s="9" t="n"/>
      <c r="AV196" s="9">
        <f>AX196+AZ196+BB196+BD196+BF196+BH196</f>
        <v/>
      </c>
      <c r="AW196" s="9" t="n"/>
      <c r="AX196" s="9">
        <f>AW194*50000</f>
        <v/>
      </c>
      <c r="AY196" s="9" t="n"/>
      <c r="AZ196" s="9">
        <f>AY194*60000</f>
        <v/>
      </c>
      <c r="BA196" s="9" t="n"/>
      <c r="BB196" s="9">
        <f>BA194*7000</f>
        <v/>
      </c>
      <c r="BC196" s="9" t="n"/>
      <c r="BD196" s="9">
        <f>BC194*25000</f>
        <v/>
      </c>
      <c r="BE196" s="9" t="n"/>
      <c r="BF196" s="9">
        <f>BE194*20000</f>
        <v/>
      </c>
      <c r="BG196" s="9" t="n"/>
      <c r="BH196" s="9">
        <f>BG194*10000</f>
        <v/>
      </c>
      <c r="BI196" s="9" t="n"/>
      <c r="BJ196" s="9">
        <f>BL196+BN196+BP196+BR196</f>
        <v/>
      </c>
      <c r="BK196" s="9" t="n"/>
      <c r="BL196" s="9">
        <f>BK194*15000</f>
        <v/>
      </c>
      <c r="BM196" s="9" t="n"/>
      <c r="BN196" s="9">
        <f>BM194*5000</f>
        <v/>
      </c>
      <c r="BO196" s="9" t="n"/>
      <c r="BP196" s="9">
        <f>BO194*15000</f>
        <v/>
      </c>
      <c r="BQ196" s="9" t="n"/>
      <c r="BR196" s="9">
        <f>BQ194*5000</f>
        <v/>
      </c>
      <c r="BS196" s="9" t="n"/>
      <c r="BT196" s="9">
        <f>BV196+BX196+BZ196+CB196+CD196+CF196+CH196+CJ196+CL196</f>
        <v/>
      </c>
      <c r="BU196" s="9" t="n"/>
      <c r="BV196" s="9">
        <f>BU194*4000</f>
        <v/>
      </c>
      <c r="BW196" s="9" t="n"/>
      <c r="BX196" s="9">
        <f>BW194*2000</f>
        <v/>
      </c>
      <c r="BY196" s="9" t="n"/>
      <c r="BZ196" s="9">
        <f>BY194*10000</f>
        <v/>
      </c>
      <c r="CA196" s="9" t="n"/>
      <c r="CB196" s="9">
        <f>CA194*18000</f>
        <v/>
      </c>
      <c r="CC196" s="9" t="n"/>
      <c r="CD196" s="9">
        <f>CC194*150000</f>
        <v/>
      </c>
      <c r="CE196" s="9" t="n"/>
      <c r="CF196" s="9">
        <f>CE194*9000</f>
        <v/>
      </c>
      <c r="CG196" s="9" t="n"/>
      <c r="CH196" s="9">
        <f>CG194*0</f>
        <v/>
      </c>
      <c r="CI196" s="9" t="n"/>
      <c r="CJ196" s="9">
        <f>CI194*0</f>
        <v/>
      </c>
      <c r="CK196" s="9" t="n"/>
      <c r="CL196" s="9">
        <f>CK194*5000</f>
        <v/>
      </c>
      <c r="CM196" s="9" t="n"/>
      <c r="CN196" s="9">
        <f>CP196+CR196+CT196+CV196+CX196+CZ196+DB196+DD196+DF196+DH196+DJ196+DL196+DN196</f>
        <v/>
      </c>
      <c r="CO196" s="9" t="n"/>
      <c r="CP196" s="9">
        <f>CO194*5000</f>
        <v/>
      </c>
      <c r="CQ196" s="9" t="n"/>
      <c r="CR196" s="9">
        <f>CQ194*7000</f>
        <v/>
      </c>
      <c r="CS196" s="9" t="n"/>
      <c r="CT196" s="9">
        <f>CS194*18000</f>
        <v/>
      </c>
      <c r="CU196" s="9" t="n"/>
      <c r="CV196" s="9">
        <f>CU194*5000</f>
        <v/>
      </c>
      <c r="CW196" s="9" t="n"/>
      <c r="CX196" s="9">
        <f>CW194*12000</f>
        <v/>
      </c>
      <c r="CY196" s="9" t="n"/>
      <c r="CZ196" s="9">
        <f>CY194*10000</f>
        <v/>
      </c>
      <c r="DA196" s="9" t="n"/>
      <c r="DB196" s="9">
        <f>DA194*8000</f>
        <v/>
      </c>
      <c r="DC196" s="9" t="n"/>
      <c r="DD196" s="9">
        <f>DC194*0</f>
        <v/>
      </c>
      <c r="DE196" s="9" t="n"/>
      <c r="DF196" s="9">
        <f>DE194*10000</f>
        <v/>
      </c>
      <c r="DG196" s="9" t="n"/>
      <c r="DH196" s="9">
        <f>DG194*8000</f>
        <v/>
      </c>
      <c r="DI196" s="9" t="n"/>
      <c r="DJ196" s="9">
        <f>DI194*8000</f>
        <v/>
      </c>
      <c r="DK196" s="9" t="n"/>
      <c r="DL196" s="9">
        <f>DK194*15000</f>
        <v/>
      </c>
      <c r="DM196" s="9" t="n"/>
      <c r="DN196" s="9">
        <f>DM194*7000</f>
        <v/>
      </c>
      <c r="DO196" s="9">
        <f>E196+AU196+BI196+BS196+CM196</f>
        <v/>
      </c>
      <c r="DP196" s="9">
        <f>F196+AV196+BJ196+BT196+CN196</f>
        <v/>
      </c>
    </row>
    <row r="197">
      <c r="A197" s="8" t="n"/>
      <c r="B197" s="8" t="inlineStr">
        <is>
          <t>Final summa for Leksiya</t>
        </is>
      </c>
      <c r="C197" s="8" t="n"/>
      <c r="D197" s="8" t="n"/>
      <c r="E197" s="9" t="n"/>
      <c r="F197" s="9">
        <f>H197+J197+L197+N197+P197+R197+T197+V197+X197+Z197+AB197+AD197+AF197+AH197+AJ197+AL197+AN197+AP197+AR197+AT197</f>
        <v/>
      </c>
      <c r="G197" s="9" t="n"/>
      <c r="H197" s="9">
        <f>H195*2%</f>
        <v/>
      </c>
      <c r="I197" s="9" t="n"/>
      <c r="J197" s="9">
        <f>J195*2%</f>
        <v/>
      </c>
      <c r="K197" s="9" t="n"/>
      <c r="L197" s="9">
        <f>L195*2%</f>
        <v/>
      </c>
      <c r="M197" s="9" t="n"/>
      <c r="N197" s="9">
        <f>N195*2%</f>
        <v/>
      </c>
      <c r="O197" s="9" t="n"/>
      <c r="P197" s="9">
        <f>P195*2%</f>
        <v/>
      </c>
      <c r="Q197" s="9" t="n"/>
      <c r="R197" s="9">
        <f>R195*2%</f>
        <v/>
      </c>
      <c r="S197" s="9" t="n"/>
      <c r="T197" s="9">
        <f>T195*2%</f>
        <v/>
      </c>
      <c r="U197" s="9" t="n"/>
      <c r="V197" s="9">
        <f>V195*2%</f>
        <v/>
      </c>
      <c r="W197" s="9" t="n"/>
      <c r="X197" s="9">
        <f>X195*2%</f>
        <v/>
      </c>
      <c r="Y197" s="9" t="n"/>
      <c r="Z197" s="9">
        <f>Z195*2%</f>
        <v/>
      </c>
      <c r="AA197" s="9" t="n"/>
      <c r="AB197" s="9">
        <f>AB195*2%</f>
        <v/>
      </c>
      <c r="AC197" s="9" t="n"/>
      <c r="AD197" s="9">
        <f>AD195*2%</f>
        <v/>
      </c>
      <c r="AE197" s="9" t="n"/>
      <c r="AF197" s="9">
        <f>AF195*2%</f>
        <v/>
      </c>
      <c r="AG197" s="9" t="n"/>
      <c r="AH197" s="9">
        <f>AH195*2%</f>
        <v/>
      </c>
      <c r="AI197" s="9" t="n"/>
      <c r="AJ197" s="9">
        <f>AJ195*2%</f>
        <v/>
      </c>
      <c r="AK197" s="9" t="n"/>
      <c r="AL197" s="9">
        <f>AL195*2%</f>
        <v/>
      </c>
      <c r="AM197" s="9" t="n"/>
      <c r="AN197" s="9">
        <f>AN195*2%</f>
        <v/>
      </c>
      <c r="AO197" s="9" t="n"/>
      <c r="AP197" s="9">
        <f>AP195*2%</f>
        <v/>
      </c>
      <c r="AQ197" s="9" t="n"/>
      <c r="AR197" s="9">
        <f>AR195*2%</f>
        <v/>
      </c>
      <c r="AS197" s="9" t="n"/>
      <c r="AT197" s="9">
        <f>AT195*2%</f>
        <v/>
      </c>
      <c r="AU197" s="9" t="n"/>
      <c r="AV197" s="9">
        <f>AX197+AZ197+BB197+BD197+BF197+BH197</f>
        <v/>
      </c>
      <c r="AW197" s="9" t="n"/>
      <c r="AX197" s="9">
        <f>AX195*2%</f>
        <v/>
      </c>
      <c r="AY197" s="9" t="n"/>
      <c r="AZ197" s="9">
        <f>AZ195*2%</f>
        <v/>
      </c>
      <c r="BA197" s="9" t="n"/>
      <c r="BB197" s="9">
        <f>BB195*2%</f>
        <v/>
      </c>
      <c r="BC197" s="9" t="n"/>
      <c r="BD197" s="9">
        <f>BD195*2%</f>
        <v/>
      </c>
      <c r="BE197" s="9" t="n"/>
      <c r="BF197" s="9">
        <f>BF195*2%</f>
        <v/>
      </c>
      <c r="BG197" s="9" t="n"/>
      <c r="BH197" s="9">
        <f>BH195*2%</f>
        <v/>
      </c>
      <c r="BI197" s="9" t="n"/>
      <c r="BJ197" s="9">
        <f>BL197+BN197+BP197+BR197</f>
        <v/>
      </c>
      <c r="BK197" s="9" t="n"/>
      <c r="BL197" s="9">
        <f>BL195*2%</f>
        <v/>
      </c>
      <c r="BM197" s="9" t="n"/>
      <c r="BN197" s="9">
        <f>BN195*2%</f>
        <v/>
      </c>
      <c r="BO197" s="9" t="n"/>
      <c r="BP197" s="9">
        <f>BP195*2%</f>
        <v/>
      </c>
      <c r="BQ197" s="9" t="n"/>
      <c r="BR197" s="9">
        <f>BR195*2%</f>
        <v/>
      </c>
      <c r="BS197" s="9" t="n"/>
      <c r="BT197" s="9">
        <f>BV197+BX197+BZ197+CB197+CD197+CF197+CH197+CJ197+CL197</f>
        <v/>
      </c>
      <c r="BU197" s="9" t="n"/>
      <c r="BV197" s="9">
        <f>BV195*2%</f>
        <v/>
      </c>
      <c r="BW197" s="9" t="n"/>
      <c r="BX197" s="9">
        <f>BX195*2%</f>
        <v/>
      </c>
      <c r="BY197" s="9" t="n"/>
      <c r="BZ197" s="9">
        <f>BZ195*2%</f>
        <v/>
      </c>
      <c r="CA197" s="9" t="n"/>
      <c r="CB197" s="9">
        <f>CB195*2%</f>
        <v/>
      </c>
      <c r="CC197" s="9" t="n"/>
      <c r="CD197" s="9">
        <f>CD195*2%</f>
        <v/>
      </c>
      <c r="CE197" s="9" t="n"/>
      <c r="CF197" s="9">
        <f>CF195*2%</f>
        <v/>
      </c>
      <c r="CG197" s="9" t="n"/>
      <c r="CH197" s="9">
        <f>CH195*2%</f>
        <v/>
      </c>
      <c r="CI197" s="9" t="n"/>
      <c r="CJ197" s="9">
        <f>CJ195*2%</f>
        <v/>
      </c>
      <c r="CK197" s="9" t="n"/>
      <c r="CL197" s="9">
        <f>CL195*2%</f>
        <v/>
      </c>
      <c r="CM197" s="9" t="n"/>
      <c r="CN197" s="9">
        <f>CP197+CR197+CT197+CV197+CX197+CZ197+DB197+DD197+DF197+DH197+DJ197+DL197+DN197</f>
        <v/>
      </c>
      <c r="CO197" s="9" t="n"/>
      <c r="CP197" s="9">
        <f>CP195*2%</f>
        <v/>
      </c>
      <c r="CQ197" s="9" t="n"/>
      <c r="CR197" s="9">
        <f>CR195*2%</f>
        <v/>
      </c>
      <c r="CS197" s="9" t="n"/>
      <c r="CT197" s="9">
        <f>CT195*2%</f>
        <v/>
      </c>
      <c r="CU197" s="9" t="n"/>
      <c r="CV197" s="9">
        <f>CV195*2%</f>
        <v/>
      </c>
      <c r="CW197" s="9" t="n"/>
      <c r="CX197" s="9">
        <f>CX195*2%</f>
        <v/>
      </c>
      <c r="CY197" s="9" t="n"/>
      <c r="CZ197" s="9">
        <f>CZ195*2%</f>
        <v/>
      </c>
      <c r="DA197" s="9" t="n"/>
      <c r="DB197" s="9">
        <f>DB195*2%</f>
        <v/>
      </c>
      <c r="DC197" s="9" t="n"/>
      <c r="DD197" s="9">
        <f>DD195*2%</f>
        <v/>
      </c>
      <c r="DE197" s="9" t="n"/>
      <c r="DF197" s="9">
        <f>DF195*2%</f>
        <v/>
      </c>
      <c r="DG197" s="9" t="n"/>
      <c r="DH197" s="9">
        <f>DH195*2%</f>
        <v/>
      </c>
      <c r="DI197" s="9" t="n"/>
      <c r="DJ197" s="9">
        <f>DJ195*2%</f>
        <v/>
      </c>
      <c r="DK197" s="9" t="n"/>
      <c r="DL197" s="9">
        <f>DL195*2%</f>
        <v/>
      </c>
      <c r="DM197" s="9" t="n"/>
      <c r="DN197" s="9">
        <f>DN195*2%</f>
        <v/>
      </c>
      <c r="DO197" s="9">
        <f>E197+AU197+BI197+BS197+CM197</f>
        <v/>
      </c>
      <c r="DP197" s="9">
        <f>F197+AV197+BJ197+BT197+CN197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P177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SUM(E5:E92)</f>
        <v/>
      </c>
      <c r="F4" s="4">
        <f>SUM(F5:F92)</f>
        <v/>
      </c>
      <c r="G4" s="4">
        <f>SUM(G5:G92)</f>
        <v/>
      </c>
      <c r="H4" s="4">
        <f>SUM(H5:H92)</f>
        <v/>
      </c>
      <c r="I4" s="4">
        <f>SUM(I5:I92)</f>
        <v/>
      </c>
      <c r="J4" s="4">
        <f>SUM(J5:J92)</f>
        <v/>
      </c>
      <c r="K4" s="4">
        <f>SUM(K5:K92)</f>
        <v/>
      </c>
      <c r="L4" s="4">
        <f>SUM(L5:L92)</f>
        <v/>
      </c>
      <c r="M4" s="4">
        <f>SUM(M5:M92)</f>
        <v/>
      </c>
      <c r="N4" s="4">
        <f>SUM(N5:N92)</f>
        <v/>
      </c>
      <c r="O4" s="4">
        <f>SUM(O5:O92)</f>
        <v/>
      </c>
      <c r="P4" s="4">
        <f>SUM(P5:P92)</f>
        <v/>
      </c>
      <c r="Q4" s="4">
        <f>SUM(Q5:Q92)</f>
        <v/>
      </c>
      <c r="R4" s="4">
        <f>SUM(R5:R92)</f>
        <v/>
      </c>
      <c r="S4" s="4">
        <f>SUM(S5:S92)</f>
        <v/>
      </c>
      <c r="T4" s="4">
        <f>SUM(T5:T92)</f>
        <v/>
      </c>
      <c r="U4" s="4">
        <f>SUM(U5:U92)</f>
        <v/>
      </c>
      <c r="V4" s="4">
        <f>SUM(V5:V92)</f>
        <v/>
      </c>
      <c r="W4" s="4">
        <f>SUM(W5:W92)</f>
        <v/>
      </c>
      <c r="X4" s="4">
        <f>SUM(X5:X92)</f>
        <v/>
      </c>
      <c r="Y4" s="4">
        <f>SUM(Y5:Y92)</f>
        <v/>
      </c>
      <c r="Z4" s="4">
        <f>SUM(Z5:Z92)</f>
        <v/>
      </c>
      <c r="AA4" s="4">
        <f>SUM(AA5:AA92)</f>
        <v/>
      </c>
      <c r="AB4" s="4">
        <f>SUM(AB5:AB92)</f>
        <v/>
      </c>
      <c r="AC4" s="4">
        <f>SUM(AC5:AC92)</f>
        <v/>
      </c>
      <c r="AD4" s="4">
        <f>SUM(AD5:AD92)</f>
        <v/>
      </c>
      <c r="AE4" s="4">
        <f>SUM(AE5:AE92)</f>
        <v/>
      </c>
      <c r="AF4" s="4">
        <f>SUM(AF5:AF92)</f>
        <v/>
      </c>
      <c r="AG4" s="4">
        <f>SUM(AG5:AG92)</f>
        <v/>
      </c>
      <c r="AH4" s="4">
        <f>SUM(AH5:AH92)</f>
        <v/>
      </c>
      <c r="AI4" s="4">
        <f>SUM(AI5:AI92)</f>
        <v/>
      </c>
      <c r="AJ4" s="4">
        <f>SUM(AJ5:AJ92)</f>
        <v/>
      </c>
      <c r="AK4" s="4">
        <f>SUM(AK5:AK92)</f>
        <v/>
      </c>
      <c r="AL4" s="4">
        <f>SUM(AL5:AL92)</f>
        <v/>
      </c>
      <c r="AM4" s="4">
        <f>SUM(AM5:AM92)</f>
        <v/>
      </c>
      <c r="AN4" s="4">
        <f>SUM(AN5:AN92)</f>
        <v/>
      </c>
      <c r="AO4" s="4">
        <f>SUM(AO5:AO92)</f>
        <v/>
      </c>
      <c r="AP4" s="4">
        <f>SUM(AP5:AP92)</f>
        <v/>
      </c>
      <c r="AQ4" s="4">
        <f>SUM(AQ5:AQ92)</f>
        <v/>
      </c>
      <c r="AR4" s="4">
        <f>SUM(AR5:AR92)</f>
        <v/>
      </c>
      <c r="AS4" s="4">
        <f>SUM(AS5:AS92)</f>
        <v/>
      </c>
      <c r="AT4" s="4">
        <f>SUM(AT5:AT92)</f>
        <v/>
      </c>
      <c r="AU4" s="4">
        <f>SUM(AU5:AU92)</f>
        <v/>
      </c>
      <c r="AV4" s="4">
        <f>SUM(AV5:AV92)</f>
        <v/>
      </c>
      <c r="AW4" s="4">
        <f>SUM(AW5:AW92)</f>
        <v/>
      </c>
      <c r="AX4" s="4">
        <f>SUM(AX5:AX92)</f>
        <v/>
      </c>
      <c r="AY4" s="4">
        <f>SUM(AY5:AY92)</f>
        <v/>
      </c>
      <c r="AZ4" s="4">
        <f>SUM(AZ5:AZ92)</f>
        <v/>
      </c>
      <c r="BA4" s="4">
        <f>SUM(BA5:BA92)</f>
        <v/>
      </c>
      <c r="BB4" s="4">
        <f>SUM(BB5:BB92)</f>
        <v/>
      </c>
      <c r="BC4" s="4">
        <f>SUM(BC5:BC92)</f>
        <v/>
      </c>
      <c r="BD4" s="4">
        <f>SUM(BD5:BD92)</f>
        <v/>
      </c>
      <c r="BE4" s="4">
        <f>SUM(BE5:BE92)</f>
        <v/>
      </c>
      <c r="BF4" s="4">
        <f>SUM(BF5:BF92)</f>
        <v/>
      </c>
      <c r="BG4" s="4">
        <f>SUM(BG5:BG92)</f>
        <v/>
      </c>
      <c r="BH4" s="4">
        <f>SUM(BH5:BH92)</f>
        <v/>
      </c>
      <c r="BI4" s="4">
        <f>SUM(BI5:BI92)</f>
        <v/>
      </c>
      <c r="BJ4" s="4">
        <f>SUM(BJ5:BJ92)</f>
        <v/>
      </c>
      <c r="BK4" s="4">
        <f>SUM(BK5:BK92)</f>
        <v/>
      </c>
      <c r="BL4" s="4">
        <f>SUM(BL5:BL92)</f>
        <v/>
      </c>
      <c r="BM4" s="4">
        <f>SUM(BM5:BM92)</f>
        <v/>
      </c>
      <c r="BN4" s="4">
        <f>SUM(BN5:BN92)</f>
        <v/>
      </c>
      <c r="BO4" s="4">
        <f>SUM(BO5:BO92)</f>
        <v/>
      </c>
      <c r="BP4" s="4">
        <f>SUM(BP5:BP92)</f>
        <v/>
      </c>
      <c r="BQ4" s="4">
        <f>SUM(BQ5:BQ92)</f>
        <v/>
      </c>
      <c r="BR4" s="4">
        <f>SUM(BR5:BR92)</f>
        <v/>
      </c>
      <c r="BS4" s="4">
        <f>SUM(BS5:BS92)</f>
        <v/>
      </c>
      <c r="BT4" s="4">
        <f>SUM(BT5:BT92)</f>
        <v/>
      </c>
      <c r="BU4" s="4">
        <f>SUM(BU5:BU92)</f>
        <v/>
      </c>
      <c r="BV4" s="4">
        <f>SUM(BV5:BV92)</f>
        <v/>
      </c>
      <c r="BW4" s="4">
        <f>SUM(BW5:BW92)</f>
        <v/>
      </c>
      <c r="BX4" s="4">
        <f>SUM(BX5:BX92)</f>
        <v/>
      </c>
      <c r="BY4" s="4">
        <f>SUM(BY5:BY92)</f>
        <v/>
      </c>
      <c r="BZ4" s="4">
        <f>SUM(BZ5:BZ92)</f>
        <v/>
      </c>
      <c r="CA4" s="4">
        <f>SUM(CA5:CA92)</f>
        <v/>
      </c>
      <c r="CB4" s="4">
        <f>SUM(CB5:CB92)</f>
        <v/>
      </c>
      <c r="CC4" s="4">
        <f>SUM(CC5:CC92)</f>
        <v/>
      </c>
      <c r="CD4" s="4">
        <f>SUM(CD5:CD92)</f>
        <v/>
      </c>
      <c r="CE4" s="4">
        <f>SUM(CE5:CE92)</f>
        <v/>
      </c>
      <c r="CF4" s="4">
        <f>SUM(CF5:CF92)</f>
        <v/>
      </c>
      <c r="CG4" s="4">
        <f>SUM(CG5:CG92)</f>
        <v/>
      </c>
      <c r="CH4" s="4">
        <f>SUM(CH5:CH92)</f>
        <v/>
      </c>
      <c r="CI4" s="4">
        <f>SUM(CI5:CI92)</f>
        <v/>
      </c>
      <c r="CJ4" s="4">
        <f>SUM(CJ5:CJ92)</f>
        <v/>
      </c>
      <c r="CK4" s="4">
        <f>SUM(CK5:CK92)</f>
        <v/>
      </c>
      <c r="CL4" s="4">
        <f>SUM(CL5:CL92)</f>
        <v/>
      </c>
      <c r="CM4" s="4">
        <f>SUM(CM5:CM92)</f>
        <v/>
      </c>
      <c r="CN4" s="4">
        <f>SUM(CN5:CN92)</f>
        <v/>
      </c>
      <c r="CO4" s="4">
        <f>SUM(CO5:CO92)</f>
        <v/>
      </c>
      <c r="CP4" s="4">
        <f>SUM(CP5:CP92)</f>
        <v/>
      </c>
      <c r="CQ4" s="4">
        <f>SUM(CQ5:CQ92)</f>
        <v/>
      </c>
      <c r="CR4" s="4">
        <f>SUM(CR5:CR92)</f>
        <v/>
      </c>
      <c r="CS4" s="4">
        <f>SUM(CS5:CS92)</f>
        <v/>
      </c>
      <c r="CT4" s="4">
        <f>SUM(CT5:CT92)</f>
        <v/>
      </c>
      <c r="CU4" s="4">
        <f>SUM(CU5:CU92)</f>
        <v/>
      </c>
      <c r="CV4" s="4">
        <f>SUM(CV5:CV92)</f>
        <v/>
      </c>
      <c r="CW4" s="4">
        <f>SUM(CW5:CW92)</f>
        <v/>
      </c>
      <c r="CX4" s="4">
        <f>SUM(CX5:CX92)</f>
        <v/>
      </c>
      <c r="CY4" s="4">
        <f>SUM(CY5:CY92)</f>
        <v/>
      </c>
      <c r="CZ4" s="4">
        <f>SUM(CZ5:CZ92)</f>
        <v/>
      </c>
      <c r="DA4" s="4">
        <f>SUM(DA5:DA92)</f>
        <v/>
      </c>
      <c r="DB4" s="4">
        <f>SUM(DB5:DB92)</f>
        <v/>
      </c>
      <c r="DC4" s="4">
        <f>SUM(DC5:DC92)</f>
        <v/>
      </c>
      <c r="DD4" s="4">
        <f>SUM(DD5:DD92)</f>
        <v/>
      </c>
      <c r="DE4" s="4">
        <f>SUM(DE5:DE92)</f>
        <v/>
      </c>
      <c r="DF4" s="4">
        <f>SUM(DF5:DF92)</f>
        <v/>
      </c>
      <c r="DG4" s="4">
        <f>SUM(DG5:DG92)</f>
        <v/>
      </c>
      <c r="DH4" s="4">
        <f>SUM(DH5:DH92)</f>
        <v/>
      </c>
      <c r="DI4" s="4">
        <f>SUM(DI5:DI92)</f>
        <v/>
      </c>
      <c r="DJ4" s="4">
        <f>SUM(DJ5:DJ92)</f>
        <v/>
      </c>
      <c r="DK4" s="4">
        <f>SUM(DK5:DK92)</f>
        <v/>
      </c>
      <c r="DL4" s="4">
        <f>SUM(DL5:DL92)</f>
        <v/>
      </c>
      <c r="DM4" s="4">
        <f>SUM(DM5:DM92)</f>
        <v/>
      </c>
      <c r="DN4" s="4">
        <f>SUM(DN5:DN92)</f>
        <v/>
      </c>
      <c r="DO4" s="4">
        <f>SUM(DO5:DO92)</f>
        <v/>
      </c>
      <c r="DP4" s="4">
        <f>SUM(DP5:DP92)</f>
        <v/>
      </c>
    </row>
    <row r="5" hidden="1" outlineLevel="1">
      <c r="A5" s="5" t="n">
        <v>1</v>
      </c>
      <c r="B5" s="6" t="inlineStr">
        <is>
          <t>"AJENIYAZ AZIZBEK FARM" MCHJ</t>
        </is>
      </c>
      <c r="C5" s="6" t="inlineStr">
        <is>
          <t>Нукус</t>
        </is>
      </c>
      <c r="D5" s="6" t="inlineStr">
        <is>
          <t>Нукус 1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n">
        <v>30</v>
      </c>
      <c r="R5" s="7" t="n">
        <v>60745500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"AJINIYAZ NO'KIS" XK</t>
        </is>
      </c>
      <c r="C6" s="6" t="inlineStr">
        <is>
          <t>Нукус</t>
        </is>
      </c>
      <c r="D6" s="6" t="inlineStr">
        <is>
          <t>Нукус 1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n">
        <v>160</v>
      </c>
      <c r="H6" s="7" t="n">
        <v>1460615400</v>
      </c>
      <c r="I6" s="7" t="n">
        <v>30</v>
      </c>
      <c r="J6" s="7" t="n">
        <v>31837500</v>
      </c>
      <c r="K6" s="7" t="n">
        <v>30</v>
      </c>
      <c r="L6" s="7" t="n">
        <v>33120000</v>
      </c>
      <c r="M6" s="7" t="n">
        <v>453</v>
      </c>
      <c r="N6" s="7" t="n">
        <v>3530861845</v>
      </c>
      <c r="O6" s="7" t="inlineStr"/>
      <c r="P6" s="7" t="inlineStr"/>
      <c r="Q6" s="7" t="n">
        <v>1620</v>
      </c>
      <c r="R6" s="7" t="n">
        <v>152835678000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n">
        <v>100</v>
      </c>
      <c r="CL6" s="7" t="n">
        <v>598200000</v>
      </c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n">
        <v>20</v>
      </c>
      <c r="DB6" s="7" t="n">
        <v>19212000</v>
      </c>
      <c r="DC6" s="7" t="n">
        <v>30</v>
      </c>
      <c r="DD6" s="7" t="n">
        <v>23463000</v>
      </c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"AJINIYAZ QARAQALPAQ" МЧЖ</t>
        </is>
      </c>
      <c r="C7" s="6" t="inlineStr">
        <is>
          <t>Нукус</t>
        </is>
      </c>
      <c r="D7" s="6" t="inlineStr">
        <is>
          <t>Нукус 1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inlineStr"/>
      <c r="R7" s="7" t="inlineStr"/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n">
        <v>50</v>
      </c>
      <c r="AD7" s="7" t="n">
        <v>80512500</v>
      </c>
      <c r="AE7" s="7" t="n">
        <v>50</v>
      </c>
      <c r="AF7" s="7" t="n">
        <v>60650000</v>
      </c>
      <c r="AG7" s="7" t="n">
        <v>50</v>
      </c>
      <c r="AH7" s="7" t="n">
        <v>77362500</v>
      </c>
      <c r="AI7" s="7" t="n">
        <v>55</v>
      </c>
      <c r="AJ7" s="7" t="n">
        <v>67563375</v>
      </c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"AL-BARON-FARM" MCHJ</t>
        </is>
      </c>
      <c r="C8" s="6" t="inlineStr">
        <is>
          <t>Нукус</t>
        </is>
      </c>
      <c r="D8" s="6" t="inlineStr">
        <is>
          <t>Нукус 1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n">
        <v>6</v>
      </c>
      <c r="N8" s="7" t="n">
        <v>1153404</v>
      </c>
      <c r="O8" s="7" t="inlineStr"/>
      <c r="P8" s="7" t="inlineStr"/>
      <c r="Q8" s="7" t="n">
        <v>10</v>
      </c>
      <c r="R8" s="7" t="n">
        <v>3273500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"AMU SONATA" MCHJ</t>
        </is>
      </c>
      <c r="C9" s="6" t="inlineStr">
        <is>
          <t>Нукус</t>
        </is>
      </c>
      <c r="D9" s="6" t="inlineStr">
        <is>
          <t>Нукус 1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20</v>
      </c>
      <c r="H9" s="7" t="n">
        <v>12731900</v>
      </c>
      <c r="I9" s="7" t="inlineStr"/>
      <c r="J9" s="7" t="inlineStr"/>
      <c r="K9" s="7" t="inlineStr"/>
      <c r="L9" s="7" t="inlineStr"/>
      <c r="M9" s="7" t="n">
        <v>60</v>
      </c>
      <c r="N9" s="7" t="n">
        <v>58051800</v>
      </c>
      <c r="O9" s="7" t="inlineStr"/>
      <c r="P9" s="7" t="inlineStr"/>
      <c r="Q9" s="7" t="n">
        <v>205</v>
      </c>
      <c r="R9" s="7" t="n">
        <v>1331337375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n">
        <v>5</v>
      </c>
      <c r="DD9" s="7" t="n">
        <v>632200</v>
      </c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"AMU-MIRZA-FARM" MCHJ</t>
        </is>
      </c>
      <c r="C10" s="6" t="inlineStr">
        <is>
          <t>Нукус</t>
        </is>
      </c>
      <c r="D10" s="6" t="inlineStr">
        <is>
          <t>Нукус 1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n">
        <v>10</v>
      </c>
      <c r="R10" s="7" t="n">
        <v>6749500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n">
        <v>3</v>
      </c>
      <c r="BZ10" s="7" t="n">
        <v>591894</v>
      </c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"APTEKA 11-М" XK</t>
        </is>
      </c>
      <c r="C11" s="6" t="inlineStr">
        <is>
          <t>Нукус</t>
        </is>
      </c>
      <c r="D11" s="6" t="inlineStr">
        <is>
          <t>Нукус 1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6</v>
      </c>
      <c r="R11" s="7" t="n">
        <v>2429820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n">
        <v>1</v>
      </c>
      <c r="CL11" s="7" t="n">
        <v>59820</v>
      </c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n">
        <v>1</v>
      </c>
      <c r="DH11" s="7" t="n">
        <v>50910</v>
      </c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"ARTEMIDA-DABIR" ХК</t>
        </is>
      </c>
      <c r="C12" s="6" t="inlineStr">
        <is>
          <t>Нукус</t>
        </is>
      </c>
      <c r="D12" s="6" t="inlineStr">
        <is>
          <t>Нукус 1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n">
        <v>50</v>
      </c>
      <c r="R12" s="7" t="n">
        <v>168737500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n">
        <v>5</v>
      </c>
      <c r="DJ12" s="7" t="n">
        <v>1248800</v>
      </c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"ARU-PHARM" MCHJ</t>
        </is>
      </c>
      <c r="C13" s="6" t="inlineStr">
        <is>
          <t>Нукус</t>
        </is>
      </c>
      <c r="D13" s="6" t="inlineStr">
        <is>
          <t>Нукус 1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n">
        <v>12</v>
      </c>
      <c r="R13" s="7" t="n">
        <v>3374750</v>
      </c>
      <c r="S13" s="7" t="inlineStr"/>
      <c r="T13" s="7" t="inlineStr"/>
      <c r="U13" s="7" t="inlineStr"/>
      <c r="V13" s="7" t="inlineStr"/>
      <c r="W13" s="7" t="n">
        <v>1</v>
      </c>
      <c r="X13" s="7" t="n">
        <v>0</v>
      </c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n">
        <v>2</v>
      </c>
      <c r="AH13" s="7" t="n">
        <v>123820</v>
      </c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"ARUXAN NUKUS" ХК</t>
        </is>
      </c>
      <c r="C14" s="6" t="inlineStr">
        <is>
          <t>Нукус</t>
        </is>
      </c>
      <c r="D14" s="6" t="inlineStr">
        <is>
          <t>Нукус 1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n">
        <v>53</v>
      </c>
      <c r="R14" s="7" t="n">
        <v>169326730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n">
        <v>5</v>
      </c>
      <c r="DJ14" s="7" t="n">
        <v>1248800</v>
      </c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"ASIL-FARM-BIZNESS" MCHJ</t>
        </is>
      </c>
      <c r="C15" s="6" t="inlineStr">
        <is>
          <t>Нукус</t>
        </is>
      </c>
      <c r="D15" s="6" t="inlineStr">
        <is>
          <t>Нукус 1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n">
        <v>5</v>
      </c>
      <c r="R15" s="7" t="n">
        <v>1687375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n">
        <v>100</v>
      </c>
      <c r="BX15" s="7" t="n">
        <v>205040000</v>
      </c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n">
        <v>5</v>
      </c>
      <c r="DB15" s="7" t="n">
        <v>1200750</v>
      </c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"AXMAD-SHAXLO FARM" MCHJ</t>
        </is>
      </c>
      <c r="C16" s="6" t="inlineStr">
        <is>
          <t>Нукус</t>
        </is>
      </c>
      <c r="D16" s="6" t="inlineStr">
        <is>
          <t>Нукус 1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n">
        <v>50</v>
      </c>
      <c r="CJ16" s="7" t="n">
        <v>9682500</v>
      </c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13</v>
      </c>
      <c r="B17" s="6" t="inlineStr">
        <is>
          <t>"AYBOLIT NUKUS FARM" МЧЖ фил</t>
        </is>
      </c>
      <c r="C17" s="6" t="inlineStr">
        <is>
          <t>Нукус</t>
        </is>
      </c>
      <c r="D17" s="6" t="inlineStr">
        <is>
          <t>Нукус 1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n">
        <v>10</v>
      </c>
      <c r="H17" s="7" t="n">
        <v>6462900</v>
      </c>
      <c r="I17" s="7" t="inlineStr"/>
      <c r="J17" s="7" t="inlineStr"/>
      <c r="K17" s="7" t="inlineStr"/>
      <c r="L17" s="7" t="inlineStr"/>
      <c r="M17" s="7" t="n">
        <v>30</v>
      </c>
      <c r="N17" s="7" t="n">
        <v>29727000</v>
      </c>
      <c r="O17" s="7" t="inlineStr"/>
      <c r="P17" s="7" t="inlineStr"/>
      <c r="Q17" s="7" t="n">
        <v>100</v>
      </c>
      <c r="R17" s="7" t="n">
        <v>674950000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>
        <f>E17+AU17+BI17+BS17+CM17</f>
        <v/>
      </c>
      <c r="DP17" s="7">
        <f>F17+AV17+BJ17+BT17+CN17</f>
        <v/>
      </c>
    </row>
    <row r="18" hidden="1" outlineLevel="1">
      <c r="A18" s="5" t="n">
        <v>14</v>
      </c>
      <c r="B18" s="6" t="inlineStr">
        <is>
          <t>"AYGERIM FARM XOJAYLI" MChJ</t>
        </is>
      </c>
      <c r="C18" s="6" t="inlineStr">
        <is>
          <t>Нукус</t>
        </is>
      </c>
      <c r="D18" s="6" t="inlineStr">
        <is>
          <t>Нукус 1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n">
        <v>10</v>
      </c>
      <c r="H18" s="7" t="n">
        <v>6462900</v>
      </c>
      <c r="I18" s="7" t="inlineStr"/>
      <c r="J18" s="7" t="inlineStr"/>
      <c r="K18" s="7" t="inlineStr"/>
      <c r="L18" s="7" t="inlineStr"/>
      <c r="M18" s="7" t="inlineStr"/>
      <c r="N18" s="7" t="inlineStr"/>
      <c r="O18" s="7" t="n">
        <v>30</v>
      </c>
      <c r="P18" s="7" t="n">
        <v>35604000</v>
      </c>
      <c r="Q18" s="7" t="n">
        <v>100</v>
      </c>
      <c r="R18" s="7" t="n">
        <v>674950000</v>
      </c>
      <c r="S18" s="7" t="inlineStr"/>
      <c r="T18" s="7" t="inlineStr"/>
      <c r="U18" s="7" t="inlineStr"/>
      <c r="V18" s="7" t="inlineStr"/>
      <c r="W18" s="7" t="n">
        <v>15</v>
      </c>
      <c r="X18" s="7" t="n">
        <v>0</v>
      </c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n">
        <v>30</v>
      </c>
      <c r="AH18" s="7" t="n">
        <v>27862200</v>
      </c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15</v>
      </c>
      <c r="B19" s="6" t="inlineStr">
        <is>
          <t>"AZIZ ZAFAR FARM" MChJ</t>
        </is>
      </c>
      <c r="C19" s="6" t="inlineStr">
        <is>
          <t>Нукус</t>
        </is>
      </c>
      <c r="D19" s="6" t="inlineStr">
        <is>
          <t>Нукус 1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n">
        <v>10</v>
      </c>
      <c r="H19" s="7" t="n">
        <v>6461500</v>
      </c>
      <c r="I19" s="7" t="n">
        <v>50</v>
      </c>
      <c r="J19" s="7" t="n">
        <v>88437500</v>
      </c>
      <c r="K19" s="7" t="inlineStr"/>
      <c r="L19" s="7" t="inlineStr"/>
      <c r="M19" s="7" t="n">
        <v>30</v>
      </c>
      <c r="N19" s="7" t="n">
        <v>29547000</v>
      </c>
      <c r="O19" s="7" t="inlineStr"/>
      <c r="P19" s="7" t="inlineStr"/>
      <c r="Q19" s="7" t="n">
        <v>100</v>
      </c>
      <c r="R19" s="7" t="n">
        <v>674950000</v>
      </c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n">
        <v>5</v>
      </c>
      <c r="AX19" s="7" t="n">
        <v>13295375</v>
      </c>
      <c r="AY19" s="7" t="n">
        <v>5</v>
      </c>
      <c r="AZ19" s="7" t="n">
        <v>16518875</v>
      </c>
      <c r="BA19" s="7" t="n">
        <v>20</v>
      </c>
      <c r="BB19" s="7" t="n">
        <v>20976000</v>
      </c>
      <c r="BC19" s="7" t="inlineStr"/>
      <c r="BD19" s="7" t="inlineStr"/>
      <c r="BE19" s="7" t="n">
        <v>25</v>
      </c>
      <c r="BF19" s="7" t="n">
        <v>92943750</v>
      </c>
      <c r="BG19" s="7" t="n">
        <v>50</v>
      </c>
      <c r="BH19" s="7" t="n">
        <v>111962500</v>
      </c>
      <c r="BI19" s="7">
        <f>BK19+BM19+BO19+BQ19</f>
        <v/>
      </c>
      <c r="BJ19" s="7">
        <f>BL19+BN19+BP19+BR19</f>
        <v/>
      </c>
      <c r="BK19" s="7" t="n">
        <v>100</v>
      </c>
      <c r="BL19" s="7" t="n">
        <v>1329500000</v>
      </c>
      <c r="BM19" s="7" t="inlineStr"/>
      <c r="BN19" s="7" t="inlineStr"/>
      <c r="BO19" s="7" t="n">
        <v>10</v>
      </c>
      <c r="BP19" s="7" t="n">
        <v>6141500</v>
      </c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n">
        <v>10</v>
      </c>
      <c r="CB19" s="7" t="n">
        <v>7230000</v>
      </c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n">
        <v>100</v>
      </c>
      <c r="CL19" s="7" t="n">
        <v>598200000</v>
      </c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n">
        <v>50</v>
      </c>
      <c r="DB19" s="7" t="n">
        <v>120075000</v>
      </c>
      <c r="DC19" s="7" t="n">
        <v>10</v>
      </c>
      <c r="DD19" s="7" t="n">
        <v>2607000</v>
      </c>
      <c r="DE19" s="7" t="inlineStr"/>
      <c r="DF19" s="7" t="inlineStr"/>
      <c r="DG19" s="7" t="n">
        <v>100</v>
      </c>
      <c r="DH19" s="7" t="n">
        <v>254550000</v>
      </c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16</v>
      </c>
      <c r="B20" s="6" t="inlineStr">
        <is>
          <t>"BAXADIR DIYOR"  ХК</t>
        </is>
      </c>
      <c r="C20" s="6" t="inlineStr">
        <is>
          <t>Нукус</t>
        </is>
      </c>
      <c r="D20" s="6" t="inlineStr">
        <is>
          <t>Нукус 1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n">
        <v>16</v>
      </c>
      <c r="N20" s="7" t="n">
        <v>4436404</v>
      </c>
      <c r="O20" s="7" t="inlineStr"/>
      <c r="P20" s="7" t="inlineStr"/>
      <c r="Q20" s="7" t="n">
        <v>50</v>
      </c>
      <c r="R20" s="7" t="n">
        <v>163675000</v>
      </c>
      <c r="S20" s="7" t="inlineStr"/>
      <c r="T20" s="7" t="inlineStr"/>
      <c r="U20" s="7" t="inlineStr"/>
      <c r="V20" s="7" t="inlineStr"/>
      <c r="W20" s="7" t="n">
        <v>3</v>
      </c>
      <c r="X20" s="7" t="n">
        <v>0</v>
      </c>
      <c r="Y20" s="7" t="inlineStr"/>
      <c r="Z20" s="7" t="inlineStr"/>
      <c r="AA20" s="7" t="inlineStr"/>
      <c r="AB20" s="7" t="inlineStr"/>
      <c r="AC20" s="7" t="n">
        <v>2</v>
      </c>
      <c r="AD20" s="7" t="n">
        <v>124956</v>
      </c>
      <c r="AE20" s="7" t="inlineStr"/>
      <c r="AF20" s="7" t="inlineStr"/>
      <c r="AG20" s="7" t="n">
        <v>5</v>
      </c>
      <c r="AH20" s="7" t="n">
        <v>750725</v>
      </c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n">
        <v>10</v>
      </c>
      <c r="DD20" s="7" t="n">
        <v>2528800</v>
      </c>
      <c r="DE20" s="7" t="inlineStr"/>
      <c r="DF20" s="7" t="inlineStr"/>
      <c r="DG20" s="7" t="inlineStr"/>
      <c r="DH20" s="7" t="inlineStr"/>
      <c r="DI20" s="7" t="n">
        <v>5</v>
      </c>
      <c r="DJ20" s="7" t="n">
        <v>1211325</v>
      </c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17</v>
      </c>
      <c r="B21" s="6" t="inlineStr">
        <is>
          <t>"BAXROM" XK</t>
        </is>
      </c>
      <c r="C21" s="6" t="inlineStr">
        <is>
          <t>Нукус</t>
        </is>
      </c>
      <c r="D21" s="6" t="inlineStr">
        <is>
          <t>Нукус 1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10</v>
      </c>
      <c r="H21" s="7" t="n">
        <v>6462900</v>
      </c>
      <c r="I21" s="7" t="inlineStr"/>
      <c r="J21" s="7" t="inlineStr"/>
      <c r="K21" s="7" t="inlineStr"/>
      <c r="L21" s="7" t="inlineStr"/>
      <c r="M21" s="7" t="n">
        <v>20</v>
      </c>
      <c r="N21" s="7" t="n">
        <v>13132000</v>
      </c>
      <c r="O21" s="7" t="n">
        <v>30</v>
      </c>
      <c r="P21" s="7" t="n">
        <v>35604000</v>
      </c>
      <c r="Q21" s="7" t="n">
        <v>100</v>
      </c>
      <c r="R21" s="7" t="n">
        <v>674950000</v>
      </c>
      <c r="S21" s="7" t="n">
        <v>50</v>
      </c>
      <c r="T21" s="7" t="n">
        <v>12750000</v>
      </c>
      <c r="U21" s="7" t="inlineStr"/>
      <c r="V21" s="7" t="inlineStr"/>
      <c r="W21" s="7" t="inlineStr"/>
      <c r="X21" s="7" t="inlineStr"/>
      <c r="Y21" s="7" t="n">
        <v>50</v>
      </c>
      <c r="Z21" s="7" t="n">
        <v>12750000</v>
      </c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n">
        <v>25</v>
      </c>
      <c r="DD21" s="7" t="n">
        <v>16293750</v>
      </c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18</v>
      </c>
      <c r="B22" s="6" t="inlineStr">
        <is>
          <t>"BIO-FARMS" MCHJ</t>
        </is>
      </c>
      <c r="C22" s="6" t="inlineStr">
        <is>
          <t>Нукус</t>
        </is>
      </c>
      <c r="D22" s="6" t="inlineStr">
        <is>
          <t>Нукус 1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n">
        <v>30</v>
      </c>
      <c r="AD22" s="7" t="n">
        <v>28984500</v>
      </c>
      <c r="AE22" s="7" t="n">
        <v>30</v>
      </c>
      <c r="AF22" s="7" t="n">
        <v>21834000</v>
      </c>
      <c r="AG22" s="7" t="n">
        <v>30</v>
      </c>
      <c r="AH22" s="7" t="n">
        <v>27850500</v>
      </c>
      <c r="AI22" s="7" t="n">
        <v>30</v>
      </c>
      <c r="AJ22" s="7" t="n">
        <v>20101500</v>
      </c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n">
        <v>2</v>
      </c>
      <c r="CJ22" s="7" t="n">
        <v>15492</v>
      </c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n">
        <v>70</v>
      </c>
      <c r="DD22" s="7" t="n">
        <v>75603000</v>
      </c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19</v>
      </c>
      <c r="B23" s="6" t="inlineStr">
        <is>
          <t>"BOBUR DILAFROZ FARM" фил</t>
        </is>
      </c>
      <c r="C23" s="6" t="inlineStr">
        <is>
          <t>Нукус</t>
        </is>
      </c>
      <c r="D23" s="6" t="inlineStr">
        <is>
          <t>Нукус 1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n">
        <v>2</v>
      </c>
      <c r="R23" s="7" t="n">
        <v>269980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n">
        <v>2</v>
      </c>
      <c r="DH23" s="7" t="n">
        <v>203640</v>
      </c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20</v>
      </c>
      <c r="B24" s="6" t="inlineStr">
        <is>
          <t>"DAVRON" ХК</t>
        </is>
      </c>
      <c r="C24" s="6" t="inlineStr">
        <is>
          <t>Нукус</t>
        </is>
      </c>
      <c r="D24" s="6" t="inlineStr">
        <is>
          <t>Нукус 1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n">
        <v>100</v>
      </c>
      <c r="DD24" s="7" t="n">
        <v>252880000</v>
      </c>
      <c r="DE24" s="7" t="inlineStr"/>
      <c r="DF24" s="7" t="inlineStr"/>
      <c r="DG24" s="7" t="n">
        <v>10</v>
      </c>
      <c r="DH24" s="7" t="n">
        <v>4938300</v>
      </c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21</v>
      </c>
      <c r="B25" s="6" t="inlineStr">
        <is>
          <t>"DENIS RUSLAN FARM" MCHJ</t>
        </is>
      </c>
      <c r="C25" s="6" t="inlineStr">
        <is>
          <t>Нукус</t>
        </is>
      </c>
      <c r="D25" s="6" t="inlineStr">
        <is>
          <t>Нукус 1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n">
        <v>7</v>
      </c>
      <c r="R25" s="7" t="n">
        <v>3307255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 hidden="1" outlineLevel="1">
      <c r="A26" s="5" t="n">
        <v>22</v>
      </c>
      <c r="B26" s="6" t="inlineStr">
        <is>
          <t>"DOC YUNUS KLINIKASI" XQD</t>
        </is>
      </c>
      <c r="C26" s="6" t="inlineStr">
        <is>
          <t>Нукус</t>
        </is>
      </c>
      <c r="D26" s="6" t="inlineStr">
        <is>
          <t>Нукус 1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n">
        <v>5</v>
      </c>
      <c r="P26" s="7" t="n">
        <v>989000</v>
      </c>
      <c r="Q26" s="7" t="n">
        <v>12</v>
      </c>
      <c r="R26" s="7" t="n">
        <v>4994630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</f>
        <v/>
      </c>
      <c r="BT26" s="7">
        <f>BV26+BX26+BZ26+CB26+CD26+CF26+CH26+CJ26+CL26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>
        <f>CO26+CQ26+CS26+CU26+CW26+CY26+DA26+DC26+DE26+DG26+DI26+DK26+DM26</f>
        <v/>
      </c>
      <c r="CN26" s="7">
        <f>CP26+CR26+CT26+CV26+CX26+CZ26+DB26+DD26+DF26+DH26+DJ26+DL26+DN26</f>
        <v/>
      </c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 t="inlineStr"/>
      <c r="DB26" s="7" t="inlineStr"/>
      <c r="DC26" s="7" t="n">
        <v>5</v>
      </c>
      <c r="DD26" s="7" t="n">
        <v>651750</v>
      </c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>
        <f>E26+AU26+BI26+BS26+CM26</f>
        <v/>
      </c>
      <c r="DP26" s="7">
        <f>F26+AV26+BJ26+BT26+CN26</f>
        <v/>
      </c>
    </row>
    <row r="27" hidden="1" outlineLevel="1">
      <c r="A27" s="5" t="n">
        <v>23</v>
      </c>
      <c r="B27" s="6" t="inlineStr">
        <is>
          <t>"EDELVEYS FARM" MChJ</t>
        </is>
      </c>
      <c r="C27" s="6" t="inlineStr">
        <is>
          <t>Нукус</t>
        </is>
      </c>
      <c r="D27" s="6" t="inlineStr">
        <is>
          <t>Нукус 1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inlineStr"/>
      <c r="R27" s="7" t="inlineStr"/>
      <c r="S27" s="7" t="inlineStr"/>
      <c r="T27" s="7" t="inlineStr"/>
      <c r="U27" s="7" t="inlineStr"/>
      <c r="V27" s="7" t="inlineStr"/>
      <c r="W27" s="7" t="n">
        <v>20</v>
      </c>
      <c r="X27" s="7" t="n">
        <v>0</v>
      </c>
      <c r="Y27" s="7" t="inlineStr"/>
      <c r="Z27" s="7" t="inlineStr"/>
      <c r="AA27" s="7" t="inlineStr"/>
      <c r="AB27" s="7" t="inlineStr"/>
      <c r="AC27" s="7" t="n">
        <v>20</v>
      </c>
      <c r="AD27" s="7" t="n">
        <v>12882000</v>
      </c>
      <c r="AE27" s="7" t="n">
        <v>20</v>
      </c>
      <c r="AF27" s="7" t="n">
        <v>9762000</v>
      </c>
      <c r="AG27" s="7" t="n">
        <v>20</v>
      </c>
      <c r="AH27" s="7" t="n">
        <v>12382000</v>
      </c>
      <c r="AI27" s="7" t="n">
        <v>20</v>
      </c>
      <c r="AJ27" s="7" t="n">
        <v>8982000</v>
      </c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n">
        <v>30</v>
      </c>
      <c r="DD27" s="7" t="n">
        <v>23463000</v>
      </c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24</v>
      </c>
      <c r="B28" s="6" t="inlineStr">
        <is>
          <t>"ELIT-SERVIS" MChJ</t>
        </is>
      </c>
      <c r="C28" s="6" t="inlineStr">
        <is>
          <t>Нукус</t>
        </is>
      </c>
      <c r="D28" s="6" t="inlineStr">
        <is>
          <t>Нукус 1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n">
        <v>2</v>
      </c>
      <c r="H28" s="7" t="n">
        <v>258516</v>
      </c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inlineStr"/>
      <c r="R28" s="7" t="inlineStr"/>
      <c r="S28" s="7" t="inlineStr"/>
      <c r="T28" s="7" t="inlineStr"/>
      <c r="U28" s="7" t="inlineStr"/>
      <c r="V28" s="7" t="inlineStr"/>
      <c r="W28" s="7" t="n">
        <v>20</v>
      </c>
      <c r="X28" s="7" t="n">
        <v>381000</v>
      </c>
      <c r="Y28" s="7" t="inlineStr"/>
      <c r="Z28" s="7" t="inlineStr"/>
      <c r="AA28" s="7" t="inlineStr"/>
      <c r="AB28" s="7" t="inlineStr"/>
      <c r="AC28" s="7" t="n">
        <v>30</v>
      </c>
      <c r="AD28" s="7" t="n">
        <v>16102500</v>
      </c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25</v>
      </c>
      <c r="B29" s="6" t="inlineStr">
        <is>
          <t>"EM-SHIPA BOLSIN" ЧП (агент карзи)</t>
        </is>
      </c>
      <c r="C29" s="6" t="inlineStr">
        <is>
          <t>Нукус</t>
        </is>
      </c>
      <c r="D29" s="6" t="inlineStr">
        <is>
          <t>Нукус 1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n">
        <v>4</v>
      </c>
      <c r="P29" s="7" t="n">
        <v>632960</v>
      </c>
      <c r="Q29" s="7" t="n">
        <v>4</v>
      </c>
      <c r="R29" s="7" t="n">
        <v>1079920</v>
      </c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 t="n">
        <v>4</v>
      </c>
      <c r="DD29" s="7" t="n">
        <v>417120</v>
      </c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26</v>
      </c>
      <c r="B30" s="6" t="inlineStr">
        <is>
          <t>"ERASUL-G-NOKIS" MCHJ</t>
        </is>
      </c>
      <c r="C30" s="6" t="inlineStr">
        <is>
          <t>Нукус</t>
        </is>
      </c>
      <c r="D30" s="6" t="inlineStr">
        <is>
          <t>Нукус 1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n">
        <v>10</v>
      </c>
      <c r="H30" s="7" t="n">
        <v>6462900</v>
      </c>
      <c r="I30" s="7" t="inlineStr"/>
      <c r="J30" s="7" t="inlineStr"/>
      <c r="K30" s="7" t="inlineStr"/>
      <c r="L30" s="7" t="inlineStr"/>
      <c r="M30" s="7" t="n">
        <v>30</v>
      </c>
      <c r="N30" s="7" t="n">
        <v>29727000</v>
      </c>
      <c r="O30" s="7" t="inlineStr"/>
      <c r="P30" s="7" t="inlineStr"/>
      <c r="Q30" s="7" t="n">
        <v>100</v>
      </c>
      <c r="R30" s="7" t="n">
        <v>674950000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n">
        <v>5</v>
      </c>
      <c r="DD30" s="7" t="n">
        <v>651750</v>
      </c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27</v>
      </c>
      <c r="B31" s="6" t="inlineStr">
        <is>
          <t>"FIALKA FARM NUKUS" ХК</t>
        </is>
      </c>
      <c r="C31" s="6" t="inlineStr">
        <is>
          <t>Нукус</t>
        </is>
      </c>
      <c r="D31" s="6" t="inlineStr">
        <is>
          <t>Нукус 1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n">
        <v>3</v>
      </c>
      <c r="J31" s="7" t="n">
        <v>318375</v>
      </c>
      <c r="K31" s="7" t="n">
        <v>3</v>
      </c>
      <c r="L31" s="7" t="n">
        <v>331200</v>
      </c>
      <c r="M31" s="7" t="inlineStr"/>
      <c r="N31" s="7" t="inlineStr"/>
      <c r="O31" s="7" t="inlineStr"/>
      <c r="P31" s="7" t="inlineStr"/>
      <c r="Q31" s="7" t="inlineStr"/>
      <c r="R31" s="7" t="inlineStr"/>
      <c r="S31" s="7" t="inlineStr"/>
      <c r="T31" s="7" t="inlineStr"/>
      <c r="U31" s="7" t="inlineStr"/>
      <c r="V31" s="7" t="inlineStr"/>
      <c r="W31" s="7" t="n">
        <v>5</v>
      </c>
      <c r="X31" s="7" t="n">
        <v>0</v>
      </c>
      <c r="Y31" s="7" t="inlineStr"/>
      <c r="Z31" s="7" t="inlineStr"/>
      <c r="AA31" s="7" t="inlineStr"/>
      <c r="AB31" s="7" t="inlineStr"/>
      <c r="AC31" s="7" t="n">
        <v>10</v>
      </c>
      <c r="AD31" s="7" t="n">
        <v>3220500</v>
      </c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 t="inlineStr"/>
      <c r="DB31" s="7" t="inlineStr"/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28</v>
      </c>
      <c r="B32" s="6" t="inlineStr">
        <is>
          <t>"GOZZAL-SHAXZADA FARM" МЧЖ</t>
        </is>
      </c>
      <c r="C32" s="6" t="inlineStr">
        <is>
          <t>Нукус</t>
        </is>
      </c>
      <c r="D32" s="6" t="inlineStr">
        <is>
          <t>Нукус 1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n">
        <v>20</v>
      </c>
      <c r="R32" s="7" t="n">
        <v>26998000</v>
      </c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29</v>
      </c>
      <c r="B33" s="6" t="inlineStr">
        <is>
          <t>"GULI MED FARM" XK</t>
        </is>
      </c>
      <c r="C33" s="6" t="inlineStr">
        <is>
          <t>Нукус</t>
        </is>
      </c>
      <c r="D33" s="6" t="inlineStr">
        <is>
          <t>Нукус 1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n">
        <v>38</v>
      </c>
      <c r="R33" s="7" t="n">
        <v>27807940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30</v>
      </c>
      <c r="B34" s="6" t="inlineStr">
        <is>
          <t>"Gulperi-Sultonbek" (агент карзи)</t>
        </is>
      </c>
      <c r="C34" s="6" t="inlineStr">
        <is>
          <t>Нукус</t>
        </is>
      </c>
      <c r="D34" s="6" t="inlineStr">
        <is>
          <t>Нукус 1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n">
        <v>5</v>
      </c>
      <c r="L34" s="7" t="n">
        <v>892400</v>
      </c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n">
        <v>20</v>
      </c>
      <c r="AD34" s="7" t="n">
        <v>12495600</v>
      </c>
      <c r="AE34" s="7" t="n">
        <v>20</v>
      </c>
      <c r="AF34" s="7" t="n">
        <v>9412800</v>
      </c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31</v>
      </c>
      <c r="B35" s="6" t="inlineStr">
        <is>
          <t>"IBN-SINO" XK ( тахиташ )</t>
        </is>
      </c>
      <c r="C35" s="6" t="inlineStr">
        <is>
          <t>Нукус</t>
        </is>
      </c>
      <c r="D35" s="6" t="inlineStr">
        <is>
          <t>Нукус 1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n">
        <v>10</v>
      </c>
      <c r="H35" s="7" t="n">
        <v>6462900</v>
      </c>
      <c r="I35" s="7" t="n">
        <v>5</v>
      </c>
      <c r="J35" s="7" t="n">
        <v>884375</v>
      </c>
      <c r="K35" s="7" t="inlineStr"/>
      <c r="L35" s="7" t="inlineStr"/>
      <c r="M35" s="7" t="n">
        <v>30</v>
      </c>
      <c r="N35" s="7" t="n">
        <v>29727000</v>
      </c>
      <c r="O35" s="7" t="inlineStr"/>
      <c r="P35" s="7" t="inlineStr"/>
      <c r="Q35" s="7" t="n">
        <v>100</v>
      </c>
      <c r="R35" s="7" t="n">
        <v>674950000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32</v>
      </c>
      <c r="B36" s="6" t="inlineStr">
        <is>
          <t>"IREGA-5" MCHJ</t>
        </is>
      </c>
      <c r="C36" s="6" t="inlineStr">
        <is>
          <t>Нукус</t>
        </is>
      </c>
      <c r="D36" s="6" t="inlineStr">
        <is>
          <t>Нукус 1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n">
        <v>10</v>
      </c>
      <c r="H36" s="7" t="n">
        <v>6462900</v>
      </c>
      <c r="I36" s="7" t="inlineStr"/>
      <c r="J36" s="7" t="inlineStr"/>
      <c r="K36" s="7" t="inlineStr"/>
      <c r="L36" s="7" t="inlineStr"/>
      <c r="M36" s="7" t="n">
        <v>30</v>
      </c>
      <c r="N36" s="7" t="n">
        <v>29200500</v>
      </c>
      <c r="O36" s="7" t="inlineStr"/>
      <c r="P36" s="7" t="inlineStr"/>
      <c r="Q36" s="7" t="n">
        <v>100</v>
      </c>
      <c r="R36" s="7" t="n">
        <v>674950000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n">
        <v>50</v>
      </c>
      <c r="CJ36" s="7" t="n">
        <v>9682500</v>
      </c>
      <c r="CK36" s="7" t="inlineStr"/>
      <c r="CL36" s="7" t="inlineStr"/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 hidden="1" outlineLevel="1">
      <c r="A37" s="5" t="n">
        <v>33</v>
      </c>
      <c r="B37" s="6" t="inlineStr">
        <is>
          <t>"JABBOR SARVAR" ХК</t>
        </is>
      </c>
      <c r="C37" s="6" t="inlineStr">
        <is>
          <t>Нукус</t>
        </is>
      </c>
      <c r="D37" s="6" t="inlineStr">
        <is>
          <t>Нукус 1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inlineStr"/>
      <c r="R37" s="7" t="inlineStr"/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</f>
        <v/>
      </c>
      <c r="BT37" s="7">
        <f>BV37+BX37+BZ37+CB37+CD37+CF37+CH37+CJ37+CL37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>
        <f>CO37+CQ37+CS37+CU37+CW37+CY37+DA37+DC37+DE37+DG37+DI37+DK37+DM37</f>
        <v/>
      </c>
      <c r="CN37" s="7">
        <f>CP37+CR37+CT37+CV37+CX37+CZ37+DB37+DD37+DF37+DH37+DJ37+DL37+DN37</f>
        <v/>
      </c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 t="inlineStr"/>
      <c r="DD37" s="7" t="inlineStr"/>
      <c r="DE37" s="7" t="inlineStr"/>
      <c r="DF37" s="7" t="inlineStr"/>
      <c r="DG37" s="7" t="n">
        <v>30</v>
      </c>
      <c r="DH37" s="7" t="n">
        <v>44444700</v>
      </c>
      <c r="DI37" s="7" t="inlineStr"/>
      <c r="DJ37" s="7" t="inlineStr"/>
      <c r="DK37" s="7" t="inlineStr"/>
      <c r="DL37" s="7" t="inlineStr"/>
      <c r="DM37" s="7" t="inlineStr"/>
      <c r="DN37" s="7" t="inlineStr"/>
      <c r="DO37" s="7">
        <f>E37+AU37+BI37+BS37+CM37</f>
        <v/>
      </c>
      <c r="DP37" s="7">
        <f>F37+AV37+BJ37+BT37+CN37</f>
        <v/>
      </c>
    </row>
    <row r="38" hidden="1" outlineLevel="1">
      <c r="A38" s="5" t="n">
        <v>34</v>
      </c>
      <c r="B38" s="6" t="inlineStr">
        <is>
          <t>"JANIBEK" ХК</t>
        </is>
      </c>
      <c r="C38" s="6" t="inlineStr">
        <is>
          <t>Нукус</t>
        </is>
      </c>
      <c r="D38" s="6" t="inlineStr">
        <is>
          <t>Нукус 1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n">
        <v>10</v>
      </c>
      <c r="H38" s="7" t="n">
        <v>6462900</v>
      </c>
      <c r="I38" s="7" t="inlineStr"/>
      <c r="J38" s="7" t="inlineStr"/>
      <c r="K38" s="7" t="inlineStr"/>
      <c r="L38" s="7" t="inlineStr"/>
      <c r="M38" s="7" t="inlineStr"/>
      <c r="N38" s="7" t="inlineStr"/>
      <c r="O38" s="7" t="n">
        <v>30</v>
      </c>
      <c r="P38" s="7" t="n">
        <v>35604000</v>
      </c>
      <c r="Q38" s="7" t="n">
        <v>136</v>
      </c>
      <c r="R38" s="7" t="n">
        <v>762423520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35</v>
      </c>
      <c r="B39" s="6" t="inlineStr">
        <is>
          <t>"JASMIN-DIYOR" XK</t>
        </is>
      </c>
      <c r="C39" s="6" t="inlineStr">
        <is>
          <t>Нукус</t>
        </is>
      </c>
      <c r="D39" s="6" t="inlineStr">
        <is>
          <t>Нукус 1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n">
        <v>10</v>
      </c>
      <c r="H39" s="7" t="n">
        <v>6462900</v>
      </c>
      <c r="I39" s="7" t="inlineStr"/>
      <c r="J39" s="7" t="inlineStr"/>
      <c r="K39" s="7" t="inlineStr"/>
      <c r="L39" s="7" t="inlineStr"/>
      <c r="M39" s="7" t="inlineStr"/>
      <c r="N39" s="7" t="inlineStr"/>
      <c r="O39" s="7" t="n">
        <v>30</v>
      </c>
      <c r="P39" s="7" t="n">
        <v>35604000</v>
      </c>
      <c r="Q39" s="7" t="n">
        <v>100</v>
      </c>
      <c r="R39" s="7" t="n">
        <v>674950000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36</v>
      </c>
      <c r="B40" s="6" t="inlineStr">
        <is>
          <t>"KAMELIYA VIVON" XK</t>
        </is>
      </c>
      <c r="C40" s="6" t="inlineStr">
        <is>
          <t>Нукус</t>
        </is>
      </c>
      <c r="D40" s="6" t="inlineStr">
        <is>
          <t>Нукус 1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n">
        <v>15</v>
      </c>
      <c r="R40" s="7" t="n">
        <v>8436875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37</v>
      </c>
      <c r="B41" s="6" t="inlineStr">
        <is>
          <t>"LAYLA NUKUS" XK</t>
        </is>
      </c>
      <c r="C41" s="6" t="inlineStr">
        <is>
          <t>Нукус</t>
        </is>
      </c>
      <c r="D41" s="6" t="inlineStr">
        <is>
          <t>Нукус 1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n">
        <v>6</v>
      </c>
      <c r="R41" s="7" t="n">
        <v>539960</v>
      </c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n">
        <v>2</v>
      </c>
      <c r="DD41" s="7" t="n">
        <v>104280</v>
      </c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 hidden="1" outlineLevel="1">
      <c r="A42" s="5" t="n">
        <v>38</v>
      </c>
      <c r="B42" s="6" t="inlineStr">
        <is>
          <t>"MADINA MEDPHARMA"</t>
        </is>
      </c>
      <c r="C42" s="6" t="inlineStr">
        <is>
          <t>Нукус</t>
        </is>
      </c>
      <c r="D42" s="6" t="inlineStr">
        <is>
          <t>Нукус 1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n">
        <v>40</v>
      </c>
      <c r="R42" s="7" t="n">
        <v>52376000</v>
      </c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</f>
        <v/>
      </c>
      <c r="BT42" s="7">
        <f>BV42+BX42+BZ42+CB42+CD42+CF42+CH42+CJ42+CL42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>
        <f>CO42+CQ42+CS42+CU42+CW42+CY42+DA42+DC42+DE42+DG42+DI42+DK42+DM42</f>
        <v/>
      </c>
      <c r="CN42" s="7">
        <f>CP42+CR42+CT42+CV42+CX42+CZ42+DB42+DD42+DF42+DH42+DJ42+DL42+DN42</f>
        <v/>
      </c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n">
        <v>5</v>
      </c>
      <c r="DB42" s="7" t="n">
        <v>603793</v>
      </c>
      <c r="DC42" s="7" t="n">
        <v>15</v>
      </c>
      <c r="DD42" s="7" t="n">
        <v>5689800</v>
      </c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>
        <f>E42+AU42+BI42+BS42+CM42</f>
        <v/>
      </c>
      <c r="DP42" s="7">
        <f>F42+AV42+BJ42+BT42+CN42</f>
        <v/>
      </c>
    </row>
    <row r="43" hidden="1" outlineLevel="1">
      <c r="A43" s="5" t="n">
        <v>39</v>
      </c>
      <c r="B43" s="6" t="inlineStr">
        <is>
          <t>"MED SERVISI DILNOZA" MCHJ</t>
        </is>
      </c>
      <c r="C43" s="6" t="inlineStr">
        <is>
          <t>Нукус</t>
        </is>
      </c>
      <c r="D43" s="6" t="inlineStr">
        <is>
          <t>Нукус 1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n">
        <v>1</v>
      </c>
      <c r="R43" s="7" t="n">
        <v>0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n">
        <v>3</v>
      </c>
      <c r="AZ43" s="7" t="n">
        <v>5946795</v>
      </c>
      <c r="BA43" s="7" t="inlineStr"/>
      <c r="BB43" s="7" t="inlineStr"/>
      <c r="BC43" s="7" t="inlineStr"/>
      <c r="BD43" s="7" t="inlineStr"/>
      <c r="BE43" s="7" t="inlineStr"/>
      <c r="BF43" s="7" t="inlineStr"/>
      <c r="BG43" s="7" t="n">
        <v>20</v>
      </c>
      <c r="BH43" s="7" t="n">
        <v>17914000</v>
      </c>
      <c r="BI43" s="7">
        <f>BK43+BM43+BO43+BQ43</f>
        <v/>
      </c>
      <c r="BJ43" s="7">
        <f>BL43+BN43+BP43+BR43</f>
        <v/>
      </c>
      <c r="BK43" s="7" t="n">
        <v>12</v>
      </c>
      <c r="BL43" s="7" t="n">
        <v>9838300</v>
      </c>
      <c r="BM43" s="7" t="inlineStr"/>
      <c r="BN43" s="7" t="inlineStr"/>
      <c r="BO43" s="7" t="inlineStr"/>
      <c r="BP43" s="7" t="inlineStr"/>
      <c r="BQ43" s="7" t="n">
        <v>10</v>
      </c>
      <c r="BR43" s="7" t="n">
        <v>3246900</v>
      </c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n">
        <v>40</v>
      </c>
      <c r="BX43" s="7" t="n">
        <v>32806400</v>
      </c>
      <c r="BY43" s="7" t="n">
        <v>10</v>
      </c>
      <c r="BZ43" s="7" t="n">
        <v>3288300</v>
      </c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n">
        <v>5</v>
      </c>
      <c r="DD43" s="7" t="n">
        <v>651750</v>
      </c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40</v>
      </c>
      <c r="B44" s="6" t="inlineStr">
        <is>
          <t>"MERUERT FARM" XK</t>
        </is>
      </c>
      <c r="C44" s="6" t="inlineStr">
        <is>
          <t>Нукус</t>
        </is>
      </c>
      <c r="D44" s="6" t="inlineStr">
        <is>
          <t>Нукус 1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n">
        <v>40</v>
      </c>
      <c r="H44" s="7" t="n">
        <v>51703200</v>
      </c>
      <c r="I44" s="7" t="inlineStr"/>
      <c r="J44" s="7" t="inlineStr"/>
      <c r="K44" s="7" t="inlineStr"/>
      <c r="L44" s="7" t="inlineStr"/>
      <c r="M44" s="7" t="n">
        <v>120</v>
      </c>
      <c r="N44" s="7" t="n">
        <v>237816000</v>
      </c>
      <c r="O44" s="7" t="inlineStr"/>
      <c r="P44" s="7" t="inlineStr"/>
      <c r="Q44" s="7" t="n">
        <v>400</v>
      </c>
      <c r="R44" s="7" t="n">
        <v>5399600000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>
        <f>E44+AU44+BI44+BS44+CM44</f>
        <v/>
      </c>
      <c r="DP44" s="7">
        <f>F44+AV44+BJ44+BT44+CN44</f>
        <v/>
      </c>
    </row>
    <row r="45" hidden="1" outlineLevel="1">
      <c r="A45" s="5" t="n">
        <v>41</v>
      </c>
      <c r="B45" s="6" t="inlineStr">
        <is>
          <t>"MEYRAN-ALIHAN" MCHJ</t>
        </is>
      </c>
      <c r="C45" s="6" t="inlineStr">
        <is>
          <t>Нукус</t>
        </is>
      </c>
      <c r="D45" s="6" t="inlineStr">
        <is>
          <t>Нукус 1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n">
        <v>5</v>
      </c>
      <c r="R45" s="7" t="n">
        <v>1636750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n">
        <v>40</v>
      </c>
      <c r="BH45" s="7" t="n">
        <v>69505600</v>
      </c>
      <c r="BI45" s="7">
        <f>BK45+BM45+BO45+BQ45</f>
        <v/>
      </c>
      <c r="BJ45" s="7">
        <f>BL45+BN45+BP45+BR45</f>
        <v/>
      </c>
      <c r="BK45" s="7" t="n">
        <v>5</v>
      </c>
      <c r="BL45" s="7" t="n">
        <v>3224050</v>
      </c>
      <c r="BM45" s="7" t="inlineStr"/>
      <c r="BN45" s="7" t="inlineStr"/>
      <c r="BO45" s="7" t="n">
        <v>30</v>
      </c>
      <c r="BP45" s="7" t="n">
        <v>53615700</v>
      </c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n">
        <v>5</v>
      </c>
      <c r="CD45" s="7" t="n">
        <v>9078500</v>
      </c>
      <c r="CE45" s="7" t="inlineStr"/>
      <c r="CF45" s="7" t="inlineStr"/>
      <c r="CG45" s="7" t="inlineStr"/>
      <c r="CH45" s="7" t="inlineStr"/>
      <c r="CI45" s="7" t="inlineStr"/>
      <c r="CJ45" s="7" t="inlineStr"/>
      <c r="CK45" s="7" t="n">
        <v>5</v>
      </c>
      <c r="CL45" s="7" t="n">
        <v>1450625</v>
      </c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42</v>
      </c>
      <c r="B46" s="6" t="inlineStr">
        <is>
          <t>"MIR APTEKA"</t>
        </is>
      </c>
      <c r="C46" s="6" t="inlineStr">
        <is>
          <t>Нукус</t>
        </is>
      </c>
      <c r="D46" s="6" t="inlineStr">
        <is>
          <t>Нукус 1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inlineStr"/>
      <c r="R46" s="7" t="inlineStr"/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n">
        <v>650</v>
      </c>
      <c r="CJ46" s="7" t="n">
        <v>1636342500</v>
      </c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 hidden="1" outlineLevel="1">
      <c r="A47" s="5" t="n">
        <v>43</v>
      </c>
      <c r="B47" s="6" t="inlineStr">
        <is>
          <t>"NUKUS GERMES FARM"   ХК</t>
        </is>
      </c>
      <c r="C47" s="6" t="inlineStr">
        <is>
          <t>Нукус</t>
        </is>
      </c>
      <c r="D47" s="6" t="inlineStr">
        <is>
          <t>Нукус 1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n">
        <v>10</v>
      </c>
      <c r="R47" s="7" t="n">
        <v>6547000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</f>
        <v/>
      </c>
      <c r="BT47" s="7">
        <f>BV47+BX47+BZ47+CB47+CD47+CF47+CH47+CJ47+CL47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>
        <f>CO47+CQ47+CS47+CU47+CW47+CY47+DA47+DC47+DE47+DG47+DI47+DK47+DM47</f>
        <v/>
      </c>
      <c r="CN47" s="7">
        <f>CP47+CR47+CT47+CV47+CX47+CZ47+DB47+DD47+DF47+DH47+DJ47+DL47+DN47</f>
        <v/>
      </c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>
        <f>E47+AU47+BI47+BS47+CM47</f>
        <v/>
      </c>
      <c r="DP47" s="7">
        <f>F47+AV47+BJ47+BT47+CN47</f>
        <v/>
      </c>
    </row>
    <row r="48" hidden="1" outlineLevel="1">
      <c r="A48" s="5" t="n">
        <v>44</v>
      </c>
      <c r="B48" s="6" t="inlineStr">
        <is>
          <t>"NUKUS UNIVERSAL PROFY" МЧЖ</t>
        </is>
      </c>
      <c r="C48" s="6" t="inlineStr">
        <is>
          <t>Нукус</t>
        </is>
      </c>
      <c r="D48" s="6" t="inlineStr">
        <is>
          <t>Нукус 1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n">
        <v>3</v>
      </c>
      <c r="N48" s="7" t="n">
        <v>295470</v>
      </c>
      <c r="O48" s="7" t="inlineStr"/>
      <c r="P48" s="7" t="inlineStr"/>
      <c r="Q48" s="7" t="n">
        <v>52</v>
      </c>
      <c r="R48" s="7" t="n">
        <v>169007480</v>
      </c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</f>
        <v/>
      </c>
      <c r="BT48" s="7">
        <f>BV48+BX48+BZ48+CB48+CD48+CF48+CH48+CJ48+CL48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>
        <f>CO48+CQ48+CS48+CU48+CW48+CY48+DA48+DC48+DE48+DG48+DI48+DK48+DM48</f>
        <v/>
      </c>
      <c r="CN48" s="7">
        <f>CP48+CR48+CT48+CV48+CX48+CZ48+DB48+DD48+DF48+DH48+DJ48+DL48+DN48</f>
        <v/>
      </c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n">
        <v>5</v>
      </c>
      <c r="DD48" s="7" t="n">
        <v>651750</v>
      </c>
      <c r="DE48" s="7" t="inlineStr"/>
      <c r="DF48" s="7" t="inlineStr"/>
      <c r="DG48" s="7" t="inlineStr"/>
      <c r="DH48" s="7" t="inlineStr"/>
      <c r="DI48" s="7" t="n">
        <v>5</v>
      </c>
      <c r="DJ48" s="7" t="n">
        <v>1248800</v>
      </c>
      <c r="DK48" s="7" t="inlineStr"/>
      <c r="DL48" s="7" t="inlineStr"/>
      <c r="DM48" s="7" t="inlineStr"/>
      <c r="DN48" s="7" t="inlineStr"/>
      <c r="DO48" s="7">
        <f>E48+AU48+BI48+BS48+CM48</f>
        <v/>
      </c>
      <c r="DP48" s="7">
        <f>F48+AV48+BJ48+BT48+CN48</f>
        <v/>
      </c>
    </row>
    <row r="49" hidden="1" outlineLevel="1">
      <c r="A49" s="5" t="n">
        <v>45</v>
      </c>
      <c r="B49" s="6" t="inlineStr">
        <is>
          <t>"NURJAN -FARM"</t>
        </is>
      </c>
      <c r="C49" s="6" t="inlineStr">
        <is>
          <t>Нукус</t>
        </is>
      </c>
      <c r="D49" s="6" t="inlineStr">
        <is>
          <t>Нукус 1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n">
        <v>6</v>
      </c>
      <c r="H49" s="7" t="n">
        <v>2326644</v>
      </c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inlineStr"/>
      <c r="R49" s="7" t="inlineStr"/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</f>
        <v/>
      </c>
      <c r="BT49" s="7">
        <f>BV49+BX49+BZ49+CB49+CD49+CF49+CH49+CJ49+CL49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>
        <f>CO49+CQ49+CS49+CU49+CW49+CY49+DA49+DC49+DE49+DG49+DI49+DK49+DM49</f>
        <v/>
      </c>
      <c r="CN49" s="7">
        <f>CP49+CR49+CT49+CV49+CX49+CZ49+DB49+DD49+DF49+DH49+DJ49+DL49+DN49</f>
        <v/>
      </c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>
        <f>E49+AU49+BI49+BS49+CM49</f>
        <v/>
      </c>
      <c r="DP49" s="7">
        <f>F49+AV49+BJ49+BT49+CN49</f>
        <v/>
      </c>
    </row>
    <row r="50" hidden="1" outlineLevel="1">
      <c r="A50" s="5" t="n">
        <v>46</v>
      </c>
      <c r="B50" s="6" t="inlineStr">
        <is>
          <t>"NURULLO-JAVOHIR" MCHJ</t>
        </is>
      </c>
      <c r="C50" s="6" t="inlineStr">
        <is>
          <t>Нукус</t>
        </is>
      </c>
      <c r="D50" s="6" t="inlineStr">
        <is>
          <t>Нукус 1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n">
        <v>8</v>
      </c>
      <c r="R50" s="7" t="n">
        <v>4319680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</f>
        <v/>
      </c>
      <c r="BT50" s="7">
        <f>BV50+BX50+BZ50+CB50+CD50+CF50+CH50+CJ50+CL50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>
        <f>CO50+CQ50+CS50+CU50+CW50+CY50+DA50+DC50+DE50+DG50+DI50+DK50+DM50</f>
        <v/>
      </c>
      <c r="CN50" s="7">
        <f>CP50+CR50+CT50+CV50+CX50+CZ50+DB50+DD50+DF50+DH50+DJ50+DL50+DN50</f>
        <v/>
      </c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>
        <f>E50+AU50+BI50+BS50+CM50</f>
        <v/>
      </c>
      <c r="DP50" s="7">
        <f>F50+AV50+BJ50+BT50+CN50</f>
        <v/>
      </c>
    </row>
    <row r="51" hidden="1" outlineLevel="1">
      <c r="A51" s="5" t="n">
        <v>47</v>
      </c>
      <c r="B51" s="6" t="inlineStr">
        <is>
          <t>"OGABEK SHABNAM" ХК</t>
        </is>
      </c>
      <c r="C51" s="6" t="inlineStr">
        <is>
          <t>Нукус</t>
        </is>
      </c>
      <c r="D51" s="6" t="inlineStr">
        <is>
          <t>Нукус 1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inlineStr"/>
      <c r="R51" s="7" t="inlineStr"/>
      <c r="S51" s="7" t="n">
        <v>10</v>
      </c>
      <c r="T51" s="7" t="n">
        <v>494700</v>
      </c>
      <c r="U51" s="7" t="inlineStr"/>
      <c r="V51" s="7" t="inlineStr"/>
      <c r="W51" s="7" t="inlineStr"/>
      <c r="X51" s="7" t="inlineStr"/>
      <c r="Y51" s="7" t="n">
        <v>10</v>
      </c>
      <c r="Z51" s="7" t="n">
        <v>494700</v>
      </c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</f>
        <v/>
      </c>
      <c r="BT51" s="7">
        <f>BV51+BX51+BZ51+CB51+CD51+CF51+CH51+CJ51+CL51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>
        <f>CO51+CQ51+CS51+CU51+CW51+CY51+DA51+DC51+DE51+DG51+DI51+DK51+DM51</f>
        <v/>
      </c>
      <c r="CN51" s="7">
        <f>CP51+CR51+CT51+CV51+CX51+CZ51+DB51+DD51+DF51+DH51+DJ51+DL51+DN51</f>
        <v/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>
        <f>E51+AU51+BI51+BS51+CM51</f>
        <v/>
      </c>
      <c r="DP51" s="7">
        <f>F51+AV51+BJ51+BT51+CN51</f>
        <v/>
      </c>
    </row>
    <row r="52" hidden="1" outlineLevel="1">
      <c r="A52" s="5" t="n">
        <v>48</v>
      </c>
      <c r="B52" s="6" t="inlineStr">
        <is>
          <t>"OTABEK GLOBAL PHARM" MCHJ</t>
        </is>
      </c>
      <c r="C52" s="6" t="inlineStr">
        <is>
          <t>Нукус</t>
        </is>
      </c>
      <c r="D52" s="6" t="inlineStr">
        <is>
          <t>Нукус 1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n">
        <v>10</v>
      </c>
      <c r="H52" s="7" t="n">
        <v>6461500</v>
      </c>
      <c r="I52" s="7" t="inlineStr"/>
      <c r="J52" s="7" t="inlineStr"/>
      <c r="K52" s="7" t="inlineStr"/>
      <c r="L52" s="7" t="inlineStr"/>
      <c r="M52" s="7" t="n">
        <v>30</v>
      </c>
      <c r="N52" s="7" t="n">
        <v>29547000</v>
      </c>
      <c r="O52" s="7" t="inlineStr"/>
      <c r="P52" s="7" t="inlineStr"/>
      <c r="Q52" s="7" t="n">
        <v>100</v>
      </c>
      <c r="R52" s="7" t="n">
        <v>674950000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</f>
        <v/>
      </c>
      <c r="BT52" s="7">
        <f>BV52+BX52+BZ52+CB52+CD52+CF52+CH52+CJ52+CL52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>
        <f>CO52+CQ52+CS52+CU52+CW52+CY52+DA52+DC52+DE52+DG52+DI52+DK52+DM52</f>
        <v/>
      </c>
      <c r="CN52" s="7">
        <f>CP52+CR52+CT52+CV52+CX52+CZ52+DB52+DD52+DF52+DH52+DJ52+DL52+DN52</f>
        <v/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>
        <f>E52+AU52+BI52+BS52+CM52</f>
        <v/>
      </c>
      <c r="DP52" s="7">
        <f>F52+AV52+BJ52+BT52+CN52</f>
        <v/>
      </c>
    </row>
    <row r="53" hidden="1" outlineLevel="1">
      <c r="A53" s="5" t="n">
        <v>49</v>
      </c>
      <c r="B53" s="6" t="inlineStr">
        <is>
          <t>"OZODALIK-NJN" XK</t>
        </is>
      </c>
      <c r="C53" s="6" t="inlineStr">
        <is>
          <t>Нукус</t>
        </is>
      </c>
      <c r="D53" s="6" t="inlineStr">
        <is>
          <t>Нукус 1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n">
        <v>20</v>
      </c>
      <c r="AD53" s="7" t="n">
        <v>12882000</v>
      </c>
      <c r="AE53" s="7" t="n">
        <v>20</v>
      </c>
      <c r="AF53" s="7" t="n">
        <v>9704000</v>
      </c>
      <c r="AG53" s="7" t="n">
        <v>20</v>
      </c>
      <c r="AH53" s="7" t="n">
        <v>12378000</v>
      </c>
      <c r="AI53" s="7" t="n">
        <v>20</v>
      </c>
      <c r="AJ53" s="7" t="n">
        <v>8934000</v>
      </c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</f>
        <v/>
      </c>
      <c r="BT53" s="7">
        <f>BV53+BX53+BZ53+CB53+CD53+CF53+CH53+CJ53+CL53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>
        <f>CO53+CQ53+CS53+CU53+CW53+CY53+DA53+DC53+DE53+DG53+DI53+DK53+DM53</f>
        <v/>
      </c>
      <c r="CN53" s="7">
        <f>CP53+CR53+CT53+CV53+CX53+CZ53+DB53+DD53+DF53+DH53+DJ53+DL53+DN53</f>
        <v/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>
        <f>E53+AU53+BI53+BS53+CM53</f>
        <v/>
      </c>
      <c r="DP53" s="7">
        <f>F53+AV53+BJ53+BT53+CN53</f>
        <v/>
      </c>
    </row>
    <row r="54" hidden="1" outlineLevel="1">
      <c r="A54" s="5" t="n">
        <v>50</v>
      </c>
      <c r="B54" s="6" t="inlineStr">
        <is>
          <t>"PERIZAT-2000" ХК</t>
        </is>
      </c>
      <c r="C54" s="6" t="inlineStr">
        <is>
          <t>Нукус</t>
        </is>
      </c>
      <c r="D54" s="6" t="inlineStr">
        <is>
          <t>Нукус 1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n">
        <v>2</v>
      </c>
      <c r="R54" s="7" t="n">
        <v>261880</v>
      </c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</f>
        <v/>
      </c>
      <c r="BT54" s="7">
        <f>BV54+BX54+BZ54+CB54+CD54+CF54+CH54+CJ54+CL54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>
        <f>CO54+CQ54+CS54+CU54+CW54+CY54+DA54+DC54+DE54+DG54+DI54+DK54+DM54</f>
        <v/>
      </c>
      <c r="CN54" s="7">
        <f>CP54+CR54+CT54+CV54+CX54+CZ54+DB54+DD54+DF54+DH54+DJ54+DL54+DN54</f>
        <v/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>
        <f>E54+AU54+BI54+BS54+CM54</f>
        <v/>
      </c>
      <c r="DP54" s="7">
        <f>F54+AV54+BJ54+BT54+CN54</f>
        <v/>
      </c>
    </row>
    <row r="55" hidden="1" outlineLevel="1">
      <c r="A55" s="5" t="n">
        <v>51</v>
      </c>
      <c r="B55" s="6" t="inlineStr">
        <is>
          <t>"PINTOK MEDICAL" MCHJ</t>
        </is>
      </c>
      <c r="C55" s="6" t="inlineStr">
        <is>
          <t>Нукус</t>
        </is>
      </c>
      <c r="D55" s="6" t="inlineStr">
        <is>
          <t>Нукус 1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n">
        <v>100</v>
      </c>
      <c r="H55" s="7" t="n">
        <v>646290000</v>
      </c>
      <c r="I55" s="7" t="inlineStr"/>
      <c r="J55" s="7" t="inlineStr"/>
      <c r="K55" s="7" t="inlineStr"/>
      <c r="L55" s="7" t="inlineStr"/>
      <c r="M55" s="7" t="n">
        <v>300</v>
      </c>
      <c r="N55" s="7" t="n">
        <v>2972700000</v>
      </c>
      <c r="O55" s="7" t="inlineStr"/>
      <c r="P55" s="7" t="inlineStr"/>
      <c r="Q55" s="7" t="n">
        <v>1000</v>
      </c>
      <c r="R55" s="7" t="n">
        <v>67495000000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</f>
        <v/>
      </c>
      <c r="BT55" s="7">
        <f>BV55+BX55+BZ55+CB55+CD55+CF55+CH55+CJ55+CL55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>
        <f>CO55+CQ55+CS55+CU55+CW55+CY55+DA55+DC55+DE55+DG55+DI55+DK55+DM55</f>
        <v/>
      </c>
      <c r="CN55" s="7">
        <f>CP55+CR55+CT55+CV55+CX55+CZ55+DB55+DD55+DF55+DH55+DJ55+DL55+DN55</f>
        <v/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>
        <f>E55+AU55+BI55+BS55+CM55</f>
        <v/>
      </c>
      <c r="DP55" s="7">
        <f>F55+AV55+BJ55+BT55+CN55</f>
        <v/>
      </c>
    </row>
    <row r="56" hidden="1" outlineLevel="1">
      <c r="A56" s="5" t="n">
        <v>52</v>
      </c>
      <c r="B56" s="6" t="inlineStr">
        <is>
          <t>"QARAQALPAQ FARM SERVIS" MChJ</t>
        </is>
      </c>
      <c r="C56" s="6" t="inlineStr">
        <is>
          <t>Нукус</t>
        </is>
      </c>
      <c r="D56" s="6" t="inlineStr">
        <is>
          <t>Нукус 1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n">
        <v>10</v>
      </c>
      <c r="H56" s="7" t="n">
        <v>6462900</v>
      </c>
      <c r="I56" s="7" t="inlineStr"/>
      <c r="J56" s="7" t="inlineStr"/>
      <c r="K56" s="7" t="n">
        <v>3</v>
      </c>
      <c r="L56" s="7" t="n">
        <v>331200</v>
      </c>
      <c r="M56" s="7" t="n">
        <v>30</v>
      </c>
      <c r="N56" s="7" t="n">
        <v>29727000</v>
      </c>
      <c r="O56" s="7" t="inlineStr"/>
      <c r="P56" s="7" t="inlineStr"/>
      <c r="Q56" s="7" t="n">
        <v>110</v>
      </c>
      <c r="R56" s="7" t="n">
        <v>681699500</v>
      </c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</f>
        <v/>
      </c>
      <c r="BT56" s="7">
        <f>BV56+BX56+BZ56+CB56+CD56+CF56+CH56+CJ56+CL56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>
        <f>CO56+CQ56+CS56+CU56+CW56+CY56+DA56+DC56+DE56+DG56+DI56+DK56+DM56</f>
        <v/>
      </c>
      <c r="CN56" s="7">
        <f>CP56+CR56+CT56+CV56+CX56+CZ56+DB56+DD56+DF56+DH56+DJ56+DL56+DN56</f>
        <v/>
      </c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n">
        <v>10</v>
      </c>
      <c r="DD56" s="7" t="n">
        <v>2607000</v>
      </c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>
        <f>E56+AU56+BI56+BS56+CM56</f>
        <v/>
      </c>
      <c r="DP56" s="7">
        <f>F56+AV56+BJ56+BT56+CN56</f>
        <v/>
      </c>
    </row>
    <row r="57" hidden="1" outlineLevel="1">
      <c r="A57" s="5" t="n">
        <v>53</v>
      </c>
      <c r="B57" s="6" t="inlineStr">
        <is>
          <t>"QILICHINOQ FARM INVEST" ХК</t>
        </is>
      </c>
      <c r="C57" s="6" t="inlineStr">
        <is>
          <t>Нукус</t>
        </is>
      </c>
      <c r="D57" s="6" t="inlineStr">
        <is>
          <t>Нукус 1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n">
        <v>6</v>
      </c>
      <c r="R57" s="7" t="n">
        <v>2429820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</f>
        <v/>
      </c>
      <c r="BT57" s="7">
        <f>BV57+BX57+BZ57+CB57+CD57+CF57+CH57+CJ57+CL57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>
        <f>CO57+CQ57+CS57+CU57+CW57+CY57+DA57+DC57+DE57+DG57+DI57+DK57+DM57</f>
        <v/>
      </c>
      <c r="CN57" s="7">
        <f>CP57+CR57+CT57+CV57+CX57+CZ57+DB57+DD57+DF57+DH57+DJ57+DL57+DN57</f>
        <v/>
      </c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>
        <f>E57+AU57+BI57+BS57+CM57</f>
        <v/>
      </c>
      <c r="DP57" s="7">
        <f>F57+AV57+BJ57+BT57+CN57</f>
        <v/>
      </c>
    </row>
    <row r="58" hidden="1" outlineLevel="1">
      <c r="A58" s="5" t="n">
        <v>54</v>
      </c>
      <c r="B58" s="6" t="inlineStr">
        <is>
          <t>"RASHIDA FARM NUKUS" MChJ</t>
        </is>
      </c>
      <c r="C58" s="6" t="inlineStr">
        <is>
          <t>Нукус</t>
        </is>
      </c>
      <c r="D58" s="6" t="inlineStr">
        <is>
          <t>Нукус 1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n">
        <v>10</v>
      </c>
      <c r="H58" s="7" t="n">
        <v>6462900</v>
      </c>
      <c r="I58" s="7" t="inlineStr"/>
      <c r="J58" s="7" t="inlineStr"/>
      <c r="K58" s="7" t="inlineStr"/>
      <c r="L58" s="7" t="inlineStr"/>
      <c r="M58" s="7" t="n">
        <v>30</v>
      </c>
      <c r="N58" s="7" t="n">
        <v>29727000</v>
      </c>
      <c r="O58" s="7" t="inlineStr"/>
      <c r="P58" s="7" t="inlineStr"/>
      <c r="Q58" s="7" t="n">
        <v>100</v>
      </c>
      <c r="R58" s="7" t="n">
        <v>674950000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</f>
        <v/>
      </c>
      <c r="BT58" s="7">
        <f>BV58+BX58+BZ58+CB58+CD58+CF58+CH58+CJ58+CL58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>
        <f>CO58+CQ58+CS58+CU58+CW58+CY58+DA58+DC58+DE58+DG58+DI58+DK58+DM58</f>
        <v/>
      </c>
      <c r="CN58" s="7">
        <f>CP58+CR58+CT58+CV58+CX58+CZ58+DB58+DD58+DF58+DH58+DJ58+DL58+DN58</f>
        <v/>
      </c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>
        <f>E58+AU58+BI58+BS58+CM58</f>
        <v/>
      </c>
      <c r="DP58" s="7">
        <f>F58+AV58+BJ58+BT58+CN58</f>
        <v/>
      </c>
    </row>
    <row r="59" hidden="1" outlineLevel="1">
      <c r="A59" s="5" t="n">
        <v>55</v>
      </c>
      <c r="B59" s="6" t="inlineStr">
        <is>
          <t>"RAVSHANBEKOV ASADBEK FARM" MCHJ</t>
        </is>
      </c>
      <c r="C59" s="6" t="inlineStr">
        <is>
          <t>Нукус</t>
        </is>
      </c>
      <c r="D59" s="6" t="inlineStr">
        <is>
          <t>Нукус 1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n">
        <v>6</v>
      </c>
      <c r="R59" s="7" t="n">
        <v>2356920</v>
      </c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</f>
        <v/>
      </c>
      <c r="BT59" s="7">
        <f>BV59+BX59+BZ59+CB59+CD59+CF59+CH59+CJ59+CL59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>
        <f>CO59+CQ59+CS59+CU59+CW59+CY59+DA59+DC59+DE59+DG59+DI59+DK59+DM59</f>
        <v/>
      </c>
      <c r="CN59" s="7">
        <f>CP59+CR59+CT59+CV59+CX59+CZ59+DB59+DD59+DF59+DH59+DJ59+DL59+DN59</f>
        <v/>
      </c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>
        <f>E59+AU59+BI59+BS59+CM59</f>
        <v/>
      </c>
      <c r="DP59" s="7">
        <f>F59+AV59+BJ59+BT59+CN59</f>
        <v/>
      </c>
    </row>
    <row r="60" hidden="1" outlineLevel="1">
      <c r="A60" s="5" t="n">
        <v>56</v>
      </c>
      <c r="B60" s="6" t="inlineStr">
        <is>
          <t>"RAZI" XK</t>
        </is>
      </c>
      <c r="C60" s="6" t="inlineStr">
        <is>
          <t>Нукус</t>
        </is>
      </c>
      <c r="D60" s="6" t="inlineStr">
        <is>
          <t>Нукус 1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n">
        <v>10</v>
      </c>
      <c r="H60" s="7" t="n">
        <v>6462900</v>
      </c>
      <c r="I60" s="7" t="inlineStr"/>
      <c r="J60" s="7" t="inlineStr"/>
      <c r="K60" s="7" t="inlineStr"/>
      <c r="L60" s="7" t="inlineStr"/>
      <c r="M60" s="7" t="n">
        <v>30</v>
      </c>
      <c r="N60" s="7" t="n">
        <v>29727000</v>
      </c>
      <c r="O60" s="7" t="inlineStr"/>
      <c r="P60" s="7" t="inlineStr"/>
      <c r="Q60" s="7" t="n">
        <v>100</v>
      </c>
      <c r="R60" s="7" t="n">
        <v>674950000</v>
      </c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</f>
        <v/>
      </c>
      <c r="BT60" s="7">
        <f>BV60+BX60+BZ60+CB60+CD60+CF60+CH60+CJ60+CL60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>
        <f>CO60+CQ60+CS60+CU60+CW60+CY60+DA60+DC60+DE60+DG60+DI60+DK60+DM60</f>
        <v/>
      </c>
      <c r="CN60" s="7">
        <f>CP60+CR60+CT60+CV60+CX60+CZ60+DB60+DD60+DF60+DH60+DJ60+DL60+DN60</f>
        <v/>
      </c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 t="inlineStr"/>
      <c r="DB60" s="7" t="inlineStr"/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>
        <f>E60+AU60+BI60+BS60+CM60</f>
        <v/>
      </c>
      <c r="DP60" s="7">
        <f>F60+AV60+BJ60+BT60+CN60</f>
        <v/>
      </c>
    </row>
    <row r="61" hidden="1" outlineLevel="1">
      <c r="A61" s="5" t="n">
        <v>57</v>
      </c>
      <c r="B61" s="6" t="inlineStr">
        <is>
          <t>"RINORA-PHARM"  ХК</t>
        </is>
      </c>
      <c r="C61" s="6" t="inlineStr">
        <is>
          <t>Нукус</t>
        </is>
      </c>
      <c r="D61" s="6" t="inlineStr">
        <is>
          <t>Нукус 1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n">
        <v>2</v>
      </c>
      <c r="J61" s="7" t="n">
        <v>141500</v>
      </c>
      <c r="K61" s="7" t="n">
        <v>2</v>
      </c>
      <c r="L61" s="7" t="n">
        <v>147200</v>
      </c>
      <c r="M61" s="7" t="n">
        <v>10</v>
      </c>
      <c r="N61" s="7" t="n">
        <v>3244500</v>
      </c>
      <c r="O61" s="7" t="inlineStr"/>
      <c r="P61" s="7" t="inlineStr"/>
      <c r="Q61" s="7" t="inlineStr"/>
      <c r="R61" s="7" t="inlineStr"/>
      <c r="S61" s="7" t="inlineStr"/>
      <c r="T61" s="7" t="inlineStr"/>
      <c r="U61" s="7" t="inlineStr"/>
      <c r="V61" s="7" t="inlineStr"/>
      <c r="W61" s="7" t="n">
        <v>50</v>
      </c>
      <c r="X61" s="7" t="n">
        <v>0</v>
      </c>
      <c r="Y61" s="7" t="inlineStr"/>
      <c r="Z61" s="7" t="inlineStr"/>
      <c r="AA61" s="7" t="inlineStr"/>
      <c r="AB61" s="7" t="inlineStr"/>
      <c r="AC61" s="7" t="n">
        <v>50</v>
      </c>
      <c r="AD61" s="7" t="n">
        <v>80512500</v>
      </c>
      <c r="AE61" s="7" t="inlineStr"/>
      <c r="AF61" s="7" t="inlineStr"/>
      <c r="AG61" s="7" t="n">
        <v>50</v>
      </c>
      <c r="AH61" s="7" t="n">
        <v>77395000</v>
      </c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</f>
        <v/>
      </c>
      <c r="BT61" s="7">
        <f>BV61+BX61+BZ61+CB61+CD61+CF61+CH61+CJ61+CL61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n">
        <v>3</v>
      </c>
      <c r="CL61" s="7" t="n">
        <v>538380</v>
      </c>
      <c r="CM61" s="7">
        <f>CO61+CQ61+CS61+CU61+CW61+CY61+DA61+DC61+DE61+DG61+DI61+DK61+DM61</f>
        <v/>
      </c>
      <c r="CN61" s="7">
        <f>CP61+CR61+CT61+CV61+CX61+CZ61+DB61+DD61+DF61+DH61+DJ61+DL61+DN61</f>
        <v/>
      </c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inlineStr"/>
      <c r="DB61" s="7" t="inlineStr"/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>
        <f>E61+AU61+BI61+BS61+CM61</f>
        <v/>
      </c>
      <c r="DP61" s="7">
        <f>F61+AV61+BJ61+BT61+CN61</f>
        <v/>
      </c>
    </row>
    <row r="62" hidden="1" outlineLevel="1">
      <c r="A62" s="5" t="n">
        <v>58</v>
      </c>
      <c r="B62" s="6" t="inlineStr">
        <is>
          <t>"ROMASHKI" MCHJ</t>
        </is>
      </c>
      <c r="C62" s="6" t="inlineStr">
        <is>
          <t>Нукус</t>
        </is>
      </c>
      <c r="D62" s="6" t="inlineStr">
        <is>
          <t>Нукус 1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n">
        <v>3</v>
      </c>
      <c r="P62" s="7" t="n">
        <v>356040</v>
      </c>
      <c r="Q62" s="7" t="n">
        <v>50</v>
      </c>
      <c r="R62" s="7" t="n">
        <v>168737500</v>
      </c>
      <c r="S62" s="7" t="inlineStr"/>
      <c r="T62" s="7" t="inlineStr"/>
      <c r="U62" s="7" t="inlineStr"/>
      <c r="V62" s="7" t="inlineStr"/>
      <c r="W62" s="7" t="n">
        <v>1</v>
      </c>
      <c r="X62" s="7" t="n">
        <v>0</v>
      </c>
      <c r="Y62" s="7" t="inlineStr"/>
      <c r="Z62" s="7" t="inlineStr"/>
      <c r="AA62" s="7" t="inlineStr"/>
      <c r="AB62" s="7" t="inlineStr"/>
      <c r="AC62" s="7" t="n">
        <v>3</v>
      </c>
      <c r="AD62" s="7" t="n">
        <v>289845</v>
      </c>
      <c r="AE62" s="7" t="n">
        <v>3</v>
      </c>
      <c r="AF62" s="7" t="n">
        <v>219645</v>
      </c>
      <c r="AG62" s="7" t="n">
        <v>3</v>
      </c>
      <c r="AH62" s="7" t="n">
        <v>278595</v>
      </c>
      <c r="AI62" s="7" t="n">
        <v>3</v>
      </c>
      <c r="AJ62" s="7" t="n">
        <v>202095</v>
      </c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</f>
        <v/>
      </c>
      <c r="BT62" s="7">
        <f>BV62+BX62+BZ62+CB62+CD62+CF62+CH62+CJ62+CL62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>
        <f>CO62+CQ62+CS62+CU62+CW62+CY62+DA62+DC62+DE62+DG62+DI62+DK62+DM62</f>
        <v/>
      </c>
      <c r="CN62" s="7">
        <f>CP62+CR62+CT62+CV62+CX62+CZ62+DB62+DD62+DF62+DH62+DJ62+DL62+DN62</f>
        <v/>
      </c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 t="inlineStr"/>
      <c r="DB62" s="7" t="inlineStr"/>
      <c r="DC62" s="7" t="inlineStr"/>
      <c r="DD62" s="7" t="inlineStr"/>
      <c r="DE62" s="7" t="inlineStr"/>
      <c r="DF62" s="7" t="inlineStr"/>
      <c r="DG62" s="7" t="inlineStr"/>
      <c r="DH62" s="7" t="inlineStr"/>
      <c r="DI62" s="7" t="n">
        <v>5</v>
      </c>
      <c r="DJ62" s="7" t="n">
        <v>1248800</v>
      </c>
      <c r="DK62" s="7" t="inlineStr"/>
      <c r="DL62" s="7" t="inlineStr"/>
      <c r="DM62" s="7" t="inlineStr"/>
      <c r="DN62" s="7" t="inlineStr"/>
      <c r="DO62" s="7">
        <f>E62+AU62+BI62+BS62+CM62</f>
        <v/>
      </c>
      <c r="DP62" s="7">
        <f>F62+AV62+BJ62+BT62+CN62</f>
        <v/>
      </c>
    </row>
    <row r="63" hidden="1" outlineLevel="1">
      <c r="A63" s="5" t="n">
        <v>59</v>
      </c>
      <c r="B63" s="6" t="inlineStr">
        <is>
          <t>"RUSTAMBEK SAXTIYON" МЧЖ</t>
        </is>
      </c>
      <c r="C63" s="6" t="inlineStr">
        <is>
          <t>Нукус</t>
        </is>
      </c>
      <c r="D63" s="6" t="inlineStr">
        <is>
          <t>Нукус 1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inlineStr"/>
      <c r="R63" s="7" t="inlineStr"/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n">
        <v>1</v>
      </c>
      <c r="AX63" s="7" t="n">
        <v>515865</v>
      </c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n">
        <v>20</v>
      </c>
      <c r="BH63" s="7" t="n">
        <v>17914000</v>
      </c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n">
        <v>10</v>
      </c>
      <c r="BP63" s="7" t="n">
        <v>5957300</v>
      </c>
      <c r="BQ63" s="7" t="inlineStr"/>
      <c r="BR63" s="7" t="inlineStr"/>
      <c r="BS63" s="7">
        <f>BU63+BW63+BY63+CA63+CC63+CE63+CG63+CI63+CK63</f>
        <v/>
      </c>
      <c r="BT63" s="7">
        <f>BV63+BX63+BZ63+CB63+CD63+CF63+CH63+CJ63+CL63</f>
        <v/>
      </c>
      <c r="BU63" s="7" t="inlineStr"/>
      <c r="BV63" s="7" t="inlineStr"/>
      <c r="BW63" s="7" t="n">
        <v>20</v>
      </c>
      <c r="BX63" s="7" t="n">
        <v>7955600</v>
      </c>
      <c r="BY63" s="7" t="n">
        <v>5</v>
      </c>
      <c r="BZ63" s="7" t="n">
        <v>1594825</v>
      </c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n">
        <v>5</v>
      </c>
      <c r="CL63" s="7" t="n">
        <v>1450625</v>
      </c>
      <c r="CM63" s="7">
        <f>CO63+CQ63+CS63+CU63+CW63+CY63+DA63+DC63+DE63+DG63+DI63+DK63+DM63</f>
        <v/>
      </c>
      <c r="CN63" s="7">
        <f>CP63+CR63+CT63+CV63+CX63+CZ63+DB63+DD63+DF63+DH63+DJ63+DL63+DN63</f>
        <v/>
      </c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n">
        <v>10</v>
      </c>
      <c r="CX63" s="7" t="n">
        <v>5464000</v>
      </c>
      <c r="CY63" s="7" t="inlineStr"/>
      <c r="CZ63" s="7" t="inlineStr"/>
      <c r="DA63" s="7" t="inlineStr"/>
      <c r="DB63" s="7" t="inlineStr"/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>
        <f>E63+AU63+BI63+BS63+CM63</f>
        <v/>
      </c>
      <c r="DP63" s="7">
        <f>F63+AV63+BJ63+BT63+CN63</f>
        <v/>
      </c>
    </row>
    <row r="64" hidden="1" outlineLevel="1">
      <c r="A64" s="5" t="n">
        <v>60</v>
      </c>
      <c r="B64" s="6" t="inlineStr">
        <is>
          <t>"SAXIY" ХК</t>
        </is>
      </c>
      <c r="C64" s="6" t="inlineStr">
        <is>
          <t>Нукус</t>
        </is>
      </c>
      <c r="D64" s="6" t="inlineStr">
        <is>
          <t>Нукус 1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n">
        <v>5</v>
      </c>
      <c r="H64" s="7" t="n">
        <v>1615725</v>
      </c>
      <c r="I64" s="7" t="inlineStr"/>
      <c r="J64" s="7" t="inlineStr"/>
      <c r="K64" s="7" t="inlineStr"/>
      <c r="L64" s="7" t="inlineStr"/>
      <c r="M64" s="7" t="inlineStr"/>
      <c r="N64" s="7" t="inlineStr"/>
      <c r="O64" s="7" t="n">
        <v>5</v>
      </c>
      <c r="P64" s="7" t="n">
        <v>989000</v>
      </c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</f>
        <v/>
      </c>
      <c r="BT64" s="7">
        <f>BV64+BX64+BZ64+CB64+CD64+CF64+CH64+CJ64+CL64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>
        <f>CO64+CQ64+CS64+CU64+CW64+CY64+DA64+DC64+DE64+DG64+DI64+DK64+DM64</f>
        <v/>
      </c>
      <c r="CN64" s="7">
        <f>CP64+CR64+CT64+CV64+CX64+CZ64+DB64+DD64+DF64+DH64+DJ64+DL64+DN64</f>
        <v/>
      </c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inlineStr"/>
      <c r="DB64" s="7" t="inlineStr"/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>
        <f>E64+AU64+BI64+BS64+CM64</f>
        <v/>
      </c>
      <c r="DP64" s="7">
        <f>F64+AV64+BJ64+BT64+CN64</f>
        <v/>
      </c>
    </row>
    <row r="65" hidden="1" outlineLevel="1">
      <c r="A65" s="5" t="n">
        <v>61</v>
      </c>
      <c r="B65" s="6" t="inlineStr">
        <is>
          <t>"SHIFO KOMILJON FARM" XK</t>
        </is>
      </c>
      <c r="C65" s="6" t="inlineStr">
        <is>
          <t>Нукус</t>
        </is>
      </c>
      <c r="D65" s="6" t="inlineStr">
        <is>
          <t>Нукус 1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n">
        <v>2</v>
      </c>
      <c r="N65" s="7" t="n">
        <v>129780</v>
      </c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</f>
        <v/>
      </c>
      <c r="BT65" s="7">
        <f>BV65+BX65+BZ65+CB65+CD65+CF65+CH65+CJ65+CL65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n">
        <v>2</v>
      </c>
      <c r="CL65" s="7" t="n">
        <v>232100</v>
      </c>
      <c r="CM65" s="7">
        <f>CO65+CQ65+CS65+CU65+CW65+CY65+DA65+DC65+DE65+DG65+DI65+DK65+DM65</f>
        <v/>
      </c>
      <c r="CN65" s="7">
        <f>CP65+CR65+CT65+CV65+CX65+CZ65+DB65+DD65+DF65+DH65+DJ65+DL65+DN65</f>
        <v/>
      </c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n">
        <v>3</v>
      </c>
      <c r="DB65" s="7" t="n">
        <v>432270</v>
      </c>
      <c r="DC65" s="7" t="inlineStr"/>
      <c r="DD65" s="7" t="inlineStr"/>
      <c r="DE65" s="7" t="inlineStr"/>
      <c r="DF65" s="7" t="inlineStr"/>
      <c r="DG65" s="7" t="n">
        <v>7</v>
      </c>
      <c r="DH65" s="7" t="n">
        <v>1438215</v>
      </c>
      <c r="DI65" s="7" t="inlineStr"/>
      <c r="DJ65" s="7" t="inlineStr"/>
      <c r="DK65" s="7" t="inlineStr"/>
      <c r="DL65" s="7" t="inlineStr"/>
      <c r="DM65" s="7" t="inlineStr"/>
      <c r="DN65" s="7" t="inlineStr"/>
      <c r="DO65" s="7">
        <f>E65+AU65+BI65+BS65+CM65</f>
        <v/>
      </c>
      <c r="DP65" s="7">
        <f>F65+AV65+BJ65+BT65+CN65</f>
        <v/>
      </c>
    </row>
    <row r="66" hidden="1" outlineLevel="1">
      <c r="A66" s="5" t="n">
        <v>62</v>
      </c>
      <c r="B66" s="6" t="inlineStr">
        <is>
          <t>"STOMATOLOG" XK</t>
        </is>
      </c>
      <c r="C66" s="6" t="inlineStr">
        <is>
          <t>Нукус</t>
        </is>
      </c>
      <c r="D66" s="6" t="inlineStr">
        <is>
          <t>Нукус 1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n">
        <v>10</v>
      </c>
      <c r="H66" s="7" t="n">
        <v>6462900</v>
      </c>
      <c r="I66" s="7" t="inlineStr"/>
      <c r="J66" s="7" t="inlineStr"/>
      <c r="K66" s="7" t="inlineStr"/>
      <c r="L66" s="7" t="inlineStr"/>
      <c r="M66" s="7" t="n">
        <v>30</v>
      </c>
      <c r="N66" s="7" t="n">
        <v>29727000</v>
      </c>
      <c r="O66" s="7" t="inlineStr"/>
      <c r="P66" s="7" t="inlineStr"/>
      <c r="Q66" s="7" t="n">
        <v>100</v>
      </c>
      <c r="R66" s="7" t="n">
        <v>674950000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</f>
        <v/>
      </c>
      <c r="BT66" s="7">
        <f>BV66+BX66+BZ66+CB66+CD66+CF66+CH66+CJ66+CL66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>
        <f>CO66+CQ66+CS66+CU66+CW66+CY66+DA66+DC66+DE66+DG66+DI66+DK66+DM66</f>
        <v/>
      </c>
      <c r="CN66" s="7">
        <f>CP66+CR66+CT66+CV66+CX66+CZ66+DB66+DD66+DF66+DH66+DJ66+DL66+DN66</f>
        <v/>
      </c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 t="n">
        <v>15</v>
      </c>
      <c r="DD66" s="7" t="n">
        <v>5865750</v>
      </c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>
        <f>E66+AU66+BI66+BS66+CM66</f>
        <v/>
      </c>
      <c r="DP66" s="7">
        <f>F66+AV66+BJ66+BT66+CN66</f>
        <v/>
      </c>
    </row>
    <row r="67" hidden="1" outlineLevel="1">
      <c r="A67" s="5" t="n">
        <v>63</v>
      </c>
      <c r="B67" s="6" t="inlineStr">
        <is>
          <t>"SUNNY MED PHARM" MCHJ</t>
        </is>
      </c>
      <c r="C67" s="6" t="inlineStr">
        <is>
          <t>Нукус</t>
        </is>
      </c>
      <c r="D67" s="6" t="inlineStr">
        <is>
          <t>Нукус 1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inlineStr"/>
      <c r="R67" s="7" t="inlineStr"/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n">
        <v>20</v>
      </c>
      <c r="BN67" s="7" t="n">
        <v>9046400</v>
      </c>
      <c r="BO67" s="7" t="inlineStr"/>
      <c r="BP67" s="7" t="inlineStr"/>
      <c r="BQ67" s="7" t="inlineStr"/>
      <c r="BR67" s="7" t="inlineStr"/>
      <c r="BS67" s="7">
        <f>BU67+BW67+BY67+CA67+CC67+CE67+CG67+CI67+CK67</f>
        <v/>
      </c>
      <c r="BT67" s="7">
        <f>BV67+BX67+BZ67+CB67+CD67+CF67+CH67+CJ67+CL67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>
        <f>CO67+CQ67+CS67+CU67+CW67+CY67+DA67+DC67+DE67+DG67+DI67+DK67+DM67</f>
        <v/>
      </c>
      <c r="CN67" s="7">
        <f>CP67+CR67+CT67+CV67+CX67+CZ67+DB67+DD67+DF67+DH67+DJ67+DL67+DN67</f>
        <v/>
      </c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>
        <f>E67+AU67+BI67+BS67+CM67</f>
        <v/>
      </c>
      <c r="DP67" s="7">
        <f>F67+AV67+BJ67+BT67+CN67</f>
        <v/>
      </c>
    </row>
    <row r="68" hidden="1" outlineLevel="1">
      <c r="A68" s="5" t="n">
        <v>64</v>
      </c>
      <c r="B68" s="6" t="inlineStr">
        <is>
          <t>"Shomanay Shipa Invest" XK</t>
        </is>
      </c>
      <c r="C68" s="6" t="inlineStr">
        <is>
          <t>Нукус</t>
        </is>
      </c>
      <c r="D68" s="6" t="inlineStr">
        <is>
          <t>Нукус 1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n">
        <v>10</v>
      </c>
      <c r="H68" s="7" t="n">
        <v>6269000</v>
      </c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n">
        <v>100</v>
      </c>
      <c r="R68" s="7" t="n">
        <v>674950000</v>
      </c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</f>
        <v/>
      </c>
      <c r="BT68" s="7">
        <f>BV68+BX68+BZ68+CB68+CD68+CF68+CH68+CJ68+CL68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>
        <f>CO68+CQ68+CS68+CU68+CW68+CY68+DA68+DC68+DE68+DG68+DI68+DK68+DM68</f>
        <v/>
      </c>
      <c r="CN68" s="7">
        <f>CP68+CR68+CT68+CV68+CX68+CZ68+DB68+DD68+DF68+DH68+DJ68+DL68+DN68</f>
        <v/>
      </c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>
        <f>E68+AU68+BI68+BS68+CM68</f>
        <v/>
      </c>
      <c r="DP68" s="7">
        <f>F68+AV68+BJ68+BT68+CN68</f>
        <v/>
      </c>
    </row>
    <row r="69" hidden="1" outlineLevel="1">
      <c r="A69" s="5" t="n">
        <v>65</v>
      </c>
      <c r="B69" s="6" t="inlineStr">
        <is>
          <t>"TEMUR-AZIZA FARM"</t>
        </is>
      </c>
      <c r="C69" s="6" t="inlineStr">
        <is>
          <t>Нукус</t>
        </is>
      </c>
      <c r="D69" s="6" t="inlineStr">
        <is>
          <t>Нукус 1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n">
        <v>5</v>
      </c>
      <c r="N69" s="7" t="n">
        <v>820750</v>
      </c>
      <c r="O69" s="7" t="inlineStr"/>
      <c r="P69" s="7" t="inlineStr"/>
      <c r="Q69" s="7" t="n">
        <v>15</v>
      </c>
      <c r="R69" s="7" t="n">
        <v>15186375</v>
      </c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</f>
        <v/>
      </c>
      <c r="BT69" s="7">
        <f>BV69+BX69+BZ69+CB69+CD69+CF69+CH69+CJ69+CL69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>
        <f>CO69+CQ69+CS69+CU69+CW69+CY69+DA69+DC69+DE69+DG69+DI69+DK69+DM69</f>
        <v/>
      </c>
      <c r="CN69" s="7">
        <f>CP69+CR69+CT69+CV69+CX69+CZ69+DB69+DD69+DF69+DH69+DJ69+DL69+DN69</f>
        <v/>
      </c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 t="inlineStr"/>
      <c r="DD69" s="7" t="inlineStr"/>
      <c r="DE69" s="7" t="inlineStr"/>
      <c r="DF69" s="7" t="inlineStr"/>
      <c r="DG69" s="7" t="n">
        <v>2</v>
      </c>
      <c r="DH69" s="7" t="n">
        <v>203640</v>
      </c>
      <c r="DI69" s="7" t="inlineStr"/>
      <c r="DJ69" s="7" t="inlineStr"/>
      <c r="DK69" s="7" t="inlineStr"/>
      <c r="DL69" s="7" t="inlineStr"/>
      <c r="DM69" s="7" t="inlineStr"/>
      <c r="DN69" s="7" t="inlineStr"/>
      <c r="DO69" s="7">
        <f>E69+AU69+BI69+BS69+CM69</f>
        <v/>
      </c>
      <c r="DP69" s="7">
        <f>F69+AV69+BJ69+BT69+CN69</f>
        <v/>
      </c>
    </row>
    <row r="70" hidden="1" outlineLevel="1">
      <c r="A70" s="5" t="n">
        <v>66</v>
      </c>
      <c r="B70" s="6" t="inlineStr">
        <is>
          <t>"TUMARIS DARMON SAVDO" ХК</t>
        </is>
      </c>
      <c r="C70" s="6" t="inlineStr">
        <is>
          <t>Нукус</t>
        </is>
      </c>
      <c r="D70" s="6" t="inlineStr">
        <is>
          <t>Нукус 1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n">
        <v>6</v>
      </c>
      <c r="H70" s="7" t="n">
        <v>2326644</v>
      </c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inlineStr"/>
      <c r="R70" s="7" t="inlineStr"/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</f>
        <v/>
      </c>
      <c r="BT70" s="7">
        <f>BV70+BX70+BZ70+CB70+CD70+CF70+CH70+CJ70+CL70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>
        <f>CO70+CQ70+CS70+CU70+CW70+CY70+DA70+DC70+DE70+DG70+DI70+DK70+DM70</f>
        <v/>
      </c>
      <c r="CN70" s="7">
        <f>CP70+CR70+CT70+CV70+CX70+CZ70+DB70+DD70+DF70+DH70+DJ70+DL70+DN70</f>
        <v/>
      </c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 t="inlineStr"/>
      <c r="DB70" s="7" t="inlineStr"/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>
        <f>E70+AU70+BI70+BS70+CM70</f>
        <v/>
      </c>
      <c r="DP70" s="7">
        <f>F70+AV70+BJ70+BT70+CN70</f>
        <v/>
      </c>
    </row>
    <row r="71" hidden="1" outlineLevel="1">
      <c r="A71" s="5" t="n">
        <v>67</v>
      </c>
      <c r="B71" s="6" t="inlineStr">
        <is>
          <t>"XOJELI-AYDIN KOL" XK</t>
        </is>
      </c>
      <c r="C71" s="6" t="inlineStr">
        <is>
          <t>Нукус</t>
        </is>
      </c>
      <c r="D71" s="6" t="inlineStr">
        <is>
          <t>Нукус 1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n">
        <v>20</v>
      </c>
      <c r="H71" s="7" t="n">
        <v>25851600</v>
      </c>
      <c r="I71" s="7" t="inlineStr"/>
      <c r="J71" s="7" t="inlineStr"/>
      <c r="K71" s="7" t="n">
        <v>10</v>
      </c>
      <c r="L71" s="7" t="n">
        <v>3680000</v>
      </c>
      <c r="M71" s="7" t="n">
        <v>60</v>
      </c>
      <c r="N71" s="7" t="n">
        <v>118908000</v>
      </c>
      <c r="O71" s="7" t="inlineStr"/>
      <c r="P71" s="7" t="inlineStr"/>
      <c r="Q71" s="7" t="n">
        <v>200</v>
      </c>
      <c r="R71" s="7" t="n">
        <v>2699800000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</f>
        <v/>
      </c>
      <c r="BT71" s="7">
        <f>BV71+BX71+BZ71+CB71+CD71+CF71+CH71+CJ71+CL71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>
        <f>CO71+CQ71+CS71+CU71+CW71+CY71+DA71+DC71+DE71+DG71+DI71+DK71+DM71</f>
        <v/>
      </c>
      <c r="CN71" s="7">
        <f>CP71+CR71+CT71+CV71+CX71+CZ71+DB71+DD71+DF71+DH71+DJ71+DL71+DN71</f>
        <v/>
      </c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n">
        <v>10</v>
      </c>
      <c r="CZ71" s="7" t="n">
        <v>5878800</v>
      </c>
      <c r="DA71" s="7" t="inlineStr"/>
      <c r="DB71" s="7" t="inlineStr"/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>
        <f>E71+AU71+BI71+BS71+CM71</f>
        <v/>
      </c>
      <c r="DP71" s="7">
        <f>F71+AV71+BJ71+BT71+CN71</f>
        <v/>
      </c>
    </row>
    <row r="72" hidden="1" outlineLevel="1">
      <c r="A72" s="5" t="n">
        <v>68</v>
      </c>
      <c r="B72" s="6" t="inlineStr">
        <is>
          <t>"XUDAYBERGEN RAMANOV" MChJ</t>
        </is>
      </c>
      <c r="C72" s="6" t="inlineStr">
        <is>
          <t>Нукус</t>
        </is>
      </c>
      <c r="D72" s="6" t="inlineStr">
        <is>
          <t>Нукус 1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inlineStr"/>
      <c r="R72" s="7" t="inlineStr"/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n">
        <v>10</v>
      </c>
      <c r="BF72" s="7" t="n">
        <v>14869900</v>
      </c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</f>
        <v/>
      </c>
      <c r="BT72" s="7">
        <f>BV72+BX72+BZ72+CB72+CD72+CF72+CH72+CJ72+CL72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>
        <f>CO72+CQ72+CS72+CU72+CW72+CY72+DA72+DC72+DE72+DG72+DI72+DK72+DM72</f>
        <v/>
      </c>
      <c r="CN72" s="7">
        <f>CP72+CR72+CT72+CV72+CX72+CZ72+DB72+DD72+DF72+DH72+DJ72+DL72+DN72</f>
        <v/>
      </c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 t="inlineStr"/>
      <c r="DD72" s="7" t="inlineStr"/>
      <c r="DE72" s="7" t="inlineStr"/>
      <c r="DF72" s="7" t="inlineStr"/>
      <c r="DG72" s="7" t="n">
        <v>10</v>
      </c>
      <c r="DH72" s="7" t="n">
        <v>5091000</v>
      </c>
      <c r="DI72" s="7" t="inlineStr"/>
      <c r="DJ72" s="7" t="inlineStr"/>
      <c r="DK72" s="7" t="inlineStr"/>
      <c r="DL72" s="7" t="inlineStr"/>
      <c r="DM72" s="7" t="inlineStr"/>
      <c r="DN72" s="7" t="inlineStr"/>
      <c r="DO72" s="7">
        <f>E72+AU72+BI72+BS72+CM72</f>
        <v/>
      </c>
      <c r="DP72" s="7">
        <f>F72+AV72+BJ72+BT72+CN72</f>
        <v/>
      </c>
    </row>
    <row r="73" hidden="1" outlineLevel="1">
      <c r="A73" s="5" t="n">
        <v>69</v>
      </c>
      <c r="B73" s="6" t="inlineStr">
        <is>
          <t>"XUJAYEVA DURDONA FARM" MCHJ</t>
        </is>
      </c>
      <c r="C73" s="6" t="inlineStr">
        <is>
          <t>Нукус</t>
        </is>
      </c>
      <c r="D73" s="6" t="inlineStr">
        <is>
          <t>Нукус 1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n">
        <v>10</v>
      </c>
      <c r="R73" s="7" t="n">
        <v>6749500</v>
      </c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</f>
        <v/>
      </c>
      <c r="BT73" s="7">
        <f>BV73+BX73+BZ73+CB73+CD73+CF73+CH73+CJ73+CL73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n">
        <v>2</v>
      </c>
      <c r="CL73" s="7" t="n">
        <v>239280</v>
      </c>
      <c r="CM73" s="7">
        <f>CO73+CQ73+CS73+CU73+CW73+CY73+DA73+DC73+DE73+DG73+DI73+DK73+DM73</f>
        <v/>
      </c>
      <c r="CN73" s="7">
        <f>CP73+CR73+CT73+CV73+CX73+CZ73+DB73+DD73+DF73+DH73+DJ73+DL73+DN73</f>
        <v/>
      </c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 t="inlineStr"/>
      <c r="DB73" s="7" t="inlineStr"/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>
        <f>E73+AU73+BI73+BS73+CM73</f>
        <v/>
      </c>
      <c r="DP73" s="7">
        <f>F73+AV73+BJ73+BT73+CN73</f>
        <v/>
      </c>
    </row>
    <row r="74" hidden="1" outlineLevel="1">
      <c r="A74" s="5" t="n">
        <v>70</v>
      </c>
      <c r="B74" s="6" t="inlineStr">
        <is>
          <t>"XURSANDBEK DAMIR FARM" ХК</t>
        </is>
      </c>
      <c r="C74" s="6" t="inlineStr">
        <is>
          <t>Нукус</t>
        </is>
      </c>
      <c r="D74" s="6" t="inlineStr">
        <is>
          <t>Нукус 1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n">
        <v>20</v>
      </c>
      <c r="N74" s="7" t="n">
        <v>13212000</v>
      </c>
      <c r="O74" s="7" t="inlineStr"/>
      <c r="P74" s="7" t="inlineStr"/>
      <c r="Q74" s="7" t="inlineStr"/>
      <c r="R74" s="7" t="inlineStr"/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</f>
        <v/>
      </c>
      <c r="BT74" s="7">
        <f>BV74+BX74+BZ74+CB74+CD74+CF74+CH74+CJ74+CL74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>
        <f>CO74+CQ74+CS74+CU74+CW74+CY74+DA74+DC74+DE74+DG74+DI74+DK74+DM74</f>
        <v/>
      </c>
      <c r="CN74" s="7">
        <f>CP74+CR74+CT74+CV74+CX74+CZ74+DB74+DD74+DF74+DH74+DJ74+DL74+DN74</f>
        <v/>
      </c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inlineStr"/>
      <c r="DB74" s="7" t="inlineStr"/>
      <c r="DC74" s="7" t="inlineStr"/>
      <c r="DD74" s="7" t="inlineStr"/>
      <c r="DE74" s="7" t="inlineStr"/>
      <c r="DF74" s="7" t="inlineStr"/>
      <c r="DG74" s="7" t="n">
        <v>10</v>
      </c>
      <c r="DH74" s="7" t="n">
        <v>5091000</v>
      </c>
      <c r="DI74" s="7" t="inlineStr"/>
      <c r="DJ74" s="7" t="inlineStr"/>
      <c r="DK74" s="7" t="inlineStr"/>
      <c r="DL74" s="7" t="inlineStr"/>
      <c r="DM74" s="7" t="inlineStr"/>
      <c r="DN74" s="7" t="inlineStr"/>
      <c r="DO74" s="7">
        <f>E74+AU74+BI74+BS74+CM74</f>
        <v/>
      </c>
      <c r="DP74" s="7">
        <f>F74+AV74+BJ74+BT74+CN74</f>
        <v/>
      </c>
    </row>
    <row r="75" hidden="1" outlineLevel="1">
      <c r="A75" s="5" t="n">
        <v>71</v>
      </c>
      <c r="B75" s="6" t="inlineStr">
        <is>
          <t>"ГЛЮКОЗА-ГУЛРУС"  КТХФ</t>
        </is>
      </c>
      <c r="C75" s="6" t="inlineStr">
        <is>
          <t>Нукус</t>
        </is>
      </c>
      <c r="D75" s="6" t="inlineStr">
        <is>
          <t>Нукус 1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n">
        <v>10</v>
      </c>
      <c r="H75" s="7" t="n">
        <v>6462900</v>
      </c>
      <c r="I75" s="7" t="inlineStr"/>
      <c r="J75" s="7" t="inlineStr"/>
      <c r="K75" s="7" t="inlineStr"/>
      <c r="L75" s="7" t="inlineStr"/>
      <c r="M75" s="7" t="n">
        <v>30</v>
      </c>
      <c r="N75" s="7" t="n">
        <v>29727000</v>
      </c>
      <c r="O75" s="7" t="inlineStr"/>
      <c r="P75" s="7" t="inlineStr"/>
      <c r="Q75" s="7" t="n">
        <v>100</v>
      </c>
      <c r="R75" s="7" t="n">
        <v>674950000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</f>
        <v/>
      </c>
      <c r="BT75" s="7">
        <f>BV75+BX75+BZ75+CB75+CD75+CF75+CH75+CJ75+CL75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>
        <f>CO75+CQ75+CS75+CU75+CW75+CY75+DA75+DC75+DE75+DG75+DI75+DK75+DM75</f>
        <v/>
      </c>
      <c r="CN75" s="7">
        <f>CP75+CR75+CT75+CV75+CX75+CZ75+DB75+DD75+DF75+DH75+DJ75+DL75+DN75</f>
        <v/>
      </c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 t="inlineStr"/>
      <c r="DB75" s="7" t="inlineStr"/>
      <c r="DC75" s="7" t="n">
        <v>20</v>
      </c>
      <c r="DD75" s="7" t="n">
        <v>10428000</v>
      </c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>
        <f>E75+AU75+BI75+BS75+CM75</f>
        <v/>
      </c>
      <c r="DP75" s="7">
        <f>F75+AV75+BJ75+BT75+CN75</f>
        <v/>
      </c>
    </row>
    <row r="76" hidden="1" outlineLevel="1">
      <c r="A76" s="5" t="n">
        <v>72</v>
      </c>
      <c r="B76" s="6" t="inlineStr">
        <is>
          <t>"ДАУЛЕТ" КТХФ</t>
        </is>
      </c>
      <c r="C76" s="6" t="inlineStr">
        <is>
          <t>Нукус</t>
        </is>
      </c>
      <c r="D76" s="6" t="inlineStr">
        <is>
          <t>Нукус 1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n">
        <v>18</v>
      </c>
      <c r="H76" s="7" t="n">
        <v>5265635</v>
      </c>
      <c r="I76" s="7" t="inlineStr"/>
      <c r="J76" s="7" t="inlineStr"/>
      <c r="K76" s="7" t="n">
        <v>2</v>
      </c>
      <c r="L76" s="7" t="n">
        <v>142784</v>
      </c>
      <c r="M76" s="7" t="n">
        <v>35</v>
      </c>
      <c r="N76" s="7" t="n">
        <v>16686175</v>
      </c>
      <c r="O76" s="7" t="n">
        <v>5</v>
      </c>
      <c r="P76" s="7" t="n">
        <v>959325</v>
      </c>
      <c r="Q76" s="7" t="inlineStr"/>
      <c r="R76" s="7" t="inlineStr"/>
      <c r="S76" s="7" t="inlineStr"/>
      <c r="T76" s="7" t="inlineStr"/>
      <c r="U76" s="7" t="inlineStr"/>
      <c r="V76" s="7" t="inlineStr"/>
      <c r="W76" s="7" t="n">
        <v>3</v>
      </c>
      <c r="X76" s="7" t="n">
        <v>0</v>
      </c>
      <c r="Y76" s="7" t="inlineStr"/>
      <c r="Z76" s="7" t="inlineStr"/>
      <c r="AA76" s="7" t="inlineStr"/>
      <c r="AB76" s="7" t="inlineStr"/>
      <c r="AC76" s="7" t="n">
        <v>6</v>
      </c>
      <c r="AD76" s="7" t="n">
        <v>1124604</v>
      </c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</f>
        <v/>
      </c>
      <c r="BT76" s="7">
        <f>BV76+BX76+BZ76+CB76+CD76+CF76+CH76+CJ76+CL76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>
        <f>CO76+CQ76+CS76+CU76+CW76+CY76+DA76+DC76+DE76+DG76+DI76+DK76+DM76</f>
        <v/>
      </c>
      <c r="CN76" s="7">
        <f>CP76+CR76+CT76+CV76+CX76+CZ76+DB76+DD76+DF76+DH76+DJ76+DL76+DN76</f>
        <v/>
      </c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 t="inlineStr"/>
      <c r="DB76" s="7" t="inlineStr"/>
      <c r="DC76" s="7" t="n">
        <v>110</v>
      </c>
      <c r="DD76" s="7" t="n">
        <v>108738400</v>
      </c>
      <c r="DE76" s="7" t="inlineStr"/>
      <c r="DF76" s="7" t="inlineStr"/>
      <c r="DG76" s="7" t="n">
        <v>10</v>
      </c>
      <c r="DH76" s="7" t="n">
        <v>2469150</v>
      </c>
      <c r="DI76" s="7" t="inlineStr"/>
      <c r="DJ76" s="7" t="inlineStr"/>
      <c r="DK76" s="7" t="inlineStr"/>
      <c r="DL76" s="7" t="inlineStr"/>
      <c r="DM76" s="7" t="inlineStr"/>
      <c r="DN76" s="7" t="inlineStr"/>
      <c r="DO76" s="7">
        <f>E76+AU76+BI76+BS76+CM76</f>
        <v/>
      </c>
      <c r="DP76" s="7">
        <f>F76+AV76+BJ76+BT76+CN76</f>
        <v/>
      </c>
    </row>
    <row r="77" hidden="1" outlineLevel="1">
      <c r="A77" s="5" t="n">
        <v>73</v>
      </c>
      <c r="B77" s="6" t="inlineStr">
        <is>
          <t>"НАВРУЗ 2000"</t>
        </is>
      </c>
      <c r="C77" s="6" t="inlineStr">
        <is>
          <t>Нукус</t>
        </is>
      </c>
      <c r="D77" s="6" t="inlineStr">
        <is>
          <t>Нукус 1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n">
        <v>4</v>
      </c>
      <c r="R77" s="7" t="n">
        <v>1079920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</f>
        <v/>
      </c>
      <c r="BT77" s="7">
        <f>BV77+BX77+BZ77+CB77+CD77+CF77+CH77+CJ77+CL77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>
        <f>CO77+CQ77+CS77+CU77+CW77+CY77+DA77+DC77+DE77+DG77+DI77+DK77+DM77</f>
        <v/>
      </c>
      <c r="CN77" s="7">
        <f>CP77+CR77+CT77+CV77+CX77+CZ77+DB77+DD77+DF77+DH77+DJ77+DL77+DN77</f>
        <v/>
      </c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 t="inlineStr"/>
      <c r="DB77" s="7" t="inlineStr"/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>
        <f>E77+AU77+BI77+BS77+CM77</f>
        <v/>
      </c>
      <c r="DP77" s="7">
        <f>F77+AV77+BJ77+BT77+CN77</f>
        <v/>
      </c>
    </row>
    <row r="78" hidden="1" outlineLevel="1">
      <c r="A78" s="5" t="n">
        <v>74</v>
      </c>
      <c r="B78" s="6" t="inlineStr">
        <is>
          <t>"Ниетбай Оракбаев" МЧЖ</t>
        </is>
      </c>
      <c r="C78" s="6" t="inlineStr">
        <is>
          <t>Нукус</t>
        </is>
      </c>
      <c r="D78" s="6" t="inlineStr">
        <is>
          <t>Нукус 1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n">
        <v>10</v>
      </c>
      <c r="H78" s="7" t="n">
        <v>6462900</v>
      </c>
      <c r="I78" s="7" t="n">
        <v>2</v>
      </c>
      <c r="J78" s="7" t="n">
        <v>141500</v>
      </c>
      <c r="K78" s="7" t="inlineStr"/>
      <c r="L78" s="7" t="inlineStr"/>
      <c r="M78" s="7" t="n">
        <v>30</v>
      </c>
      <c r="N78" s="7" t="n">
        <v>29727000</v>
      </c>
      <c r="O78" s="7" t="inlineStr"/>
      <c r="P78" s="7" t="inlineStr"/>
      <c r="Q78" s="7" t="n">
        <v>100</v>
      </c>
      <c r="R78" s="7" t="n">
        <v>674950000</v>
      </c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n">
        <v>3</v>
      </c>
      <c r="AX78" s="7" t="n">
        <v>2659095</v>
      </c>
      <c r="AY78" s="7" t="n">
        <v>2</v>
      </c>
      <c r="AZ78" s="7" t="n">
        <v>1321510</v>
      </c>
      <c r="BA78" s="7" t="n">
        <v>30</v>
      </c>
      <c r="BB78" s="7" t="n">
        <v>15732000</v>
      </c>
      <c r="BC78" s="7" t="inlineStr"/>
      <c r="BD78" s="7" t="inlineStr"/>
      <c r="BE78" s="7" t="n">
        <v>20</v>
      </c>
      <c r="BF78" s="7" t="n">
        <v>59484000</v>
      </c>
      <c r="BG78" s="7" t="n">
        <v>40</v>
      </c>
      <c r="BH78" s="7" t="n">
        <v>71656000</v>
      </c>
      <c r="BI78" s="7">
        <f>BK78+BM78+BO78+BQ78</f>
        <v/>
      </c>
      <c r="BJ78" s="7">
        <f>BL78+BN78+BP78+BR78</f>
        <v/>
      </c>
      <c r="BK78" s="7" t="n">
        <v>20</v>
      </c>
      <c r="BL78" s="7" t="n">
        <v>26590000</v>
      </c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</f>
        <v/>
      </c>
      <c r="BT78" s="7">
        <f>BV78+BX78+BZ78+CB78+CD78+CF78+CH78+CJ78+CL78</f>
        <v/>
      </c>
      <c r="BU78" s="7" t="inlineStr"/>
      <c r="BV78" s="7" t="inlineStr"/>
      <c r="BW78" s="7" t="n">
        <v>100</v>
      </c>
      <c r="BX78" s="7" t="n">
        <v>118923200</v>
      </c>
      <c r="BY78" s="7" t="n">
        <v>15</v>
      </c>
      <c r="BZ78" s="7" t="n">
        <v>8220750</v>
      </c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n">
        <v>10</v>
      </c>
      <c r="CL78" s="7" t="n">
        <v>5982000</v>
      </c>
      <c r="CM78" s="7">
        <f>CO78+CQ78+CS78+CU78+CW78+CY78+DA78+DC78+DE78+DG78+DI78+DK78+DM78</f>
        <v/>
      </c>
      <c r="CN78" s="7">
        <f>CP78+CR78+CT78+CV78+CX78+CZ78+DB78+DD78+DF78+DH78+DJ78+DL78+DN78</f>
        <v/>
      </c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 t="inlineStr"/>
      <c r="DB78" s="7" t="inlineStr"/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>
        <f>E78+AU78+BI78+BS78+CM78</f>
        <v/>
      </c>
      <c r="DP78" s="7">
        <f>F78+AV78+BJ78+BT78+CN78</f>
        <v/>
      </c>
    </row>
    <row r="79" hidden="1" outlineLevel="1">
      <c r="A79" s="5" t="n">
        <v>75</v>
      </c>
      <c r="B79" s="6" t="inlineStr">
        <is>
          <t>"РАHО" ХД (Шуманай)</t>
        </is>
      </c>
      <c r="C79" s="6" t="inlineStr">
        <is>
          <t>Нукус</t>
        </is>
      </c>
      <c r="D79" s="6" t="inlineStr">
        <is>
          <t>Нукус 1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n">
        <v>20</v>
      </c>
      <c r="H79" s="7" t="n">
        <v>12925800</v>
      </c>
      <c r="I79" s="7" t="inlineStr"/>
      <c r="J79" s="7" t="inlineStr"/>
      <c r="K79" s="7" t="inlineStr"/>
      <c r="L79" s="7" t="inlineStr"/>
      <c r="M79" s="7" t="n">
        <v>30</v>
      </c>
      <c r="N79" s="7" t="n">
        <v>29727000</v>
      </c>
      <c r="O79" s="7" t="n">
        <v>30</v>
      </c>
      <c r="P79" s="7" t="n">
        <v>35604000</v>
      </c>
      <c r="Q79" s="7" t="n">
        <v>200</v>
      </c>
      <c r="R79" s="7" t="n">
        <v>1349900000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</f>
        <v/>
      </c>
      <c r="BT79" s="7">
        <f>BV79+BX79+BZ79+CB79+CD79+CF79+CH79+CJ79+CL79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>
        <f>CO79+CQ79+CS79+CU79+CW79+CY79+DA79+DC79+DE79+DG79+DI79+DK79+DM79</f>
        <v/>
      </c>
      <c r="CN79" s="7">
        <f>CP79+CR79+CT79+CV79+CX79+CZ79+DB79+DD79+DF79+DH79+DJ79+DL79+DN79</f>
        <v/>
      </c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 t="inlineStr"/>
      <c r="DB79" s="7" t="inlineStr"/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>
        <f>E79+AU79+BI79+BS79+CM79</f>
        <v/>
      </c>
      <c r="DP79" s="7">
        <f>F79+AV79+BJ79+BT79+CN79</f>
        <v/>
      </c>
    </row>
    <row r="80" hidden="1" outlineLevel="1">
      <c r="A80" s="5" t="n">
        <v>76</v>
      </c>
      <c r="B80" s="6" t="inlineStr">
        <is>
          <t>"РАЪHО" ЖМД (Канликул)</t>
        </is>
      </c>
      <c r="C80" s="6" t="inlineStr">
        <is>
          <t>Нукус</t>
        </is>
      </c>
      <c r="D80" s="6" t="inlineStr">
        <is>
          <t>Нукус 1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n">
        <v>50</v>
      </c>
      <c r="H80" s="7" t="n">
        <v>161572500</v>
      </c>
      <c r="I80" s="7" t="inlineStr"/>
      <c r="J80" s="7" t="inlineStr"/>
      <c r="K80" s="7" t="inlineStr"/>
      <c r="L80" s="7" t="inlineStr"/>
      <c r="M80" s="7" t="n">
        <v>20</v>
      </c>
      <c r="N80" s="7" t="n">
        <v>13212000</v>
      </c>
      <c r="O80" s="7" t="inlineStr"/>
      <c r="P80" s="7" t="inlineStr"/>
      <c r="Q80" s="7" t="inlineStr"/>
      <c r="R80" s="7" t="inlineStr"/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</f>
        <v/>
      </c>
      <c r="BT80" s="7">
        <f>BV80+BX80+BZ80+CB80+CD80+CF80+CH80+CJ80+CL80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>
        <f>CO80+CQ80+CS80+CU80+CW80+CY80+DA80+DC80+DE80+DG80+DI80+DK80+DM80</f>
        <v/>
      </c>
      <c r="CN80" s="7">
        <f>CP80+CR80+CT80+CV80+CX80+CZ80+DB80+DD80+DF80+DH80+DJ80+DL80+DN80</f>
        <v/>
      </c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 t="inlineStr"/>
      <c r="DB80" s="7" t="inlineStr"/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>
        <f>E80+AU80+BI80+BS80+CM80</f>
        <v/>
      </c>
      <c r="DP80" s="7">
        <f>F80+AV80+BJ80+BT80+CN80</f>
        <v/>
      </c>
    </row>
    <row r="81" hidden="1" outlineLevel="1">
      <c r="A81" s="5" t="n">
        <v>77</v>
      </c>
      <c r="B81" s="6" t="inlineStr">
        <is>
          <t>GRANT MED-SERVIS "D"</t>
        </is>
      </c>
      <c r="C81" s="6" t="inlineStr">
        <is>
          <t>Нукус</t>
        </is>
      </c>
      <c r="D81" s="6" t="inlineStr">
        <is>
          <t>Нукус 1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n">
        <v>2</v>
      </c>
      <c r="L81" s="7" t="n">
        <v>147200</v>
      </c>
      <c r="M81" s="7" t="inlineStr"/>
      <c r="N81" s="7" t="inlineStr"/>
      <c r="O81" s="7" t="inlineStr"/>
      <c r="P81" s="7" t="inlineStr"/>
      <c r="Q81" s="7" t="n">
        <v>5</v>
      </c>
      <c r="R81" s="7" t="n">
        <v>1687375</v>
      </c>
      <c r="S81" s="7" t="inlineStr"/>
      <c r="T81" s="7" t="inlineStr"/>
      <c r="U81" s="7" t="n">
        <v>18</v>
      </c>
      <c r="V81" s="7" t="n">
        <v>1182600</v>
      </c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</f>
        <v/>
      </c>
      <c r="BT81" s="7">
        <f>BV81+BX81+BZ81+CB81+CD81+CF81+CH81+CJ81+CL81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>
        <f>CO81+CQ81+CS81+CU81+CW81+CY81+DA81+DC81+DE81+DG81+DI81+DK81+DM81</f>
        <v/>
      </c>
      <c r="CN81" s="7">
        <f>CP81+CR81+CT81+CV81+CX81+CZ81+DB81+DD81+DF81+DH81+DJ81+DL81+DN81</f>
        <v/>
      </c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 t="inlineStr"/>
      <c r="DB81" s="7" t="inlineStr"/>
      <c r="DC81" s="7" t="n">
        <v>2</v>
      </c>
      <c r="DD81" s="7" t="n">
        <v>104280</v>
      </c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>
        <f>E81+AU81+BI81+BS81+CM81</f>
        <v/>
      </c>
      <c r="DP81" s="7">
        <f>F81+AV81+BJ81+BT81+CN81</f>
        <v/>
      </c>
    </row>
    <row r="82" hidden="1" outlineLevel="1">
      <c r="A82" s="5" t="n">
        <v>78</v>
      </c>
      <c r="B82" s="6" t="inlineStr">
        <is>
          <t>OOO "AQMANGIT STROY DOM"</t>
        </is>
      </c>
      <c r="C82" s="6" t="inlineStr">
        <is>
          <t>Нукус</t>
        </is>
      </c>
      <c r="D82" s="6" t="inlineStr">
        <is>
          <t>Нукус 1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n">
        <v>50</v>
      </c>
      <c r="H82" s="7" t="n">
        <v>84017700</v>
      </c>
      <c r="I82" s="7" t="inlineStr"/>
      <c r="J82" s="7" t="inlineStr"/>
      <c r="K82" s="7" t="n">
        <v>50</v>
      </c>
      <c r="L82" s="7" t="n">
        <v>92000000</v>
      </c>
      <c r="M82" s="7" t="n">
        <v>150</v>
      </c>
      <c r="N82" s="7" t="n">
        <v>386451000</v>
      </c>
      <c r="O82" s="7" t="inlineStr"/>
      <c r="P82" s="7" t="inlineStr"/>
      <c r="Q82" s="7" t="n">
        <v>500</v>
      </c>
      <c r="R82" s="7" t="n">
        <v>8774350000</v>
      </c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</f>
        <v/>
      </c>
      <c r="BT82" s="7">
        <f>BV82+BX82+BZ82+CB82+CD82+CF82+CH82+CJ82+CL82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>
        <f>CO82+CQ82+CS82+CU82+CW82+CY82+DA82+DC82+DE82+DG82+DI82+DK82+DM82</f>
        <v/>
      </c>
      <c r="CN82" s="7">
        <f>CP82+CR82+CT82+CV82+CX82+CZ82+DB82+DD82+DF82+DH82+DJ82+DL82+DN82</f>
        <v/>
      </c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 t="inlineStr"/>
      <c r="DB82" s="7" t="inlineStr"/>
      <c r="DC82" s="7" t="n">
        <v>15</v>
      </c>
      <c r="DD82" s="7" t="n">
        <v>5865750</v>
      </c>
      <c r="DE82" s="7" t="inlineStr"/>
      <c r="DF82" s="7" t="inlineStr"/>
      <c r="DG82" s="7" t="n">
        <v>2</v>
      </c>
      <c r="DH82" s="7" t="n">
        <v>203640</v>
      </c>
      <c r="DI82" s="7" t="inlineStr"/>
      <c r="DJ82" s="7" t="inlineStr"/>
      <c r="DK82" s="7" t="inlineStr"/>
      <c r="DL82" s="7" t="inlineStr"/>
      <c r="DM82" s="7" t="inlineStr"/>
      <c r="DN82" s="7" t="inlineStr"/>
      <c r="DO82" s="7">
        <f>E82+AU82+BI82+BS82+CM82</f>
        <v/>
      </c>
      <c r="DP82" s="7">
        <f>F82+AV82+BJ82+BT82+CN82</f>
        <v/>
      </c>
    </row>
    <row r="83" hidden="1" outlineLevel="1">
      <c r="A83" s="5" t="n">
        <v>79</v>
      </c>
      <c r="B83" s="6" t="inlineStr">
        <is>
          <t>ООО "ASILJAN DENTA TAXIATASH "</t>
        </is>
      </c>
      <c r="C83" s="6" t="inlineStr">
        <is>
          <t>Нукус</t>
        </is>
      </c>
      <c r="D83" s="6" t="inlineStr">
        <is>
          <t>Нукус 1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n">
        <v>20</v>
      </c>
      <c r="H83" s="7" t="n">
        <v>12924400</v>
      </c>
      <c r="I83" s="7" t="inlineStr"/>
      <c r="J83" s="7" t="inlineStr"/>
      <c r="K83" s="7" t="n">
        <v>2</v>
      </c>
      <c r="L83" s="7" t="n">
        <v>147200</v>
      </c>
      <c r="M83" s="7" t="n">
        <v>30</v>
      </c>
      <c r="N83" s="7" t="n">
        <v>29727000</v>
      </c>
      <c r="O83" s="7" t="n">
        <v>30</v>
      </c>
      <c r="P83" s="7" t="n">
        <v>35604000</v>
      </c>
      <c r="Q83" s="7" t="n">
        <v>200</v>
      </c>
      <c r="R83" s="7" t="n">
        <v>1349900000</v>
      </c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</f>
        <v/>
      </c>
      <c r="BT83" s="7">
        <f>BV83+BX83+BZ83+CB83+CD83+CF83+CH83+CJ83+CL83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n">
        <v>5</v>
      </c>
      <c r="CL83" s="7" t="n">
        <v>1495500</v>
      </c>
      <c r="CM83" s="7">
        <f>CO83+CQ83+CS83+CU83+CW83+CY83+DA83+DC83+DE83+DG83+DI83+DK83+DM83</f>
        <v/>
      </c>
      <c r="CN83" s="7">
        <f>CP83+CR83+CT83+CV83+CX83+CZ83+DB83+DD83+DF83+DH83+DJ83+DL83+DN83</f>
        <v/>
      </c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 t="inlineStr"/>
      <c r="DB83" s="7" t="inlineStr"/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>
        <f>E83+AU83+BI83+BS83+CM83</f>
        <v/>
      </c>
      <c r="DP83" s="7">
        <f>F83+AV83+BJ83+BT83+CN83</f>
        <v/>
      </c>
    </row>
    <row r="84" hidden="1" outlineLevel="1">
      <c r="A84" s="5" t="n">
        <v>80</v>
      </c>
      <c r="B84" s="6" t="inlineStr">
        <is>
          <t>ООО "BERUNIY- BUSINESS-GROUP"</t>
        </is>
      </c>
      <c r="C84" s="6" t="inlineStr">
        <is>
          <t>Нукус</t>
        </is>
      </c>
      <c r="D84" s="6" t="inlineStr">
        <is>
          <t>Нукус 1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n">
        <v>10</v>
      </c>
      <c r="H84" s="7" t="n">
        <v>6462900</v>
      </c>
      <c r="I84" s="7" t="inlineStr"/>
      <c r="J84" s="7" t="inlineStr"/>
      <c r="K84" s="7" t="inlineStr"/>
      <c r="L84" s="7" t="inlineStr"/>
      <c r="M84" s="7" t="n">
        <v>30</v>
      </c>
      <c r="N84" s="7" t="n">
        <v>29200500</v>
      </c>
      <c r="O84" s="7" t="inlineStr"/>
      <c r="P84" s="7" t="inlineStr"/>
      <c r="Q84" s="7" t="n">
        <v>100</v>
      </c>
      <c r="R84" s="7" t="n">
        <v>674950000</v>
      </c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</f>
        <v/>
      </c>
      <c r="BT84" s="7">
        <f>BV84+BX84+BZ84+CB84+CD84+CF84+CH84+CJ84+CL84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>
        <f>CO84+CQ84+CS84+CU84+CW84+CY84+DA84+DC84+DE84+DG84+DI84+DK84+DM84</f>
        <v/>
      </c>
      <c r="CN84" s="7">
        <f>CP84+CR84+CT84+CV84+CX84+CZ84+DB84+DD84+DF84+DH84+DJ84+DL84+DN84</f>
        <v/>
      </c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 t="inlineStr"/>
      <c r="DB84" s="7" t="inlineStr"/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>
        <f>E84+AU84+BI84+BS84+CM84</f>
        <v/>
      </c>
      <c r="DP84" s="7">
        <f>F84+AV84+BJ84+BT84+CN84</f>
        <v/>
      </c>
    </row>
    <row r="85" hidden="1" outlineLevel="1">
      <c r="A85" s="5" t="n">
        <v>81</v>
      </c>
      <c r="B85" s="6" t="inlineStr">
        <is>
          <t>ООО "EMIR FARM SHIFO"</t>
        </is>
      </c>
      <c r="C85" s="6" t="inlineStr">
        <is>
          <t>Нукус</t>
        </is>
      </c>
      <c r="D85" s="6" t="inlineStr">
        <is>
          <t>Нукус 1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n">
        <v>10</v>
      </c>
      <c r="H85" s="7" t="n">
        <v>6462900</v>
      </c>
      <c r="I85" s="7" t="inlineStr"/>
      <c r="J85" s="7" t="inlineStr"/>
      <c r="K85" s="7" t="inlineStr"/>
      <c r="L85" s="7" t="inlineStr"/>
      <c r="M85" s="7" t="n">
        <v>30</v>
      </c>
      <c r="N85" s="7" t="n">
        <v>29727000</v>
      </c>
      <c r="O85" s="7" t="inlineStr"/>
      <c r="P85" s="7" t="inlineStr"/>
      <c r="Q85" s="7" t="n">
        <v>100</v>
      </c>
      <c r="R85" s="7" t="n">
        <v>674950000</v>
      </c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</f>
        <v/>
      </c>
      <c r="BT85" s="7">
        <f>BV85+BX85+BZ85+CB85+CD85+CF85+CH85+CJ85+CL85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>
        <f>CO85+CQ85+CS85+CU85+CW85+CY85+DA85+DC85+DE85+DG85+DI85+DK85+DM85</f>
        <v/>
      </c>
      <c r="CN85" s="7">
        <f>CP85+CR85+CT85+CV85+CX85+CZ85+DB85+DD85+DF85+DH85+DJ85+DL85+DN85</f>
        <v/>
      </c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 t="inlineStr"/>
      <c r="DB85" s="7" t="inlineStr"/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>
        <f>E85+AU85+BI85+BS85+CM85</f>
        <v/>
      </c>
      <c r="DP85" s="7">
        <f>F85+AV85+BJ85+BT85+CN85</f>
        <v/>
      </c>
    </row>
    <row r="86" hidden="1" outlineLevel="1">
      <c r="A86" s="5" t="n">
        <v>82</v>
      </c>
      <c r="B86" s="6" t="inlineStr">
        <is>
          <t>ООО "MALIKA-SAKEN"</t>
        </is>
      </c>
      <c r="C86" s="6" t="inlineStr">
        <is>
          <t>Нукус</t>
        </is>
      </c>
      <c r="D86" s="6" t="inlineStr">
        <is>
          <t>Нукус 1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n">
        <v>5</v>
      </c>
      <c r="R86" s="7" t="n">
        <v>1687375</v>
      </c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</f>
        <v/>
      </c>
      <c r="BT86" s="7">
        <f>BV86+BX86+BZ86+CB86+CD86+CF86+CH86+CJ86+CL86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>
        <f>CO86+CQ86+CS86+CU86+CW86+CY86+DA86+DC86+DE86+DG86+DI86+DK86+DM86</f>
        <v/>
      </c>
      <c r="CN86" s="7">
        <f>CP86+CR86+CT86+CV86+CX86+CZ86+DB86+DD86+DF86+DH86+DJ86+DL86+DN86</f>
        <v/>
      </c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 t="inlineStr"/>
      <c r="DB86" s="7" t="inlineStr"/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>
        <f>E86+AU86+BI86+BS86+CM86</f>
        <v/>
      </c>
      <c r="DP86" s="7">
        <f>F86+AV86+BJ86+BT86+CN86</f>
        <v/>
      </c>
    </row>
    <row r="87" hidden="1" outlineLevel="1">
      <c r="A87" s="5" t="n">
        <v>83</v>
      </c>
      <c r="B87" s="6" t="inlineStr">
        <is>
          <t>ООО "SALAMAT MED SERVIS"</t>
        </is>
      </c>
      <c r="C87" s="6" t="inlineStr">
        <is>
          <t>Нукус</t>
        </is>
      </c>
      <c r="D87" s="6" t="inlineStr">
        <is>
          <t>Нукус 1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n">
        <v>10</v>
      </c>
      <c r="H87" s="7" t="n">
        <v>6462900</v>
      </c>
      <c r="I87" s="7" t="inlineStr"/>
      <c r="J87" s="7" t="inlineStr"/>
      <c r="K87" s="7" t="inlineStr"/>
      <c r="L87" s="7" t="inlineStr"/>
      <c r="M87" s="7" t="n">
        <v>30</v>
      </c>
      <c r="N87" s="7" t="n">
        <v>29727000</v>
      </c>
      <c r="O87" s="7" t="inlineStr"/>
      <c r="P87" s="7" t="inlineStr"/>
      <c r="Q87" s="7" t="n">
        <v>100</v>
      </c>
      <c r="R87" s="7" t="n">
        <v>674950000</v>
      </c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</f>
        <v/>
      </c>
      <c r="BT87" s="7">
        <f>BV87+BX87+BZ87+CB87+CD87+CF87+CH87+CJ87+CL87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>
        <f>CO87+CQ87+CS87+CU87+CW87+CY87+DA87+DC87+DE87+DG87+DI87+DK87+DM87</f>
        <v/>
      </c>
      <c r="CN87" s="7">
        <f>CP87+CR87+CT87+CV87+CX87+CZ87+DB87+DD87+DF87+DH87+DJ87+DL87+DN87</f>
        <v/>
      </c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 t="inlineStr"/>
      <c r="DB87" s="7" t="inlineStr"/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>
        <f>E87+AU87+BI87+BS87+CM87</f>
        <v/>
      </c>
      <c r="DP87" s="7">
        <f>F87+AV87+BJ87+BT87+CN87</f>
        <v/>
      </c>
    </row>
    <row r="88" hidden="1" outlineLevel="1">
      <c r="A88" s="5" t="n">
        <v>84</v>
      </c>
      <c r="B88" s="6" t="inlineStr">
        <is>
          <t>ООО "XURSAND-XAMRO"</t>
        </is>
      </c>
      <c r="C88" s="6" t="inlineStr">
        <is>
          <t>Нукус</t>
        </is>
      </c>
      <c r="D88" s="6" t="inlineStr">
        <is>
          <t>Нукус 1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n">
        <v>2</v>
      </c>
      <c r="R88" s="7" t="n">
        <v>269980</v>
      </c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</f>
        <v/>
      </c>
      <c r="BT88" s="7">
        <f>BV88+BX88+BZ88+CB88+CD88+CF88+CH88+CJ88+CL88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>
        <f>CO88+CQ88+CS88+CU88+CW88+CY88+DA88+DC88+DE88+DG88+DI88+DK88+DM88</f>
        <v/>
      </c>
      <c r="CN88" s="7">
        <f>CP88+CR88+CT88+CV88+CX88+CZ88+DB88+DD88+DF88+DH88+DJ88+DL88+DN88</f>
        <v/>
      </c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 t="inlineStr"/>
      <c r="DB88" s="7" t="inlineStr"/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>
        <f>E88+AU88+BI88+BS88+CM88</f>
        <v/>
      </c>
      <c r="DP88" s="7">
        <f>F88+AV88+BJ88+BT88+CN88</f>
        <v/>
      </c>
    </row>
    <row r="89" hidden="1" outlineLevel="1">
      <c r="A89" s="5" t="n">
        <v>85</v>
      </c>
      <c r="B89" s="6" t="inlineStr">
        <is>
          <t>ФИРМА" АСНАЛ"</t>
        </is>
      </c>
      <c r="C89" s="6" t="inlineStr">
        <is>
          <t>Нукус</t>
        </is>
      </c>
      <c r="D89" s="6" t="inlineStr">
        <is>
          <t>Нукус 1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n">
        <v>10</v>
      </c>
      <c r="H89" s="7" t="n">
        <v>6462900</v>
      </c>
      <c r="I89" s="7" t="inlineStr"/>
      <c r="J89" s="7" t="inlineStr"/>
      <c r="K89" s="7" t="inlineStr"/>
      <c r="L89" s="7" t="inlineStr"/>
      <c r="M89" s="7" t="n">
        <v>30</v>
      </c>
      <c r="N89" s="7" t="n">
        <v>29727000</v>
      </c>
      <c r="O89" s="7" t="inlineStr"/>
      <c r="P89" s="7" t="inlineStr"/>
      <c r="Q89" s="7" t="n">
        <v>100</v>
      </c>
      <c r="R89" s="7" t="n">
        <v>337475000</v>
      </c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</f>
        <v/>
      </c>
      <c r="BT89" s="7">
        <f>BV89+BX89+BZ89+CB89+CD89+CF89+CH89+CJ89+CL89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n">
        <v>138</v>
      </c>
      <c r="CJ89" s="7" t="n">
        <v>44322612</v>
      </c>
      <c r="CK89" s="7" t="inlineStr"/>
      <c r="CL89" s="7" t="inlineStr"/>
      <c r="CM89" s="7">
        <f>CO89+CQ89+CS89+CU89+CW89+CY89+DA89+DC89+DE89+DG89+DI89+DK89+DM89</f>
        <v/>
      </c>
      <c r="CN89" s="7">
        <f>CP89+CR89+CT89+CV89+CX89+CZ89+DB89+DD89+DF89+DH89+DJ89+DL89+DN89</f>
        <v/>
      </c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 t="inlineStr"/>
      <c r="DB89" s="7" t="inlineStr"/>
      <c r="DC89" s="7" t="n">
        <v>10</v>
      </c>
      <c r="DD89" s="7" t="n">
        <v>2607000</v>
      </c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>
        <f>E89+AU89+BI89+BS89+CM89</f>
        <v/>
      </c>
      <c r="DP89" s="7">
        <f>F89+AV89+BJ89+BT89+CN89</f>
        <v/>
      </c>
    </row>
    <row r="90" hidden="1" outlineLevel="1">
      <c r="A90" s="5" t="n">
        <v>86</v>
      </c>
      <c r="B90" s="6" t="inlineStr">
        <is>
          <t>ЧП "EM-SHIPA BOLSIN".</t>
        </is>
      </c>
      <c r="C90" s="6" t="inlineStr">
        <is>
          <t>Нукус</t>
        </is>
      </c>
      <c r="D90" s="6" t="inlineStr">
        <is>
          <t>Нукус 1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n">
        <v>10</v>
      </c>
      <c r="H90" s="7" t="n">
        <v>6462900</v>
      </c>
      <c r="I90" s="7" t="inlineStr"/>
      <c r="J90" s="7" t="inlineStr"/>
      <c r="K90" s="7" t="inlineStr"/>
      <c r="L90" s="7" t="inlineStr"/>
      <c r="M90" s="7" t="n">
        <v>30</v>
      </c>
      <c r="N90" s="7" t="n">
        <v>29727000</v>
      </c>
      <c r="O90" s="7" t="inlineStr"/>
      <c r="P90" s="7" t="inlineStr"/>
      <c r="Q90" s="7" t="n">
        <v>105</v>
      </c>
      <c r="R90" s="7" t="n">
        <v>676637375</v>
      </c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n">
        <v>2</v>
      </c>
      <c r="BL90" s="7" t="n">
        <v>531800</v>
      </c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</f>
        <v/>
      </c>
      <c r="BT90" s="7">
        <f>BV90+BX90+BZ90+CB90+CD90+CF90+CH90+CJ90+CL90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>
        <f>CO90+CQ90+CS90+CU90+CW90+CY90+DA90+DC90+DE90+DG90+DI90+DK90+DM90</f>
        <v/>
      </c>
      <c r="CN90" s="7">
        <f>CP90+CR90+CT90+CV90+CX90+CZ90+DB90+DD90+DF90+DH90+DJ90+DL90+DN90</f>
        <v/>
      </c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 t="inlineStr"/>
      <c r="DB90" s="7" t="inlineStr"/>
      <c r="DC90" s="7" t="n">
        <v>5</v>
      </c>
      <c r="DD90" s="7" t="n">
        <v>651750</v>
      </c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>
        <f>E90+AU90+BI90+BS90+CM90</f>
        <v/>
      </c>
      <c r="DP90" s="7">
        <f>F90+AV90+BJ90+BT90+CN90</f>
        <v/>
      </c>
    </row>
    <row r="91" hidden="1" outlineLevel="1">
      <c r="A91" s="5" t="n">
        <v>87</v>
      </c>
      <c r="B91" s="6" t="inlineStr">
        <is>
          <t>ЧП БАХТИЯР</t>
        </is>
      </c>
      <c r="C91" s="6" t="inlineStr">
        <is>
          <t>Нукус</t>
        </is>
      </c>
      <c r="D91" s="6" t="inlineStr">
        <is>
          <t>Нукус 1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n">
        <v>10</v>
      </c>
      <c r="H91" s="7" t="n">
        <v>6462900</v>
      </c>
      <c r="I91" s="7" t="inlineStr"/>
      <c r="J91" s="7" t="inlineStr"/>
      <c r="K91" s="7" t="inlineStr"/>
      <c r="L91" s="7" t="inlineStr"/>
      <c r="M91" s="7" t="n">
        <v>30</v>
      </c>
      <c r="N91" s="7" t="n">
        <v>29200500</v>
      </c>
      <c r="O91" s="7" t="inlineStr"/>
      <c r="P91" s="7" t="inlineStr"/>
      <c r="Q91" s="7" t="n">
        <v>105</v>
      </c>
      <c r="R91" s="7" t="n">
        <v>676637375</v>
      </c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</f>
        <v/>
      </c>
      <c r="BT91" s="7">
        <f>BV91+BX91+BZ91+CB91+CD91+CF91+CH91+CJ91+CL91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>
        <f>CO91+CQ91+CS91+CU91+CW91+CY91+DA91+DC91+DE91+DG91+DI91+DK91+DM91</f>
        <v/>
      </c>
      <c r="CN91" s="7">
        <f>CP91+CR91+CT91+CV91+CX91+CZ91+DB91+DD91+DF91+DH91+DJ91+DL91+DN91</f>
        <v/>
      </c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 t="inlineStr"/>
      <c r="DB91" s="7" t="inlineStr"/>
      <c r="DC91" s="7" t="n">
        <v>10</v>
      </c>
      <c r="DD91" s="7" t="n">
        <v>2607000</v>
      </c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>
        <f>E91+AU91+BI91+BS91+CM91</f>
        <v/>
      </c>
      <c r="DP91" s="7">
        <f>F91+AV91+BJ91+BT91+CN91</f>
        <v/>
      </c>
    </row>
    <row r="92" hidden="1" outlineLevel="1">
      <c r="A92" s="5" t="n">
        <v>88</v>
      </c>
      <c r="B92" s="6" t="inlineStr">
        <is>
          <t>Чф "Юлис-Хан"</t>
        </is>
      </c>
      <c r="C92" s="6" t="inlineStr">
        <is>
          <t>Нукус</t>
        </is>
      </c>
      <c r="D92" s="6" t="inlineStr">
        <is>
          <t>Нукус 1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n">
        <v>10</v>
      </c>
      <c r="H92" s="7" t="n">
        <v>6462900</v>
      </c>
      <c r="I92" s="7" t="inlineStr"/>
      <c r="J92" s="7" t="inlineStr"/>
      <c r="K92" s="7" t="inlineStr"/>
      <c r="L92" s="7" t="inlineStr"/>
      <c r="M92" s="7" t="n">
        <v>30</v>
      </c>
      <c r="N92" s="7" t="n">
        <v>29200500</v>
      </c>
      <c r="O92" s="7" t="inlineStr"/>
      <c r="P92" s="7" t="inlineStr"/>
      <c r="Q92" s="7" t="n">
        <v>100</v>
      </c>
      <c r="R92" s="7" t="n">
        <v>674950000</v>
      </c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</f>
        <v/>
      </c>
      <c r="BT92" s="7">
        <f>BV92+BX92+BZ92+CB92+CD92+CF92+CH92+CJ92+CL92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>
        <f>CO92+CQ92+CS92+CU92+CW92+CY92+DA92+DC92+DE92+DG92+DI92+DK92+DM92</f>
        <v/>
      </c>
      <c r="CN92" s="7">
        <f>CP92+CR92+CT92+CV92+CX92+CZ92+DB92+DD92+DF92+DH92+DJ92+DL92+DN92</f>
        <v/>
      </c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 t="inlineStr"/>
      <c r="DB92" s="7" t="inlineStr"/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>
        <f>E92+AU92+BI92+BS92+CM92</f>
        <v/>
      </c>
      <c r="DP92" s="7">
        <f>F92+AV92+BJ92+BT92+CN92</f>
        <v/>
      </c>
    </row>
    <row r="93">
      <c r="A93" s="2" t="n">
        <v>0</v>
      </c>
      <c r="B93" s="3" t="inlineStr">
        <is>
          <t>Grand</t>
        </is>
      </c>
      <c r="C93" s="3" t="inlineStr"/>
      <c r="D93" s="3" t="inlineStr"/>
      <c r="E93" s="4">
        <f>SUM(E94:E173)</f>
        <v/>
      </c>
      <c r="F93" s="4">
        <f>SUM(F94:F173)</f>
        <v/>
      </c>
      <c r="G93" s="4">
        <f>SUM(G94:G173)</f>
        <v/>
      </c>
      <c r="H93" s="4">
        <f>SUM(H94:H173)</f>
        <v/>
      </c>
      <c r="I93" s="4">
        <f>SUM(I94:I173)</f>
        <v/>
      </c>
      <c r="J93" s="4">
        <f>SUM(J94:J173)</f>
        <v/>
      </c>
      <c r="K93" s="4">
        <f>SUM(K94:K173)</f>
        <v/>
      </c>
      <c r="L93" s="4">
        <f>SUM(L94:L173)</f>
        <v/>
      </c>
      <c r="M93" s="4">
        <f>SUM(M94:M173)</f>
        <v/>
      </c>
      <c r="N93" s="4">
        <f>SUM(N94:N173)</f>
        <v/>
      </c>
      <c r="O93" s="4">
        <f>SUM(O94:O173)</f>
        <v/>
      </c>
      <c r="P93" s="4">
        <f>SUM(P94:P173)</f>
        <v/>
      </c>
      <c r="Q93" s="4">
        <f>SUM(Q94:Q173)</f>
        <v/>
      </c>
      <c r="R93" s="4">
        <f>SUM(R94:R173)</f>
        <v/>
      </c>
      <c r="S93" s="4">
        <f>SUM(S94:S173)</f>
        <v/>
      </c>
      <c r="T93" s="4">
        <f>SUM(T94:T173)</f>
        <v/>
      </c>
      <c r="U93" s="4">
        <f>SUM(U94:U173)</f>
        <v/>
      </c>
      <c r="V93" s="4">
        <f>SUM(V94:V173)</f>
        <v/>
      </c>
      <c r="W93" s="4">
        <f>SUM(W94:W173)</f>
        <v/>
      </c>
      <c r="X93" s="4">
        <f>SUM(X94:X173)</f>
        <v/>
      </c>
      <c r="Y93" s="4">
        <f>SUM(Y94:Y173)</f>
        <v/>
      </c>
      <c r="Z93" s="4">
        <f>SUM(Z94:Z173)</f>
        <v/>
      </c>
      <c r="AA93" s="4">
        <f>SUM(AA94:AA173)</f>
        <v/>
      </c>
      <c r="AB93" s="4">
        <f>SUM(AB94:AB173)</f>
        <v/>
      </c>
      <c r="AC93" s="4">
        <f>SUM(AC94:AC173)</f>
        <v/>
      </c>
      <c r="AD93" s="4">
        <f>SUM(AD94:AD173)</f>
        <v/>
      </c>
      <c r="AE93" s="4">
        <f>SUM(AE94:AE173)</f>
        <v/>
      </c>
      <c r="AF93" s="4">
        <f>SUM(AF94:AF173)</f>
        <v/>
      </c>
      <c r="AG93" s="4">
        <f>SUM(AG94:AG173)</f>
        <v/>
      </c>
      <c r="AH93" s="4">
        <f>SUM(AH94:AH173)</f>
        <v/>
      </c>
      <c r="AI93" s="4">
        <f>SUM(AI94:AI173)</f>
        <v/>
      </c>
      <c r="AJ93" s="4">
        <f>SUM(AJ94:AJ173)</f>
        <v/>
      </c>
      <c r="AK93" s="4">
        <f>SUM(AK94:AK173)</f>
        <v/>
      </c>
      <c r="AL93" s="4">
        <f>SUM(AL94:AL173)</f>
        <v/>
      </c>
      <c r="AM93" s="4">
        <f>SUM(AM94:AM173)</f>
        <v/>
      </c>
      <c r="AN93" s="4">
        <f>SUM(AN94:AN173)</f>
        <v/>
      </c>
      <c r="AO93" s="4">
        <f>SUM(AO94:AO173)</f>
        <v/>
      </c>
      <c r="AP93" s="4">
        <f>SUM(AP94:AP173)</f>
        <v/>
      </c>
      <c r="AQ93" s="4">
        <f>SUM(AQ94:AQ173)</f>
        <v/>
      </c>
      <c r="AR93" s="4">
        <f>SUM(AR94:AR173)</f>
        <v/>
      </c>
      <c r="AS93" s="4">
        <f>SUM(AS94:AS173)</f>
        <v/>
      </c>
      <c r="AT93" s="4">
        <f>SUM(AT94:AT173)</f>
        <v/>
      </c>
      <c r="AU93" s="4">
        <f>SUM(AU94:AU173)</f>
        <v/>
      </c>
      <c r="AV93" s="4">
        <f>SUM(AV94:AV173)</f>
        <v/>
      </c>
      <c r="AW93" s="4">
        <f>SUM(AW94:AW173)</f>
        <v/>
      </c>
      <c r="AX93" s="4">
        <f>SUM(AX94:AX173)</f>
        <v/>
      </c>
      <c r="AY93" s="4">
        <f>SUM(AY94:AY173)</f>
        <v/>
      </c>
      <c r="AZ93" s="4">
        <f>SUM(AZ94:AZ173)</f>
        <v/>
      </c>
      <c r="BA93" s="4">
        <f>SUM(BA94:BA173)</f>
        <v/>
      </c>
      <c r="BB93" s="4">
        <f>SUM(BB94:BB173)</f>
        <v/>
      </c>
      <c r="BC93" s="4">
        <f>SUM(BC94:BC173)</f>
        <v/>
      </c>
      <c r="BD93" s="4">
        <f>SUM(BD94:BD173)</f>
        <v/>
      </c>
      <c r="BE93" s="4">
        <f>SUM(BE94:BE173)</f>
        <v/>
      </c>
      <c r="BF93" s="4">
        <f>SUM(BF94:BF173)</f>
        <v/>
      </c>
      <c r="BG93" s="4">
        <f>SUM(BG94:BG173)</f>
        <v/>
      </c>
      <c r="BH93" s="4">
        <f>SUM(BH94:BH173)</f>
        <v/>
      </c>
      <c r="BI93" s="4">
        <f>SUM(BI94:BI173)</f>
        <v/>
      </c>
      <c r="BJ93" s="4">
        <f>SUM(BJ94:BJ173)</f>
        <v/>
      </c>
      <c r="BK93" s="4">
        <f>SUM(BK94:BK173)</f>
        <v/>
      </c>
      <c r="BL93" s="4">
        <f>SUM(BL94:BL173)</f>
        <v/>
      </c>
      <c r="BM93" s="4">
        <f>SUM(BM94:BM173)</f>
        <v/>
      </c>
      <c r="BN93" s="4">
        <f>SUM(BN94:BN173)</f>
        <v/>
      </c>
      <c r="BO93" s="4">
        <f>SUM(BO94:BO173)</f>
        <v/>
      </c>
      <c r="BP93" s="4">
        <f>SUM(BP94:BP173)</f>
        <v/>
      </c>
      <c r="BQ93" s="4">
        <f>SUM(BQ94:BQ173)</f>
        <v/>
      </c>
      <c r="BR93" s="4">
        <f>SUM(BR94:BR173)</f>
        <v/>
      </c>
      <c r="BS93" s="4">
        <f>SUM(BS94:BS173)</f>
        <v/>
      </c>
      <c r="BT93" s="4">
        <f>SUM(BT94:BT173)</f>
        <v/>
      </c>
      <c r="BU93" s="4">
        <f>SUM(BU94:BU173)</f>
        <v/>
      </c>
      <c r="BV93" s="4">
        <f>SUM(BV94:BV173)</f>
        <v/>
      </c>
      <c r="BW93" s="4">
        <f>SUM(BW94:BW173)</f>
        <v/>
      </c>
      <c r="BX93" s="4">
        <f>SUM(BX94:BX173)</f>
        <v/>
      </c>
      <c r="BY93" s="4">
        <f>SUM(BY94:BY173)</f>
        <v/>
      </c>
      <c r="BZ93" s="4">
        <f>SUM(BZ94:BZ173)</f>
        <v/>
      </c>
      <c r="CA93" s="4">
        <f>SUM(CA94:CA173)</f>
        <v/>
      </c>
      <c r="CB93" s="4">
        <f>SUM(CB94:CB173)</f>
        <v/>
      </c>
      <c r="CC93" s="4">
        <f>SUM(CC94:CC173)</f>
        <v/>
      </c>
      <c r="CD93" s="4">
        <f>SUM(CD94:CD173)</f>
        <v/>
      </c>
      <c r="CE93" s="4">
        <f>SUM(CE94:CE173)</f>
        <v/>
      </c>
      <c r="CF93" s="4">
        <f>SUM(CF94:CF173)</f>
        <v/>
      </c>
      <c r="CG93" s="4">
        <f>SUM(CG94:CG173)</f>
        <v/>
      </c>
      <c r="CH93" s="4">
        <f>SUM(CH94:CH173)</f>
        <v/>
      </c>
      <c r="CI93" s="4">
        <f>SUM(CI94:CI173)</f>
        <v/>
      </c>
      <c r="CJ93" s="4">
        <f>SUM(CJ94:CJ173)</f>
        <v/>
      </c>
      <c r="CK93" s="4">
        <f>SUM(CK94:CK173)</f>
        <v/>
      </c>
      <c r="CL93" s="4">
        <f>SUM(CL94:CL173)</f>
        <v/>
      </c>
      <c r="CM93" s="4">
        <f>SUM(CM94:CM173)</f>
        <v/>
      </c>
      <c r="CN93" s="4">
        <f>SUM(CN94:CN173)</f>
        <v/>
      </c>
      <c r="CO93" s="4">
        <f>SUM(CO94:CO173)</f>
        <v/>
      </c>
      <c r="CP93" s="4">
        <f>SUM(CP94:CP173)</f>
        <v/>
      </c>
      <c r="CQ93" s="4">
        <f>SUM(CQ94:CQ173)</f>
        <v/>
      </c>
      <c r="CR93" s="4">
        <f>SUM(CR94:CR173)</f>
        <v/>
      </c>
      <c r="CS93" s="4">
        <f>SUM(CS94:CS173)</f>
        <v/>
      </c>
      <c r="CT93" s="4">
        <f>SUM(CT94:CT173)</f>
        <v/>
      </c>
      <c r="CU93" s="4">
        <f>SUM(CU94:CU173)</f>
        <v/>
      </c>
      <c r="CV93" s="4">
        <f>SUM(CV94:CV173)</f>
        <v/>
      </c>
      <c r="CW93" s="4">
        <f>SUM(CW94:CW173)</f>
        <v/>
      </c>
      <c r="CX93" s="4">
        <f>SUM(CX94:CX173)</f>
        <v/>
      </c>
      <c r="CY93" s="4">
        <f>SUM(CY94:CY173)</f>
        <v/>
      </c>
      <c r="CZ93" s="4">
        <f>SUM(CZ94:CZ173)</f>
        <v/>
      </c>
      <c r="DA93" s="4">
        <f>SUM(DA94:DA173)</f>
        <v/>
      </c>
      <c r="DB93" s="4">
        <f>SUM(DB94:DB173)</f>
        <v/>
      </c>
      <c r="DC93" s="4">
        <f>SUM(DC94:DC173)</f>
        <v/>
      </c>
      <c r="DD93" s="4">
        <f>SUM(DD94:DD173)</f>
        <v/>
      </c>
      <c r="DE93" s="4">
        <f>SUM(DE94:DE173)</f>
        <v/>
      </c>
      <c r="DF93" s="4">
        <f>SUM(DF94:DF173)</f>
        <v/>
      </c>
      <c r="DG93" s="4">
        <f>SUM(DG94:DG173)</f>
        <v/>
      </c>
      <c r="DH93" s="4">
        <f>SUM(DH94:DH173)</f>
        <v/>
      </c>
      <c r="DI93" s="4">
        <f>SUM(DI94:DI173)</f>
        <v/>
      </c>
      <c r="DJ93" s="4">
        <f>SUM(DJ94:DJ173)</f>
        <v/>
      </c>
      <c r="DK93" s="4">
        <f>SUM(DK94:DK173)</f>
        <v/>
      </c>
      <c r="DL93" s="4">
        <f>SUM(DL94:DL173)</f>
        <v/>
      </c>
      <c r="DM93" s="4">
        <f>SUM(DM94:DM173)</f>
        <v/>
      </c>
      <c r="DN93" s="4">
        <f>SUM(DN94:DN173)</f>
        <v/>
      </c>
      <c r="DO93" s="4">
        <f>SUM(DO94:DO173)</f>
        <v/>
      </c>
      <c r="DP93" s="4">
        <f>SUM(DP94:DP173)</f>
        <v/>
      </c>
    </row>
    <row r="94" hidden="1" outlineLevel="1">
      <c r="A94" s="5" t="n">
        <v>1</v>
      </c>
      <c r="B94" s="6" t="inlineStr">
        <is>
          <t>ALCO VIP MCHJ</t>
        </is>
      </c>
      <c r="C94" s="6" t="inlineStr">
        <is>
          <t>Нукус</t>
        </is>
      </c>
      <c r="D94" s="6" t="inlineStr">
        <is>
          <t>Нукус 1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n">
        <v>10</v>
      </c>
      <c r="R94" s="7" t="n">
        <v>3156360</v>
      </c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</f>
        <v/>
      </c>
      <c r="BT94" s="7">
        <f>BV94+BX94+BZ94+CB94+CD94+CF94+CH94+CJ94+CL94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>
        <f>CO94+CQ94+CS94+CU94+CW94+CY94+DA94+DC94+DE94+DG94+DI94+DK94+DM94</f>
        <v/>
      </c>
      <c r="CN94" s="7">
        <f>CP94+CR94+CT94+CV94+CX94+CZ94+DB94+DD94+DF94+DH94+DJ94+DL94+DN94</f>
        <v/>
      </c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 t="inlineStr"/>
      <c r="DB94" s="7" t="inlineStr"/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>
        <f>E94+AU94+BI94+BS94+CM94</f>
        <v/>
      </c>
      <c r="DP94" s="7">
        <f>F94+AV94+BJ94+BT94+CN94</f>
        <v/>
      </c>
    </row>
    <row r="95" hidden="1" outlineLevel="1">
      <c r="A95" s="5" t="n">
        <v>2</v>
      </c>
      <c r="B95" s="6" t="inlineStr">
        <is>
          <t>AMU-MANGIT FAZO MChJ</t>
        </is>
      </c>
      <c r="C95" s="6" t="inlineStr">
        <is>
          <t>Нукус</t>
        </is>
      </c>
      <c r="D95" s="6" t="inlineStr">
        <is>
          <t>Нукус 1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n">
        <v>10</v>
      </c>
      <c r="H95" s="7" t="n">
        <v>1692550</v>
      </c>
      <c r="I95" s="7" t="inlineStr"/>
      <c r="J95" s="7" t="inlineStr"/>
      <c r="K95" s="7" t="inlineStr"/>
      <c r="L95" s="7" t="inlineStr"/>
      <c r="M95" s="7" t="n">
        <v>50</v>
      </c>
      <c r="N95" s="7" t="n">
        <v>14157730</v>
      </c>
      <c r="O95" s="7" t="inlineStr"/>
      <c r="P95" s="7" t="inlineStr"/>
      <c r="Q95" s="7" t="n">
        <v>100</v>
      </c>
      <c r="R95" s="7" t="n">
        <v>721200</v>
      </c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</f>
        <v/>
      </c>
      <c r="BT95" s="7">
        <f>BV95+BX95+BZ95+CB95+CD95+CF95+CH95+CJ95+CL95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n">
        <v>10</v>
      </c>
      <c r="CL95" s="7" t="n">
        <v>1978660</v>
      </c>
      <c r="CM95" s="7">
        <f>CO95+CQ95+CS95+CU95+CW95+CY95+DA95+DC95+DE95+DG95+DI95+DK95+DM95</f>
        <v/>
      </c>
      <c r="CN95" s="7">
        <f>CP95+CR95+CT95+CV95+CX95+CZ95+DB95+DD95+DF95+DH95+DJ95+DL95+DN95</f>
        <v/>
      </c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 t="inlineStr"/>
      <c r="DB95" s="7" t="inlineStr"/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>
        <f>E95+AU95+BI95+BS95+CM95</f>
        <v/>
      </c>
      <c r="DP95" s="7">
        <f>F95+AV95+BJ95+BT95+CN95</f>
        <v/>
      </c>
    </row>
    <row r="96" hidden="1" outlineLevel="1">
      <c r="A96" s="5" t="n">
        <v>3</v>
      </c>
      <c r="B96" s="6" t="inlineStr">
        <is>
          <t>AMU-MIRZA-FARM MCHJ</t>
        </is>
      </c>
      <c r="C96" s="6" t="inlineStr">
        <is>
          <t>Нукус</t>
        </is>
      </c>
      <c r="D96" s="6" t="inlineStr">
        <is>
          <t>Нукус 1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n">
        <v>2</v>
      </c>
      <c r="H96" s="7" t="n">
        <v>983956</v>
      </c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inlineStr"/>
      <c r="R96" s="7" t="inlineStr"/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n">
        <v>40</v>
      </c>
      <c r="BH96" s="7" t="n">
        <v>1861720</v>
      </c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</f>
        <v/>
      </c>
      <c r="BT96" s="7">
        <f>BV96+BX96+BZ96+CB96+CD96+CF96+CH96+CJ96+CL96</f>
        <v/>
      </c>
      <c r="BU96" s="7" t="inlineStr"/>
      <c r="BV96" s="7" t="inlineStr"/>
      <c r="BW96" s="7" t="inlineStr"/>
      <c r="BX96" s="7" t="inlineStr"/>
      <c r="BY96" s="7" t="n">
        <v>6</v>
      </c>
      <c r="BZ96" s="7" t="n">
        <v>2710836</v>
      </c>
      <c r="CA96" s="7" t="inlineStr"/>
      <c r="CB96" s="7" t="inlineStr"/>
      <c r="CC96" s="7" t="n">
        <v>5</v>
      </c>
      <c r="CD96" s="7" t="n">
        <v>1905395</v>
      </c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>
        <f>CO96+CQ96+CS96+CU96+CW96+CY96+DA96+DC96+DE96+DG96+DI96+DK96+DM96</f>
        <v/>
      </c>
      <c r="CN96" s="7">
        <f>CP96+CR96+CT96+CV96+CX96+CZ96+DB96+DD96+DF96+DH96+DJ96+DL96+DN96</f>
        <v/>
      </c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n">
        <v>15</v>
      </c>
      <c r="CX96" s="7" t="n">
        <v>781830</v>
      </c>
      <c r="CY96" s="7" t="inlineStr"/>
      <c r="CZ96" s="7" t="inlineStr"/>
      <c r="DA96" s="7" t="inlineStr"/>
      <c r="DB96" s="7" t="inlineStr"/>
      <c r="DC96" s="7" t="n">
        <v>10</v>
      </c>
      <c r="DD96" s="7" t="n">
        <v>3198480</v>
      </c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>
        <f>E96+AU96+BI96+BS96+CM96</f>
        <v/>
      </c>
      <c r="DP96" s="7">
        <f>F96+AV96+BJ96+BT96+CN96</f>
        <v/>
      </c>
    </row>
    <row r="97" hidden="1" outlineLevel="1">
      <c r="A97" s="5" t="n">
        <v>4</v>
      </c>
      <c r="B97" s="6" t="inlineStr">
        <is>
          <t>AMU-UMID-FARM</t>
        </is>
      </c>
      <c r="C97" s="6" t="inlineStr">
        <is>
          <t>Нукус</t>
        </is>
      </c>
      <c r="D97" s="6" t="inlineStr">
        <is>
          <t>Нукус 1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n">
        <v>10</v>
      </c>
      <c r="H97" s="7" t="n">
        <v>2044190</v>
      </c>
      <c r="I97" s="7" t="inlineStr"/>
      <c r="J97" s="7" t="inlineStr"/>
      <c r="K97" s="7" t="inlineStr"/>
      <c r="L97" s="7" t="inlineStr"/>
      <c r="M97" s="7" t="n">
        <v>10</v>
      </c>
      <c r="N97" s="7" t="n">
        <v>2146660</v>
      </c>
      <c r="O97" s="7" t="inlineStr"/>
      <c r="P97" s="7" t="inlineStr"/>
      <c r="Q97" s="7" t="inlineStr"/>
      <c r="R97" s="7" t="inlineStr"/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n">
        <v>1</v>
      </c>
      <c r="AZ97" s="7" t="n">
        <v>171064</v>
      </c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</f>
        <v/>
      </c>
      <c r="BT97" s="7">
        <f>BV97+BX97+BZ97+CB97+CD97+CF97+CH97+CJ97+CL97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n">
        <v>10</v>
      </c>
      <c r="CL97" s="7" t="n">
        <v>1770310</v>
      </c>
      <c r="CM97" s="7">
        <f>CO97+CQ97+CS97+CU97+CW97+CY97+DA97+DC97+DE97+DG97+DI97+DK97+DM97</f>
        <v/>
      </c>
      <c r="CN97" s="7">
        <f>CP97+CR97+CT97+CV97+CX97+CZ97+DB97+DD97+DF97+DH97+DJ97+DL97+DN97</f>
        <v/>
      </c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 t="inlineStr"/>
      <c r="DB97" s="7" t="inlineStr"/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>
        <f>E97+AU97+BI97+BS97+CM97</f>
        <v/>
      </c>
      <c r="DP97" s="7">
        <f>F97+AV97+BJ97+BT97+CN97</f>
        <v/>
      </c>
    </row>
    <row r="98" hidden="1" outlineLevel="1">
      <c r="A98" s="5" t="n">
        <v>5</v>
      </c>
      <c r="B98" s="6" t="inlineStr">
        <is>
          <t>AMUDARYO SAVDO FARM MCHJ</t>
        </is>
      </c>
      <c r="C98" s="6" t="inlineStr">
        <is>
          <t>Нукус</t>
        </is>
      </c>
      <c r="D98" s="6" t="inlineStr">
        <is>
          <t>Нукус 1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n">
        <v>5</v>
      </c>
      <c r="R98" s="7" t="n">
        <v>1979855</v>
      </c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n">
        <v>15</v>
      </c>
      <c r="AD98" s="7" t="n">
        <v>3035325</v>
      </c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</f>
        <v/>
      </c>
      <c r="BT98" s="7">
        <f>BV98+BX98+BZ98+CB98+CD98+CF98+CH98+CJ98+CL98</f>
        <v/>
      </c>
      <c r="BU98" s="7" t="inlineStr"/>
      <c r="BV98" s="7" t="inlineStr"/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>
        <f>CO98+CQ98+CS98+CU98+CW98+CY98+DA98+DC98+DE98+DG98+DI98+DK98+DM98</f>
        <v/>
      </c>
      <c r="CN98" s="7">
        <f>CP98+CR98+CT98+CV98+CX98+CZ98+DB98+DD98+DF98+DH98+DJ98+DL98+DN98</f>
        <v/>
      </c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 t="inlineStr"/>
      <c r="DB98" s="7" t="inlineStr"/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>
        <f>E98+AU98+BI98+BS98+CM98</f>
        <v/>
      </c>
      <c r="DP98" s="7">
        <f>F98+AV98+BJ98+BT98+CN98</f>
        <v/>
      </c>
    </row>
    <row r="99" hidden="1" outlineLevel="1">
      <c r="A99" s="5" t="n">
        <v>6</v>
      </c>
      <c r="B99" s="6" t="inlineStr">
        <is>
          <t>APTEKA-HAUS</t>
        </is>
      </c>
      <c r="C99" s="6" t="inlineStr">
        <is>
          <t>Нукус</t>
        </is>
      </c>
      <c r="D99" s="6" t="inlineStr">
        <is>
          <t>Нукус 1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n">
        <v>5</v>
      </c>
      <c r="N99" s="7" t="n">
        <v>893870</v>
      </c>
      <c r="O99" s="7" t="inlineStr"/>
      <c r="P99" s="7" t="inlineStr"/>
      <c r="Q99" s="7" t="n">
        <v>10</v>
      </c>
      <c r="R99" s="7" t="n">
        <v>1631400</v>
      </c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</f>
        <v/>
      </c>
      <c r="BT99" s="7">
        <f>BV99+BX99+BZ99+CB99+CD99+CF99+CH99+CJ99+CL99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>
        <f>CO99+CQ99+CS99+CU99+CW99+CY99+DA99+DC99+DE99+DG99+DI99+DK99+DM99</f>
        <v/>
      </c>
      <c r="CN99" s="7">
        <f>CP99+CR99+CT99+CV99+CX99+CZ99+DB99+DD99+DF99+DH99+DJ99+DL99+DN99</f>
        <v/>
      </c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 t="inlineStr"/>
      <c r="DB99" s="7" t="inlineStr"/>
      <c r="DC99" s="7" t="n">
        <v>10</v>
      </c>
      <c r="DD99" s="7" t="n">
        <v>4561400</v>
      </c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>
        <f>E99+AU99+BI99+BS99+CM99</f>
        <v/>
      </c>
      <c r="DP99" s="7">
        <f>F99+AV99+BJ99+BT99+CN99</f>
        <v/>
      </c>
    </row>
    <row r="100" hidden="1" outlineLevel="1">
      <c r="A100" s="5" t="n">
        <v>7</v>
      </c>
      <c r="B100" s="6" t="inlineStr">
        <is>
          <t>ARUXAN-NUKUS XK</t>
        </is>
      </c>
      <c r="C100" s="6" t="inlineStr">
        <is>
          <t>Нукус</t>
        </is>
      </c>
      <c r="D100" s="6" t="inlineStr">
        <is>
          <t>Нукус 1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n">
        <v>5</v>
      </c>
      <c r="R100" s="7" t="n">
        <v>1246515</v>
      </c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</f>
        <v/>
      </c>
      <c r="BT100" s="7">
        <f>BV100+BX100+BZ100+CB100+CD100+CF100+CH100+CJ100+CL100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>
        <f>CO100+CQ100+CS100+CU100+CW100+CY100+DA100+DC100+DE100+DG100+DI100+DK100+DM100</f>
        <v/>
      </c>
      <c r="CN100" s="7">
        <f>CP100+CR100+CT100+CV100+CX100+CZ100+DB100+DD100+DF100+DH100+DJ100+DL100+DN100</f>
        <v/>
      </c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 t="inlineStr"/>
      <c r="DB100" s="7" t="inlineStr"/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>
        <f>E100+AU100+BI100+BS100+CM100</f>
        <v/>
      </c>
      <c r="DP100" s="7">
        <f>F100+AV100+BJ100+BT100+CN100</f>
        <v/>
      </c>
    </row>
    <row r="101" hidden="1" outlineLevel="1">
      <c r="A101" s="5" t="n">
        <v>8</v>
      </c>
      <c r="B101" s="6" t="inlineStr">
        <is>
          <t>ASXAT MED PHARMA MChJ</t>
        </is>
      </c>
      <c r="C101" s="6" t="inlineStr">
        <is>
          <t>Нукус</t>
        </is>
      </c>
      <c r="D101" s="6" t="inlineStr">
        <is>
          <t>Нукус 1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n">
        <v>5</v>
      </c>
      <c r="R101" s="7" t="n">
        <v>2479375</v>
      </c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</f>
        <v/>
      </c>
      <c r="BT101" s="7">
        <f>BV101+BX101+BZ101+CB101+CD101+CF101+CH101+CJ101+CL101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>
        <f>CO101+CQ101+CS101+CU101+CW101+CY101+DA101+DC101+DE101+DG101+DI101+DK101+DM101</f>
        <v/>
      </c>
      <c r="CN101" s="7">
        <f>CP101+CR101+CT101+CV101+CX101+CZ101+DB101+DD101+DF101+DH101+DJ101+DL101+DN101</f>
        <v/>
      </c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 t="inlineStr"/>
      <c r="DB101" s="7" t="inlineStr"/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>
        <f>E101+AU101+BI101+BS101+CM101</f>
        <v/>
      </c>
      <c r="DP101" s="7">
        <f>F101+AV101+BJ101+BT101+CN101</f>
        <v/>
      </c>
    </row>
    <row r="102" hidden="1" outlineLevel="1">
      <c r="A102" s="5" t="n">
        <v>9</v>
      </c>
      <c r="B102" s="6" t="inlineStr">
        <is>
          <t>AXMAD-SHAXLO FARM</t>
        </is>
      </c>
      <c r="C102" s="6" t="inlineStr">
        <is>
          <t>Нукус</t>
        </is>
      </c>
      <c r="D102" s="6" t="inlineStr">
        <is>
          <t>Нукус 1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n">
        <v>2</v>
      </c>
      <c r="J102" s="7" t="n">
        <v>496422</v>
      </c>
      <c r="K102" s="7" t="n">
        <v>2</v>
      </c>
      <c r="L102" s="7" t="n">
        <v>913382</v>
      </c>
      <c r="M102" s="7" t="inlineStr"/>
      <c r="N102" s="7" t="inlineStr"/>
      <c r="O102" s="7" t="inlineStr"/>
      <c r="P102" s="7" t="inlineStr"/>
      <c r="Q102" s="7" t="inlineStr"/>
      <c r="R102" s="7" t="inlineStr"/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n">
        <v>10</v>
      </c>
      <c r="AD102" s="7" t="n">
        <v>2963840</v>
      </c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inlineStr"/>
      <c r="BL102" s="7" t="inlineStr"/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</f>
        <v/>
      </c>
      <c r="BT102" s="7">
        <f>BV102+BX102+BZ102+CB102+CD102+CF102+CH102+CJ102+CL102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>
        <f>CO102+CQ102+CS102+CU102+CW102+CY102+DA102+DC102+DE102+DG102+DI102+DK102+DM102</f>
        <v/>
      </c>
      <c r="CN102" s="7">
        <f>CP102+CR102+CT102+CV102+CX102+CZ102+DB102+DD102+DF102+DH102+DJ102+DL102+DN102</f>
        <v/>
      </c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 t="inlineStr"/>
      <c r="DB102" s="7" t="inlineStr"/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>
        <f>E102+AU102+BI102+BS102+CM102</f>
        <v/>
      </c>
      <c r="DP102" s="7">
        <f>F102+AV102+BJ102+BT102+CN102</f>
        <v/>
      </c>
    </row>
    <row r="103" hidden="1" outlineLevel="1">
      <c r="A103" s="5" t="n">
        <v>10</v>
      </c>
      <c r="B103" s="6" t="inlineStr">
        <is>
          <t>AYGERIM FARM XOJAYLI MCHJ</t>
        </is>
      </c>
      <c r="C103" s="6" t="inlineStr">
        <is>
          <t>Нукус</t>
        </is>
      </c>
      <c r="D103" s="6" t="inlineStr">
        <is>
          <t>Нукус 1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inlineStr"/>
      <c r="N103" s="7" t="inlineStr"/>
      <c r="O103" s="7" t="inlineStr"/>
      <c r="P103" s="7" t="inlineStr"/>
      <c r="Q103" s="7" t="inlineStr"/>
      <c r="R103" s="7" t="inlineStr"/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inlineStr"/>
      <c r="BN103" s="7" t="inlineStr"/>
      <c r="BO103" s="7" t="inlineStr"/>
      <c r="BP103" s="7" t="inlineStr"/>
      <c r="BQ103" s="7" t="inlineStr"/>
      <c r="BR103" s="7" t="inlineStr"/>
      <c r="BS103" s="7">
        <f>BU103+BW103+BY103+CA103+CC103+CE103+CG103+CI103+CK103</f>
        <v/>
      </c>
      <c r="BT103" s="7">
        <f>BV103+BX103+BZ103+CB103+CD103+CF103+CH103+CJ103+CL103</f>
        <v/>
      </c>
      <c r="BU103" s="7" t="inlineStr"/>
      <c r="BV103" s="7" t="inlineStr"/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>
        <f>CO103+CQ103+CS103+CU103+CW103+CY103+DA103+DC103+DE103+DG103+DI103+DK103+DM103</f>
        <v/>
      </c>
      <c r="CN103" s="7">
        <f>CP103+CR103+CT103+CV103+CX103+CZ103+DB103+DD103+DF103+DH103+DJ103+DL103+DN103</f>
        <v/>
      </c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 t="inlineStr"/>
      <c r="DB103" s="7" t="inlineStr"/>
      <c r="DC103" s="7" t="n">
        <v>20</v>
      </c>
      <c r="DD103" s="7" t="n">
        <v>764620</v>
      </c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>
        <f>E103+AU103+BI103+BS103+CM103</f>
        <v/>
      </c>
      <c r="DP103" s="7">
        <f>F103+AV103+BJ103+BT103+CN103</f>
        <v/>
      </c>
    </row>
    <row r="104" hidden="1" outlineLevel="1">
      <c r="A104" s="5" t="n">
        <v>11</v>
      </c>
      <c r="B104" s="6" t="inlineStr">
        <is>
          <t>AYZADA GAFUR FARM MChJ</t>
        </is>
      </c>
      <c r="C104" s="6" t="inlineStr">
        <is>
          <t>Нукус</t>
        </is>
      </c>
      <c r="D104" s="6" t="inlineStr">
        <is>
          <t>Нукус 1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n">
        <v>10</v>
      </c>
      <c r="H104" s="7" t="n">
        <v>2567080</v>
      </c>
      <c r="I104" s="7" t="inlineStr"/>
      <c r="J104" s="7" t="inlineStr"/>
      <c r="K104" s="7" t="inlineStr"/>
      <c r="L104" s="7" t="inlineStr"/>
      <c r="M104" s="7" t="n">
        <v>30</v>
      </c>
      <c r="N104" s="7" t="n">
        <v>4728870</v>
      </c>
      <c r="O104" s="7" t="inlineStr"/>
      <c r="P104" s="7" t="inlineStr"/>
      <c r="Q104" s="7" t="n">
        <v>125</v>
      </c>
      <c r="R104" s="7" t="n">
        <v>35621270</v>
      </c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n">
        <v>20</v>
      </c>
      <c r="AD104" s="7" t="n">
        <v>2120070</v>
      </c>
      <c r="AE104" s="7" t="n">
        <v>15</v>
      </c>
      <c r="AF104" s="7" t="n">
        <v>5455340</v>
      </c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</f>
        <v/>
      </c>
      <c r="BT104" s="7">
        <f>BV104+BX104+BZ104+CB104+CD104+CF104+CH104+CJ104+CL104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>
        <f>CO104+CQ104+CS104+CU104+CW104+CY104+DA104+DC104+DE104+DG104+DI104+DK104+DM104</f>
        <v/>
      </c>
      <c r="CN104" s="7">
        <f>CP104+CR104+CT104+CV104+CX104+CZ104+DB104+DD104+DF104+DH104+DJ104+DL104+DN104</f>
        <v/>
      </c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 t="inlineStr"/>
      <c r="DB104" s="7" t="inlineStr"/>
      <c r="DC104" s="7" t="n">
        <v>10</v>
      </c>
      <c r="DD104" s="7" t="n">
        <v>2543760</v>
      </c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>
        <f>E104+AU104+BI104+BS104+CM104</f>
        <v/>
      </c>
      <c r="DP104" s="7">
        <f>F104+AV104+BJ104+BT104+CN104</f>
        <v/>
      </c>
    </row>
    <row r="105" hidden="1" outlineLevel="1">
      <c r="A105" s="5" t="n">
        <v>12</v>
      </c>
      <c r="B105" s="6" t="inlineStr">
        <is>
          <t>AZIZ ZAFAR FARM MCHJ</t>
        </is>
      </c>
      <c r="C105" s="6" t="inlineStr">
        <is>
          <t>Нукус</t>
        </is>
      </c>
      <c r="D105" s="6" t="inlineStr">
        <is>
          <t>Нукус 1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n">
        <v>2</v>
      </c>
      <c r="L105" s="7" t="n">
        <v>531112</v>
      </c>
      <c r="M105" s="7" t="inlineStr"/>
      <c r="N105" s="7" t="inlineStr"/>
      <c r="O105" s="7" t="inlineStr"/>
      <c r="P105" s="7" t="inlineStr"/>
      <c r="Q105" s="7" t="inlineStr"/>
      <c r="R105" s="7" t="inlineStr"/>
      <c r="S105" s="7" t="inlineStr"/>
      <c r="T105" s="7" t="inlineStr"/>
      <c r="U105" s="7" t="inlineStr"/>
      <c r="V105" s="7" t="inlineStr"/>
      <c r="W105" s="7" t="inlineStr"/>
      <c r="X105" s="7" t="inlineStr"/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inlineStr"/>
      <c r="AP105" s="7" t="inlineStr"/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inlineStr"/>
      <c r="BN105" s="7" t="inlineStr"/>
      <c r="BO105" s="7" t="inlineStr"/>
      <c r="BP105" s="7" t="inlineStr"/>
      <c r="BQ105" s="7" t="inlineStr"/>
      <c r="BR105" s="7" t="inlineStr"/>
      <c r="BS105" s="7">
        <f>BU105+BW105+BY105+CA105+CC105+CE105+CG105+CI105+CK105</f>
        <v/>
      </c>
      <c r="BT105" s="7">
        <f>BV105+BX105+BZ105+CB105+CD105+CF105+CH105+CJ105+CL105</f>
        <v/>
      </c>
      <c r="BU105" s="7" t="inlineStr"/>
      <c r="BV105" s="7" t="inlineStr"/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>
        <f>CO105+CQ105+CS105+CU105+CW105+CY105+DA105+DC105+DE105+DG105+DI105+DK105+DM105</f>
        <v/>
      </c>
      <c r="CN105" s="7">
        <f>CP105+CR105+CT105+CV105+CX105+CZ105+DB105+DD105+DF105+DH105+DJ105+DL105+DN105</f>
        <v/>
      </c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 t="n">
        <v>10</v>
      </c>
      <c r="DB105" s="7" t="n">
        <v>4038220</v>
      </c>
      <c r="DC105" s="7" t="inlineStr"/>
      <c r="DD105" s="7" t="inlineStr"/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>
        <f>E105+AU105+BI105+BS105+CM105</f>
        <v/>
      </c>
      <c r="DP105" s="7">
        <f>F105+AV105+BJ105+BT105+CN105</f>
        <v/>
      </c>
    </row>
    <row r="106" hidden="1" outlineLevel="1">
      <c r="A106" s="5" t="n">
        <v>13</v>
      </c>
      <c r="B106" s="6" t="inlineStr">
        <is>
          <t>Ajiniyaz Nokis MCHJ</t>
        </is>
      </c>
      <c r="C106" s="6" t="inlineStr">
        <is>
          <t>Нукус</t>
        </is>
      </c>
      <c r="D106" s="6" t="inlineStr">
        <is>
          <t>Нукус 1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n">
        <v>8</v>
      </c>
      <c r="H106" s="7" t="n">
        <v>2208144</v>
      </c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inlineStr"/>
      <c r="BP106" s="7" t="inlineStr"/>
      <c r="BQ106" s="7" t="inlineStr"/>
      <c r="BR106" s="7" t="inlineStr"/>
      <c r="BS106" s="7">
        <f>BU106+BW106+BY106+CA106+CC106+CE106+CG106+CI106+CK106</f>
        <v/>
      </c>
      <c r="BT106" s="7">
        <f>BV106+BX106+BZ106+CB106+CD106+CF106+CH106+CJ106+CL106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n">
        <v>24</v>
      </c>
      <c r="CL106" s="7" t="n">
        <v>1961928</v>
      </c>
      <c r="CM106" s="7">
        <f>CO106+CQ106+CS106+CU106+CW106+CY106+DA106+DC106+DE106+DG106+DI106+DK106+DM106</f>
        <v/>
      </c>
      <c r="CN106" s="7">
        <f>CP106+CR106+CT106+CV106+CX106+CZ106+DB106+DD106+DF106+DH106+DJ106+DL106+DN106</f>
        <v/>
      </c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 t="inlineStr"/>
      <c r="DB106" s="7" t="inlineStr"/>
      <c r="DC106" s="7" t="n">
        <v>30</v>
      </c>
      <c r="DD106" s="7" t="n">
        <v>8148450</v>
      </c>
      <c r="DE106" s="7" t="inlineStr"/>
      <c r="DF106" s="7" t="inlineStr"/>
      <c r="DG106" s="7" t="n">
        <v>15</v>
      </c>
      <c r="DH106" s="7" t="n">
        <v>1083105</v>
      </c>
      <c r="DI106" s="7" t="inlineStr"/>
      <c r="DJ106" s="7" t="inlineStr"/>
      <c r="DK106" s="7" t="inlineStr"/>
      <c r="DL106" s="7" t="inlineStr"/>
      <c r="DM106" s="7" t="inlineStr"/>
      <c r="DN106" s="7" t="inlineStr"/>
      <c r="DO106" s="7">
        <f>E106+AU106+BI106+BS106+CM106</f>
        <v/>
      </c>
      <c r="DP106" s="7">
        <f>F106+AV106+BJ106+BT106+CN106</f>
        <v/>
      </c>
    </row>
    <row r="107" hidden="1" outlineLevel="1">
      <c r="A107" s="5" t="n">
        <v>14</v>
      </c>
      <c r="B107" s="6" t="inlineStr">
        <is>
          <t>Artemida Dabir XK</t>
        </is>
      </c>
      <c r="C107" s="6" t="inlineStr">
        <is>
          <t>Нукус</t>
        </is>
      </c>
      <c r="D107" s="6" t="inlineStr">
        <is>
          <t>Нукус 1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n">
        <v>2</v>
      </c>
      <c r="R107" s="7" t="n">
        <v>906974</v>
      </c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n">
        <v>10</v>
      </c>
      <c r="AD107" s="7" t="n">
        <v>2028490</v>
      </c>
      <c r="AE107" s="7" t="inlineStr"/>
      <c r="AF107" s="7" t="inlineStr"/>
      <c r="AG107" s="7" t="n">
        <v>20</v>
      </c>
      <c r="AH107" s="7" t="n">
        <v>5426040</v>
      </c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inlineStr"/>
      <c r="BL107" s="7" t="inlineStr"/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</f>
        <v/>
      </c>
      <c r="BT107" s="7">
        <f>BV107+BX107+BZ107+CB107+CD107+CF107+CH107+CJ107+CL107</f>
        <v/>
      </c>
      <c r="BU107" s="7" t="inlineStr"/>
      <c r="BV107" s="7" t="inlineStr"/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>
        <f>CO107+CQ107+CS107+CU107+CW107+CY107+DA107+DC107+DE107+DG107+DI107+DK107+DM107</f>
        <v/>
      </c>
      <c r="CN107" s="7">
        <f>CP107+CR107+CT107+CV107+CX107+CZ107+DB107+DD107+DF107+DH107+DJ107+DL107+DN107</f>
        <v/>
      </c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 t="inlineStr"/>
      <c r="DB107" s="7" t="inlineStr"/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>
        <f>E107+AU107+BI107+BS107+CM107</f>
        <v/>
      </c>
      <c r="DP107" s="7">
        <f>F107+AV107+BJ107+BT107+CN107</f>
        <v/>
      </c>
    </row>
    <row r="108" hidden="1" outlineLevel="1">
      <c r="A108" s="5" t="n">
        <v>15</v>
      </c>
      <c r="B108" s="6" t="inlineStr">
        <is>
          <t>Asiljan Denta Taxiatash MCHJ</t>
        </is>
      </c>
      <c r="C108" s="6" t="inlineStr">
        <is>
          <t>Нукус</t>
        </is>
      </c>
      <c r="D108" s="6" t="inlineStr">
        <is>
          <t>Нукус 1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inlineStr"/>
      <c r="N108" s="7" t="inlineStr"/>
      <c r="O108" s="7" t="inlineStr"/>
      <c r="P108" s="7" t="inlineStr"/>
      <c r="Q108" s="7" t="n">
        <v>30</v>
      </c>
      <c r="R108" s="7" t="n">
        <v>4258530</v>
      </c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inlineStr"/>
      <c r="BN108" s="7" t="inlineStr"/>
      <c r="BO108" s="7" t="inlineStr"/>
      <c r="BP108" s="7" t="inlineStr"/>
      <c r="BQ108" s="7" t="inlineStr"/>
      <c r="BR108" s="7" t="inlineStr"/>
      <c r="BS108" s="7">
        <f>BU108+BW108+BY108+CA108+CC108+CE108+CG108+CI108+CK108</f>
        <v/>
      </c>
      <c r="BT108" s="7">
        <f>BV108+BX108+BZ108+CB108+CD108+CF108+CH108+CJ108+CL108</f>
        <v/>
      </c>
      <c r="BU108" s="7" t="inlineStr"/>
      <c r="BV108" s="7" t="inlineStr"/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n">
        <v>5</v>
      </c>
      <c r="CL108" s="7" t="n">
        <v>1605660</v>
      </c>
      <c r="CM108" s="7">
        <f>CO108+CQ108+CS108+CU108+CW108+CY108+DA108+DC108+DE108+DG108+DI108+DK108+DM108</f>
        <v/>
      </c>
      <c r="CN108" s="7">
        <f>CP108+CR108+CT108+CV108+CX108+CZ108+DB108+DD108+DF108+DH108+DJ108+DL108+DN108</f>
        <v/>
      </c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 t="inlineStr"/>
      <c r="DB108" s="7" t="inlineStr"/>
      <c r="DC108" s="7" t="n">
        <v>10</v>
      </c>
      <c r="DD108" s="7" t="n">
        <v>3045510</v>
      </c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>
        <f>E108+AU108+BI108+BS108+CM108</f>
        <v/>
      </c>
      <c r="DP108" s="7">
        <f>F108+AV108+BJ108+BT108+CN108</f>
        <v/>
      </c>
    </row>
    <row r="109" hidden="1" outlineLevel="1">
      <c r="A109" s="5" t="n">
        <v>16</v>
      </c>
      <c r="B109" s="6" t="inlineStr">
        <is>
          <t>BIO-FARMS MCHJ</t>
        </is>
      </c>
      <c r="C109" s="6" t="inlineStr">
        <is>
          <t>Нукус</t>
        </is>
      </c>
      <c r="D109" s="6" t="inlineStr">
        <is>
          <t>Нукус 1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n">
        <v>40</v>
      </c>
      <c r="H109" s="7" t="n">
        <v>11819560</v>
      </c>
      <c r="I109" s="7" t="n">
        <v>5</v>
      </c>
      <c r="J109" s="7" t="n">
        <v>376260</v>
      </c>
      <c r="K109" s="7" t="n">
        <v>5</v>
      </c>
      <c r="L109" s="7" t="n">
        <v>618945</v>
      </c>
      <c r="M109" s="7" t="n">
        <v>120</v>
      </c>
      <c r="N109" s="7" t="n">
        <v>17905440</v>
      </c>
      <c r="O109" s="7" t="inlineStr"/>
      <c r="P109" s="7" t="inlineStr"/>
      <c r="Q109" s="7" t="n">
        <v>400</v>
      </c>
      <c r="R109" s="7" t="n">
        <v>133837600</v>
      </c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</f>
        <v/>
      </c>
      <c r="BT109" s="7">
        <f>BV109+BX109+BZ109+CB109+CD109+CF109+CH109+CJ109+CL109</f>
        <v/>
      </c>
      <c r="BU109" s="7" t="inlineStr"/>
      <c r="BV109" s="7" t="inlineStr"/>
      <c r="BW109" s="7" t="inlineStr"/>
      <c r="BX109" s="7" t="inlineStr"/>
      <c r="BY109" s="7" t="inlineStr"/>
      <c r="BZ109" s="7" t="inlineStr"/>
      <c r="CA109" s="7" t="inlineStr"/>
      <c r="CB109" s="7" t="inlineStr"/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>
        <f>CO109+CQ109+CS109+CU109+CW109+CY109+DA109+DC109+DE109+DG109+DI109+DK109+DM109</f>
        <v/>
      </c>
      <c r="CN109" s="7">
        <f>CP109+CR109+CT109+CV109+CX109+CZ109+DB109+DD109+DF109+DH109+DJ109+DL109+DN109</f>
        <v/>
      </c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 t="inlineStr"/>
      <c r="DB109" s="7" t="inlineStr"/>
      <c r="DC109" s="7" t="inlineStr"/>
      <c r="DD109" s="7" t="inlineStr"/>
      <c r="DE109" s="7" t="inlineStr"/>
      <c r="DF109" s="7" t="inlineStr"/>
      <c r="DG109" s="7" t="n">
        <v>15</v>
      </c>
      <c r="DH109" s="7" t="n">
        <v>3690285</v>
      </c>
      <c r="DI109" s="7" t="inlineStr"/>
      <c r="DJ109" s="7" t="inlineStr"/>
      <c r="DK109" s="7" t="inlineStr"/>
      <c r="DL109" s="7" t="inlineStr"/>
      <c r="DM109" s="7" t="inlineStr"/>
      <c r="DN109" s="7" t="inlineStr"/>
      <c r="DO109" s="7">
        <f>E109+AU109+BI109+BS109+CM109</f>
        <v/>
      </c>
      <c r="DP109" s="7">
        <f>F109+AV109+BJ109+BT109+CN109</f>
        <v/>
      </c>
    </row>
    <row r="110" hidden="1" outlineLevel="1">
      <c r="A110" s="5" t="n">
        <v>17</v>
      </c>
      <c r="B110" s="6" t="inlineStr">
        <is>
          <t>BIRODAR NORIMMATOV</t>
        </is>
      </c>
      <c r="C110" s="6" t="inlineStr">
        <is>
          <t>Нукус</t>
        </is>
      </c>
      <c r="D110" s="6" t="inlineStr">
        <is>
          <t>Нукус 1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n">
        <v>10</v>
      </c>
      <c r="H110" s="7" t="n">
        <v>3517510</v>
      </c>
      <c r="I110" s="7" t="inlineStr"/>
      <c r="J110" s="7" t="inlineStr"/>
      <c r="K110" s="7" t="inlineStr"/>
      <c r="L110" s="7" t="inlineStr"/>
      <c r="M110" s="7" t="n">
        <v>30</v>
      </c>
      <c r="N110" s="7" t="n">
        <v>14041950</v>
      </c>
      <c r="O110" s="7" t="inlineStr"/>
      <c r="P110" s="7" t="inlineStr"/>
      <c r="Q110" s="7" t="n">
        <v>100</v>
      </c>
      <c r="R110" s="7" t="n">
        <v>27353700</v>
      </c>
      <c r="S110" s="7" t="inlineStr"/>
      <c r="T110" s="7" t="inlineStr"/>
      <c r="U110" s="7" t="inlineStr"/>
      <c r="V110" s="7" t="inlineStr"/>
      <c r="W110" s="7" t="inlineStr"/>
      <c r="X110" s="7" t="inlineStr"/>
      <c r="Y110" s="7" t="inlineStr"/>
      <c r="Z110" s="7" t="inlineStr"/>
      <c r="AA110" s="7" t="inlineStr"/>
      <c r="AB110" s="7" t="inlineStr"/>
      <c r="AC110" s="7" t="inlineStr"/>
      <c r="AD110" s="7" t="inlineStr"/>
      <c r="AE110" s="7" t="inlineStr"/>
      <c r="AF110" s="7" t="inlineStr"/>
      <c r="AG110" s="7" t="inlineStr"/>
      <c r="AH110" s="7" t="inlineStr"/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>
        <f>BK110+BM110+BO110+BQ110</f>
        <v/>
      </c>
      <c r="BJ110" s="7">
        <f>BL110+BN110+BP110+BR110</f>
        <v/>
      </c>
      <c r="BK110" s="7" t="inlineStr"/>
      <c r="BL110" s="7" t="inlineStr"/>
      <c r="BM110" s="7" t="inlineStr"/>
      <c r="BN110" s="7" t="inlineStr"/>
      <c r="BO110" s="7" t="inlineStr"/>
      <c r="BP110" s="7" t="inlineStr"/>
      <c r="BQ110" s="7" t="inlineStr"/>
      <c r="BR110" s="7" t="inlineStr"/>
      <c r="BS110" s="7">
        <f>BU110+BW110+BY110+CA110+CC110+CE110+CG110+CI110+CK110</f>
        <v/>
      </c>
      <c r="BT110" s="7">
        <f>BV110+BX110+BZ110+CB110+CD110+CF110+CH110+CJ110+CL110</f>
        <v/>
      </c>
      <c r="BU110" s="7" t="inlineStr"/>
      <c r="BV110" s="7" t="inlineStr"/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>
        <f>CO110+CQ110+CS110+CU110+CW110+CY110+DA110+DC110+DE110+DG110+DI110+DK110+DM110</f>
        <v/>
      </c>
      <c r="CN110" s="7">
        <f>CP110+CR110+CT110+CV110+CX110+CZ110+DB110+DD110+DF110+DH110+DJ110+DL110+DN110</f>
        <v/>
      </c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 t="inlineStr"/>
      <c r="DB110" s="7" t="inlineStr"/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>
        <f>E110+AU110+BI110+BS110+CM110</f>
        <v/>
      </c>
      <c r="DP110" s="7">
        <f>F110+AV110+BJ110+BT110+CN110</f>
        <v/>
      </c>
    </row>
    <row r="111" hidden="1" outlineLevel="1">
      <c r="A111" s="5" t="n">
        <v>18</v>
      </c>
      <c r="B111" s="6" t="inlineStr">
        <is>
          <t>BOZATAW FARM</t>
        </is>
      </c>
      <c r="C111" s="6" t="inlineStr">
        <is>
          <t>Нукус</t>
        </is>
      </c>
      <c r="D111" s="6" t="inlineStr">
        <is>
          <t>Нукус 1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n">
        <v>2</v>
      </c>
      <c r="H111" s="7" t="n">
        <v>712776</v>
      </c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n">
        <v>7</v>
      </c>
      <c r="R111" s="7" t="n">
        <v>3172682</v>
      </c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n">
        <v>1</v>
      </c>
      <c r="AZ111" s="7" t="n">
        <v>153224</v>
      </c>
      <c r="BA111" s="7" t="inlineStr"/>
      <c r="BB111" s="7" t="inlineStr"/>
      <c r="BC111" s="7" t="inlineStr"/>
      <c r="BD111" s="7" t="inlineStr"/>
      <c r="BE111" s="7" t="inlineStr"/>
      <c r="BF111" s="7" t="inlineStr"/>
      <c r="BG111" s="7" t="n">
        <v>30</v>
      </c>
      <c r="BH111" s="7" t="n">
        <v>8933940</v>
      </c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inlineStr"/>
      <c r="BN111" s="7" t="inlineStr"/>
      <c r="BO111" s="7" t="inlineStr"/>
      <c r="BP111" s="7" t="inlineStr"/>
      <c r="BQ111" s="7" t="inlineStr"/>
      <c r="BR111" s="7" t="inlineStr"/>
      <c r="BS111" s="7">
        <f>BU111+BW111+BY111+CA111+CC111+CE111+CG111+CI111+CK111</f>
        <v/>
      </c>
      <c r="BT111" s="7">
        <f>BV111+BX111+BZ111+CB111+CD111+CF111+CH111+CJ111+CL111</f>
        <v/>
      </c>
      <c r="BU111" s="7" t="inlineStr"/>
      <c r="BV111" s="7" t="inlineStr"/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>
        <f>CO111+CQ111+CS111+CU111+CW111+CY111+DA111+DC111+DE111+DG111+DI111+DK111+DM111</f>
        <v/>
      </c>
      <c r="CN111" s="7">
        <f>CP111+CR111+CT111+CV111+CX111+CZ111+DB111+DD111+DF111+DH111+DJ111+DL111+DN111</f>
        <v/>
      </c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 t="inlineStr"/>
      <c r="DB111" s="7" t="inlineStr"/>
      <c r="DC111" s="7" t="inlineStr"/>
      <c r="DD111" s="7" t="inlineStr"/>
      <c r="DE111" s="7" t="inlineStr"/>
      <c r="DF111" s="7" t="inlineStr"/>
      <c r="DG111" s="7" t="n">
        <v>2</v>
      </c>
      <c r="DH111" s="7" t="n">
        <v>815470</v>
      </c>
      <c r="DI111" s="7" t="inlineStr"/>
      <c r="DJ111" s="7" t="inlineStr"/>
      <c r="DK111" s="7" t="inlineStr"/>
      <c r="DL111" s="7" t="inlineStr"/>
      <c r="DM111" s="7" t="inlineStr"/>
      <c r="DN111" s="7" t="inlineStr"/>
      <c r="DO111" s="7">
        <f>E111+AU111+BI111+BS111+CM111</f>
        <v/>
      </c>
      <c r="DP111" s="7">
        <f>F111+AV111+BJ111+BT111+CN111</f>
        <v/>
      </c>
    </row>
    <row r="112" hidden="1" outlineLevel="1">
      <c r="A112" s="5" t="n">
        <v>19</v>
      </c>
      <c r="B112" s="6" t="inlineStr">
        <is>
          <t>BUNYODBEK FAYZBEK FARM MChJ</t>
        </is>
      </c>
      <c r="C112" s="6" t="inlineStr">
        <is>
          <t>Нукус</t>
        </is>
      </c>
      <c r="D112" s="6" t="inlineStr">
        <is>
          <t>Нукус 1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n">
        <v>12</v>
      </c>
      <c r="H112" s="7" t="n">
        <v>2385250</v>
      </c>
      <c r="I112" s="7" t="inlineStr"/>
      <c r="J112" s="7" t="inlineStr"/>
      <c r="K112" s="7" t="inlineStr"/>
      <c r="L112" s="7" t="inlineStr"/>
      <c r="M112" s="7" t="n">
        <v>50</v>
      </c>
      <c r="N112" s="7" t="n">
        <v>14670400</v>
      </c>
      <c r="O112" s="7" t="inlineStr"/>
      <c r="P112" s="7" t="inlineStr"/>
      <c r="Q112" s="7" t="n">
        <v>115</v>
      </c>
      <c r="R112" s="7" t="n">
        <v>40513440</v>
      </c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>
        <f>BK112+BM112+BO112+BQ112</f>
        <v/>
      </c>
      <c r="BJ112" s="7">
        <f>BL112+BN112+BP112+BR112</f>
        <v/>
      </c>
      <c r="BK112" s="7" t="inlineStr"/>
      <c r="BL112" s="7" t="inlineStr"/>
      <c r="BM112" s="7" t="inlineStr"/>
      <c r="BN112" s="7" t="inlineStr"/>
      <c r="BO112" s="7" t="inlineStr"/>
      <c r="BP112" s="7" t="inlineStr"/>
      <c r="BQ112" s="7" t="inlineStr"/>
      <c r="BR112" s="7" t="inlineStr"/>
      <c r="BS112" s="7">
        <f>BU112+BW112+BY112+CA112+CC112+CE112+CG112+CI112+CK112</f>
        <v/>
      </c>
      <c r="BT112" s="7">
        <f>BV112+BX112+BZ112+CB112+CD112+CF112+CH112+CJ112+CL112</f>
        <v/>
      </c>
      <c r="BU112" s="7" t="inlineStr"/>
      <c r="BV112" s="7" t="inlineStr"/>
      <c r="BW112" s="7" t="inlineStr"/>
      <c r="BX112" s="7" t="inlineStr"/>
      <c r="BY112" s="7" t="n">
        <v>3</v>
      </c>
      <c r="BZ112" s="7" t="n">
        <v>195993</v>
      </c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n">
        <v>2</v>
      </c>
      <c r="CL112" s="7" t="n">
        <v>142528</v>
      </c>
      <c r="CM112" s="7">
        <f>CO112+CQ112+CS112+CU112+CW112+CY112+DA112+DC112+DE112+DG112+DI112+DK112+DM112</f>
        <v/>
      </c>
      <c r="CN112" s="7">
        <f>CP112+CR112+CT112+CV112+CX112+CZ112+DB112+DD112+DF112+DH112+DJ112+DL112+DN112</f>
        <v/>
      </c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 t="inlineStr"/>
      <c r="DB112" s="7" t="inlineStr"/>
      <c r="DC112" s="7" t="n">
        <v>5</v>
      </c>
      <c r="DD112" s="7" t="n">
        <v>2414895</v>
      </c>
      <c r="DE112" s="7" t="inlineStr"/>
      <c r="DF112" s="7" t="inlineStr"/>
      <c r="DG112" s="7" t="n">
        <v>2</v>
      </c>
      <c r="DH112" s="7" t="n">
        <v>565570</v>
      </c>
      <c r="DI112" s="7" t="inlineStr"/>
      <c r="DJ112" s="7" t="inlineStr"/>
      <c r="DK112" s="7" t="inlineStr"/>
      <c r="DL112" s="7" t="inlineStr"/>
      <c r="DM112" s="7" t="inlineStr"/>
      <c r="DN112" s="7" t="inlineStr"/>
      <c r="DO112" s="7">
        <f>E112+AU112+BI112+BS112+CM112</f>
        <v/>
      </c>
      <c r="DP112" s="7">
        <f>F112+AV112+BJ112+BT112+CN112</f>
        <v/>
      </c>
    </row>
    <row r="113" hidden="1" outlineLevel="1">
      <c r="A113" s="5" t="n">
        <v>20</v>
      </c>
      <c r="B113" s="6" t="inlineStr">
        <is>
          <t>Baxadir Diyor XK</t>
        </is>
      </c>
      <c r="C113" s="6" t="inlineStr">
        <is>
          <t>Нукус</t>
        </is>
      </c>
      <c r="D113" s="6" t="inlineStr">
        <is>
          <t>Нукус 1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n">
        <v>1</v>
      </c>
      <c r="H113" s="7" t="n">
        <v>271430</v>
      </c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inlineStr"/>
      <c r="R113" s="7" t="inlineStr"/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inlineStr"/>
      <c r="BL113" s="7" t="inlineStr"/>
      <c r="BM113" s="7" t="inlineStr"/>
      <c r="BN113" s="7" t="inlineStr"/>
      <c r="BO113" s="7" t="inlineStr"/>
      <c r="BP113" s="7" t="inlineStr"/>
      <c r="BQ113" s="7" t="inlineStr"/>
      <c r="BR113" s="7" t="inlineStr"/>
      <c r="BS113" s="7">
        <f>BU113+BW113+BY113+CA113+CC113+CE113+CG113+CI113+CK113</f>
        <v/>
      </c>
      <c r="BT113" s="7">
        <f>BV113+BX113+BZ113+CB113+CD113+CF113+CH113+CJ113+CL113</f>
        <v/>
      </c>
      <c r="BU113" s="7" t="inlineStr"/>
      <c r="BV113" s="7" t="inlineStr"/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>
        <f>CO113+CQ113+CS113+CU113+CW113+CY113+DA113+DC113+DE113+DG113+DI113+DK113+DM113</f>
        <v/>
      </c>
      <c r="CN113" s="7">
        <f>CP113+CR113+CT113+CV113+CX113+CZ113+DB113+DD113+DF113+DH113+DJ113+DL113+DN113</f>
        <v/>
      </c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 t="inlineStr"/>
      <c r="DB113" s="7" t="inlineStr"/>
      <c r="DC113" s="7" t="n">
        <v>10</v>
      </c>
      <c r="DD113" s="7" t="n">
        <v>590690</v>
      </c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>
        <f>E113+AU113+BI113+BS113+CM113</f>
        <v/>
      </c>
      <c r="DP113" s="7">
        <f>F113+AV113+BJ113+BT113+CN113</f>
        <v/>
      </c>
    </row>
    <row r="114" hidden="1" outlineLevel="1">
      <c r="A114" s="5" t="n">
        <v>21</v>
      </c>
      <c r="B114" s="6" t="inlineStr">
        <is>
          <t>Baxram XA</t>
        </is>
      </c>
      <c r="C114" s="6" t="inlineStr">
        <is>
          <t>Нукус</t>
        </is>
      </c>
      <c r="D114" s="6" t="inlineStr">
        <is>
          <t>Нукус 1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inlineStr"/>
      <c r="H114" s="7" t="inlineStr"/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n">
        <v>10</v>
      </c>
      <c r="AH114" s="7" t="n">
        <v>1216020</v>
      </c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>
        <f>BK114+BM114+BO114+BQ114</f>
        <v/>
      </c>
      <c r="BJ114" s="7">
        <f>BL114+BN114+BP114+BR114</f>
        <v/>
      </c>
      <c r="BK114" s="7" t="inlineStr"/>
      <c r="BL114" s="7" t="inlineStr"/>
      <c r="BM114" s="7" t="inlineStr"/>
      <c r="BN114" s="7" t="inlineStr"/>
      <c r="BO114" s="7" t="inlineStr"/>
      <c r="BP114" s="7" t="inlineStr"/>
      <c r="BQ114" s="7" t="inlineStr"/>
      <c r="BR114" s="7" t="inlineStr"/>
      <c r="BS114" s="7">
        <f>BU114+BW114+BY114+CA114+CC114+CE114+CG114+CI114+CK114</f>
        <v/>
      </c>
      <c r="BT114" s="7">
        <f>BV114+BX114+BZ114+CB114+CD114+CF114+CH114+CJ114+CL114</f>
        <v/>
      </c>
      <c r="BU114" s="7" t="inlineStr"/>
      <c r="BV114" s="7" t="inlineStr"/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>
        <f>CO114+CQ114+CS114+CU114+CW114+CY114+DA114+DC114+DE114+DG114+DI114+DK114+DM114</f>
        <v/>
      </c>
      <c r="CN114" s="7">
        <f>CP114+CR114+CT114+CV114+CX114+CZ114+DB114+DD114+DF114+DH114+DJ114+DL114+DN114</f>
        <v/>
      </c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 t="inlineStr"/>
      <c r="DB114" s="7" t="inlineStr"/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>
        <f>E114+AU114+BI114+BS114+CM114</f>
        <v/>
      </c>
      <c r="DP114" s="7">
        <f>F114+AV114+BJ114+BT114+CN114</f>
        <v/>
      </c>
    </row>
    <row r="115" hidden="1" outlineLevel="1">
      <c r="A115" s="5" t="n">
        <v>22</v>
      </c>
      <c r="B115" s="6" t="inlineStr">
        <is>
          <t>Bayram KTJF</t>
        </is>
      </c>
      <c r="C115" s="6" t="inlineStr">
        <is>
          <t>Нукус</t>
        </is>
      </c>
      <c r="D115" s="6" t="inlineStr">
        <is>
          <t>Нукус 1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n">
        <v>20</v>
      </c>
      <c r="N115" s="7" t="n">
        <v>2208860</v>
      </c>
      <c r="O115" s="7" t="inlineStr"/>
      <c r="P115" s="7" t="inlineStr"/>
      <c r="Q115" s="7" t="inlineStr"/>
      <c r="R115" s="7" t="inlineStr"/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n">
        <v>5</v>
      </c>
      <c r="AD115" s="7" t="n">
        <v>1077890</v>
      </c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inlineStr"/>
      <c r="BL115" s="7" t="inlineStr"/>
      <c r="BM115" s="7" t="inlineStr"/>
      <c r="BN115" s="7" t="inlineStr"/>
      <c r="BO115" s="7" t="inlineStr"/>
      <c r="BP115" s="7" t="inlineStr"/>
      <c r="BQ115" s="7" t="inlineStr"/>
      <c r="BR115" s="7" t="inlineStr"/>
      <c r="BS115" s="7">
        <f>BU115+BW115+BY115+CA115+CC115+CE115+CG115+CI115+CK115</f>
        <v/>
      </c>
      <c r="BT115" s="7">
        <f>BV115+BX115+BZ115+CB115+CD115+CF115+CH115+CJ115+CL115</f>
        <v/>
      </c>
      <c r="BU115" s="7" t="inlineStr"/>
      <c r="BV115" s="7" t="inlineStr"/>
      <c r="BW115" s="7" t="inlineStr"/>
      <c r="BX115" s="7" t="inlineStr"/>
      <c r="BY115" s="7" t="inlineStr"/>
      <c r="BZ115" s="7" t="inlineStr"/>
      <c r="CA115" s="7" t="inlineStr"/>
      <c r="CB115" s="7" t="inlineStr"/>
      <c r="CC115" s="7" t="inlineStr"/>
      <c r="CD115" s="7" t="inlineStr"/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>
        <f>CO115+CQ115+CS115+CU115+CW115+CY115+DA115+DC115+DE115+DG115+DI115+DK115+DM115</f>
        <v/>
      </c>
      <c r="CN115" s="7">
        <f>CP115+CR115+CT115+CV115+CX115+CZ115+DB115+DD115+DF115+DH115+DJ115+DL115+DN115</f>
        <v/>
      </c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 t="inlineStr"/>
      <c r="DB115" s="7" t="inlineStr"/>
      <c r="DC115" s="7" t="n">
        <v>30</v>
      </c>
      <c r="DD115" s="7" t="n">
        <v>8753520</v>
      </c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>
        <f>E115+AU115+BI115+BS115+CM115</f>
        <v/>
      </c>
      <c r="DP115" s="7">
        <f>F115+AV115+BJ115+BT115+CN115</f>
        <v/>
      </c>
    </row>
    <row r="116" hidden="1" outlineLevel="1">
      <c r="A116" s="5" t="n">
        <v>23</v>
      </c>
      <c r="B116" s="6" t="inlineStr">
        <is>
          <t>Boston-City Farm</t>
        </is>
      </c>
      <c r="C116" s="6" t="inlineStr">
        <is>
          <t>Нукус</t>
        </is>
      </c>
      <c r="D116" s="6" t="inlineStr">
        <is>
          <t>Нукус 1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inlineStr"/>
      <c r="L116" s="7" t="inlineStr"/>
      <c r="M116" s="7" t="n">
        <v>3</v>
      </c>
      <c r="N116" s="7" t="n">
        <v>72399</v>
      </c>
      <c r="O116" s="7" t="inlineStr"/>
      <c r="P116" s="7" t="inlineStr"/>
      <c r="Q116" s="7" t="n">
        <v>11</v>
      </c>
      <c r="R116" s="7" t="n">
        <v>1168677</v>
      </c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n">
        <v>10</v>
      </c>
      <c r="AN116" s="7" t="n">
        <v>2600840</v>
      </c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</f>
        <v/>
      </c>
      <c r="AV116" s="7">
        <f>AX116+AZ116+BB116+BD116+BF116+BH116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>
        <f>BK116+BM116+BO116+BQ116</f>
        <v/>
      </c>
      <c r="BJ116" s="7">
        <f>BL116+BN116+BP116+BR116</f>
        <v/>
      </c>
      <c r="BK116" s="7" t="inlineStr"/>
      <c r="BL116" s="7" t="inlineStr"/>
      <c r="BM116" s="7" t="inlineStr"/>
      <c r="BN116" s="7" t="inlineStr"/>
      <c r="BO116" s="7" t="inlineStr"/>
      <c r="BP116" s="7" t="inlineStr"/>
      <c r="BQ116" s="7" t="inlineStr"/>
      <c r="BR116" s="7" t="inlineStr"/>
      <c r="BS116" s="7">
        <f>BU116+BW116+BY116+CA116+CC116+CE116+CG116+CI116+CK116</f>
        <v/>
      </c>
      <c r="BT116" s="7">
        <f>BV116+BX116+BZ116+CB116+CD116+CF116+CH116+CJ116+CL116</f>
        <v/>
      </c>
      <c r="BU116" s="7" t="inlineStr"/>
      <c r="BV116" s="7" t="inlineStr"/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>
        <f>CO116+CQ116+CS116+CU116+CW116+CY116+DA116+DC116+DE116+DG116+DI116+DK116+DM116</f>
        <v/>
      </c>
      <c r="CN116" s="7">
        <f>CP116+CR116+CT116+CV116+CX116+CZ116+DB116+DD116+DF116+DH116+DJ116+DL116+DN116</f>
        <v/>
      </c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 t="inlineStr"/>
      <c r="DB116" s="7" t="inlineStr"/>
      <c r="DC116" s="7" t="n">
        <v>1</v>
      </c>
      <c r="DD116" s="7" t="n">
        <v>305343</v>
      </c>
      <c r="DE116" s="7" t="inlineStr"/>
      <c r="DF116" s="7" t="inlineStr"/>
      <c r="DG116" s="7" t="n">
        <v>10</v>
      </c>
      <c r="DH116" s="7" t="n">
        <v>3010995</v>
      </c>
      <c r="DI116" s="7" t="inlineStr"/>
      <c r="DJ116" s="7" t="inlineStr"/>
      <c r="DK116" s="7" t="inlineStr"/>
      <c r="DL116" s="7" t="inlineStr"/>
      <c r="DM116" s="7" t="inlineStr"/>
      <c r="DN116" s="7" t="inlineStr"/>
      <c r="DO116" s="7">
        <f>E116+AU116+BI116+BS116+CM116</f>
        <v/>
      </c>
      <c r="DP116" s="7">
        <f>F116+AV116+BJ116+BT116+CN116</f>
        <v/>
      </c>
    </row>
    <row r="117" hidden="1" outlineLevel="1">
      <c r="A117" s="5" t="n">
        <v>24</v>
      </c>
      <c r="B117" s="6" t="inlineStr">
        <is>
          <t>Darian Servis Farm XK</t>
        </is>
      </c>
      <c r="C117" s="6" t="inlineStr">
        <is>
          <t>Нукус</t>
        </is>
      </c>
      <c r="D117" s="6" t="inlineStr">
        <is>
          <t>Нукус 1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inlineStr"/>
      <c r="N117" s="7" t="inlineStr"/>
      <c r="O117" s="7" t="inlineStr"/>
      <c r="P117" s="7" t="inlineStr"/>
      <c r="Q117" s="7" t="n">
        <v>5</v>
      </c>
      <c r="R117" s="7" t="n">
        <v>2235595</v>
      </c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inlineStr"/>
      <c r="AD117" s="7" t="inlineStr"/>
      <c r="AE117" s="7" t="inlineStr"/>
      <c r="AF117" s="7" t="inlineStr"/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>
        <f>BK117+BM117+BO117+BQ117</f>
        <v/>
      </c>
      <c r="BJ117" s="7">
        <f>BL117+BN117+BP117+BR117</f>
        <v/>
      </c>
      <c r="BK117" s="7" t="inlineStr"/>
      <c r="BL117" s="7" t="inlineStr"/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</f>
        <v/>
      </c>
      <c r="BT117" s="7">
        <f>BV117+BX117+BZ117+CB117+CD117+CF117+CH117+CJ117+CL117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>
        <f>CO117+CQ117+CS117+CU117+CW117+CY117+DA117+DC117+DE117+DG117+DI117+DK117+DM117</f>
        <v/>
      </c>
      <c r="CN117" s="7">
        <f>CP117+CR117+CT117+CV117+CX117+CZ117+DB117+DD117+DF117+DH117+DJ117+DL117+DN117</f>
        <v/>
      </c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 t="inlineStr"/>
      <c r="DB117" s="7" t="inlineStr"/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>
        <f>E117+AU117+BI117+BS117+CM117</f>
        <v/>
      </c>
      <c r="DP117" s="7">
        <f>F117+AV117+BJ117+BT117+CN117</f>
        <v/>
      </c>
    </row>
    <row r="118" hidden="1" outlineLevel="1">
      <c r="A118" s="5" t="n">
        <v>25</v>
      </c>
      <c r="B118" s="6" t="inlineStr">
        <is>
          <t>Daulet XK</t>
        </is>
      </c>
      <c r="C118" s="6" t="inlineStr">
        <is>
          <t>Нукус</t>
        </is>
      </c>
      <c r="D118" s="6" t="inlineStr">
        <is>
          <t>Нукус 1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inlineStr"/>
      <c r="L118" s="7" t="inlineStr"/>
      <c r="M118" s="7" t="n">
        <v>10</v>
      </c>
      <c r="N118" s="7" t="n">
        <v>1203400</v>
      </c>
      <c r="O118" s="7" t="inlineStr"/>
      <c r="P118" s="7" t="inlineStr"/>
      <c r="Q118" s="7" t="inlineStr"/>
      <c r="R118" s="7" t="inlineStr"/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inlineStr"/>
      <c r="BL118" s="7" t="inlineStr"/>
      <c r="BM118" s="7" t="inlineStr"/>
      <c r="BN118" s="7" t="inlineStr"/>
      <c r="BO118" s="7" t="inlineStr"/>
      <c r="BP118" s="7" t="inlineStr"/>
      <c r="BQ118" s="7" t="inlineStr"/>
      <c r="BR118" s="7" t="inlineStr"/>
      <c r="BS118" s="7">
        <f>BU118+BW118+BY118+CA118+CC118+CE118+CG118+CI118+CK118</f>
        <v/>
      </c>
      <c r="BT118" s="7">
        <f>BV118+BX118+BZ118+CB118+CD118+CF118+CH118+CJ118+CL118</f>
        <v/>
      </c>
      <c r="BU118" s="7" t="inlineStr"/>
      <c r="BV118" s="7" t="inlineStr"/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>
        <f>CO118+CQ118+CS118+CU118+CW118+CY118+DA118+DC118+DE118+DG118+DI118+DK118+DM118</f>
        <v/>
      </c>
      <c r="CN118" s="7">
        <f>CP118+CR118+CT118+CV118+CX118+CZ118+DB118+DD118+DF118+DH118+DJ118+DL118+DN118</f>
        <v/>
      </c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 t="inlineStr"/>
      <c r="DB118" s="7" t="inlineStr"/>
      <c r="DC118" s="7" t="inlineStr"/>
      <c r="DD118" s="7" t="inlineStr"/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>
        <f>E118+AU118+BI118+BS118+CM118</f>
        <v/>
      </c>
      <c r="DP118" s="7">
        <f>F118+AV118+BJ118+BT118+CN118</f>
        <v/>
      </c>
    </row>
    <row r="119" hidden="1" outlineLevel="1">
      <c r="A119" s="5" t="n">
        <v>26</v>
      </c>
      <c r="B119" s="6" t="inlineStr">
        <is>
          <t>Dorishunos Med</t>
        </is>
      </c>
      <c r="C119" s="6" t="inlineStr">
        <is>
          <t>Нукус</t>
        </is>
      </c>
      <c r="D119" s="6" t="inlineStr">
        <is>
          <t>Нукус 1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inlineStr"/>
      <c r="L119" s="7" t="inlineStr"/>
      <c r="M119" s="7" t="n">
        <v>10</v>
      </c>
      <c r="N119" s="7" t="n">
        <v>2698675</v>
      </c>
      <c r="O119" s="7" t="inlineStr"/>
      <c r="P119" s="7" t="inlineStr"/>
      <c r="Q119" s="7" t="inlineStr"/>
      <c r="R119" s="7" t="inlineStr"/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inlineStr"/>
      <c r="AH119" s="7" t="inlineStr"/>
      <c r="AI119" s="7" t="inlineStr"/>
      <c r="AJ119" s="7" t="inlineStr"/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inlineStr"/>
      <c r="BH119" s="7" t="inlineStr"/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inlineStr"/>
      <c r="BP119" s="7" t="inlineStr"/>
      <c r="BQ119" s="7" t="inlineStr"/>
      <c r="BR119" s="7" t="inlineStr"/>
      <c r="BS119" s="7">
        <f>BU119+BW119+BY119+CA119+CC119+CE119+CG119+CI119+CK119</f>
        <v/>
      </c>
      <c r="BT119" s="7">
        <f>BV119+BX119+BZ119+CB119+CD119+CF119+CH119+CJ119+CL119</f>
        <v/>
      </c>
      <c r="BU119" s="7" t="inlineStr"/>
      <c r="BV119" s="7" t="inlineStr"/>
      <c r="BW119" s="7" t="inlineStr"/>
      <c r="BX119" s="7" t="inlineStr"/>
      <c r="BY119" s="7" t="inlineStr"/>
      <c r="BZ119" s="7" t="inlineStr"/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>
        <f>CO119+CQ119+CS119+CU119+CW119+CY119+DA119+DC119+DE119+DG119+DI119+DK119+DM119</f>
        <v/>
      </c>
      <c r="CN119" s="7">
        <f>CP119+CR119+CT119+CV119+CX119+CZ119+DB119+DD119+DF119+DH119+DJ119+DL119+DN119</f>
        <v/>
      </c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 t="inlineStr"/>
      <c r="DB119" s="7" t="inlineStr"/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>
        <f>E119+AU119+BI119+BS119+CM119</f>
        <v/>
      </c>
      <c r="DP119" s="7">
        <f>F119+AV119+BJ119+BT119+CN119</f>
        <v/>
      </c>
    </row>
    <row r="120" hidden="1" outlineLevel="1">
      <c r="A120" s="5" t="n">
        <v>27</v>
      </c>
      <c r="B120" s="6" t="inlineStr">
        <is>
          <t>EDELVEYS FARM MChJ</t>
        </is>
      </c>
      <c r="C120" s="6" t="inlineStr">
        <is>
          <t>Нукус</t>
        </is>
      </c>
      <c r="D120" s="6" t="inlineStr">
        <is>
          <t>Нукус 1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n">
        <v>20</v>
      </c>
      <c r="H120" s="7" t="n">
        <v>8274100</v>
      </c>
      <c r="I120" s="7" t="inlineStr"/>
      <c r="J120" s="7" t="inlineStr"/>
      <c r="K120" s="7" t="inlineStr"/>
      <c r="L120" s="7" t="inlineStr"/>
      <c r="M120" s="7" t="n">
        <v>90</v>
      </c>
      <c r="N120" s="7" t="n">
        <v>41348700</v>
      </c>
      <c r="O120" s="7" t="inlineStr"/>
      <c r="P120" s="7" t="inlineStr"/>
      <c r="Q120" s="7" t="n">
        <v>250</v>
      </c>
      <c r="R120" s="7" t="n">
        <v>20545990</v>
      </c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inlineStr"/>
      <c r="AB120" s="7" t="inlineStr"/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>
        <f>BK120+BM120+BO120+BQ120</f>
        <v/>
      </c>
      <c r="BJ120" s="7">
        <f>BL120+BN120+BP120+BR120</f>
        <v/>
      </c>
      <c r="BK120" s="7" t="inlineStr"/>
      <c r="BL120" s="7" t="inlineStr"/>
      <c r="BM120" s="7" t="inlineStr"/>
      <c r="BN120" s="7" t="inlineStr"/>
      <c r="BO120" s="7" t="inlineStr"/>
      <c r="BP120" s="7" t="inlineStr"/>
      <c r="BQ120" s="7" t="inlineStr"/>
      <c r="BR120" s="7" t="inlineStr"/>
      <c r="BS120" s="7">
        <f>BU120+BW120+BY120+CA120+CC120+CE120+CG120+CI120+CK120</f>
        <v/>
      </c>
      <c r="BT120" s="7">
        <f>BV120+BX120+BZ120+CB120+CD120+CF120+CH120+CJ120+CL120</f>
        <v/>
      </c>
      <c r="BU120" s="7" t="inlineStr"/>
      <c r="BV120" s="7" t="inlineStr"/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>
        <f>CO120+CQ120+CS120+CU120+CW120+CY120+DA120+DC120+DE120+DG120+DI120+DK120+DM120</f>
        <v/>
      </c>
      <c r="CN120" s="7">
        <f>CP120+CR120+CT120+CV120+CX120+CZ120+DB120+DD120+DF120+DH120+DJ120+DL120+DN120</f>
        <v/>
      </c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 t="inlineStr"/>
      <c r="DB120" s="7" t="inlineStr"/>
      <c r="DC120" s="7" t="n">
        <v>40</v>
      </c>
      <c r="DD120" s="7" t="n">
        <v>5136400</v>
      </c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>
        <f>E120+AU120+BI120+BS120+CM120</f>
        <v/>
      </c>
      <c r="DP120" s="7">
        <f>F120+AV120+BJ120+BT120+CN120</f>
        <v/>
      </c>
    </row>
    <row r="121" hidden="1" outlineLevel="1">
      <c r="A121" s="5" t="n">
        <v>28</v>
      </c>
      <c r="B121" s="6" t="inlineStr">
        <is>
          <t>EL-ISLOM-FARM MCHJ</t>
        </is>
      </c>
      <c r="C121" s="6" t="inlineStr">
        <is>
          <t>Нукус</t>
        </is>
      </c>
      <c r="D121" s="6" t="inlineStr">
        <is>
          <t>Нукус 1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inlineStr"/>
      <c r="H121" s="7" t="inlineStr"/>
      <c r="I121" s="7" t="inlineStr"/>
      <c r="J121" s="7" t="inlineStr"/>
      <c r="K121" s="7" t="inlineStr"/>
      <c r="L121" s="7" t="inlineStr"/>
      <c r="M121" s="7" t="n">
        <v>10</v>
      </c>
      <c r="N121" s="7" t="n">
        <v>720900</v>
      </c>
      <c r="O121" s="7" t="inlineStr"/>
      <c r="P121" s="7" t="inlineStr"/>
      <c r="Q121" s="7" t="n">
        <v>20</v>
      </c>
      <c r="R121" s="7" t="n">
        <v>9740720</v>
      </c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</f>
        <v/>
      </c>
      <c r="AV121" s="7">
        <f>AX121+AZ121+BB121+BD121+BF121+BH121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>
        <f>BK121+BM121+BO121+BQ121</f>
        <v/>
      </c>
      <c r="BJ121" s="7">
        <f>BL121+BN121+BP121+BR121</f>
        <v/>
      </c>
      <c r="BK121" s="7" t="inlineStr"/>
      <c r="BL121" s="7" t="inlineStr"/>
      <c r="BM121" s="7" t="inlineStr"/>
      <c r="BN121" s="7" t="inlineStr"/>
      <c r="BO121" s="7" t="inlineStr"/>
      <c r="BP121" s="7" t="inlineStr"/>
      <c r="BQ121" s="7" t="inlineStr"/>
      <c r="BR121" s="7" t="inlineStr"/>
      <c r="BS121" s="7">
        <f>BU121+BW121+BY121+CA121+CC121+CE121+CG121+CI121+CK121</f>
        <v/>
      </c>
      <c r="BT121" s="7">
        <f>BV121+BX121+BZ121+CB121+CD121+CF121+CH121+CJ121+CL121</f>
        <v/>
      </c>
      <c r="BU121" s="7" t="inlineStr"/>
      <c r="BV121" s="7" t="inlineStr"/>
      <c r="BW121" s="7" t="inlineStr"/>
      <c r="BX121" s="7" t="inlineStr"/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>
        <f>CO121+CQ121+CS121+CU121+CW121+CY121+DA121+DC121+DE121+DG121+DI121+DK121+DM121</f>
        <v/>
      </c>
      <c r="CN121" s="7">
        <f>CP121+CR121+CT121+CV121+CX121+CZ121+DB121+DD121+DF121+DH121+DJ121+DL121+DN121</f>
        <v/>
      </c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 t="inlineStr"/>
      <c r="DB121" s="7" t="inlineStr"/>
      <c r="DC121" s="7" t="inlineStr"/>
      <c r="DD121" s="7" t="inlineStr"/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>
        <f>E121+AU121+BI121+BS121+CM121</f>
        <v/>
      </c>
      <c r="DP121" s="7">
        <f>F121+AV121+BJ121+BT121+CN121</f>
        <v/>
      </c>
    </row>
    <row r="122" hidden="1" outlineLevel="1">
      <c r="A122" s="5" t="n">
        <v>29</v>
      </c>
      <c r="B122" s="6" t="inlineStr">
        <is>
          <t>EMIR FARM SHIFO MCHJ</t>
        </is>
      </c>
      <c r="C122" s="6" t="inlineStr">
        <is>
          <t>Нукус</t>
        </is>
      </c>
      <c r="D122" s="6" t="inlineStr">
        <is>
          <t>Нукус 1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n">
        <v>2</v>
      </c>
      <c r="H122" s="7" t="n">
        <v>757602</v>
      </c>
      <c r="I122" s="7" t="inlineStr"/>
      <c r="J122" s="7" t="inlineStr"/>
      <c r="K122" s="7" t="inlineStr"/>
      <c r="L122" s="7" t="inlineStr"/>
      <c r="M122" s="7" t="inlineStr"/>
      <c r="N122" s="7" t="inlineStr"/>
      <c r="O122" s="7" t="inlineStr"/>
      <c r="P122" s="7" t="inlineStr"/>
      <c r="Q122" s="7" t="inlineStr"/>
      <c r="R122" s="7" t="inlineStr"/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inlineStr"/>
      <c r="AH122" s="7" t="inlineStr"/>
      <c r="AI122" s="7" t="inlineStr"/>
      <c r="AJ122" s="7" t="inlineStr"/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</f>
        <v/>
      </c>
      <c r="AV122" s="7">
        <f>AX122+AZ122+BB122+BD122+BF122+BH122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>
        <f>BK122+BM122+BO122+BQ122</f>
        <v/>
      </c>
      <c r="BJ122" s="7">
        <f>BL122+BN122+BP122+BR122</f>
        <v/>
      </c>
      <c r="BK122" s="7" t="inlineStr"/>
      <c r="BL122" s="7" t="inlineStr"/>
      <c r="BM122" s="7" t="inlineStr"/>
      <c r="BN122" s="7" t="inlineStr"/>
      <c r="BO122" s="7" t="inlineStr"/>
      <c r="BP122" s="7" t="inlineStr"/>
      <c r="BQ122" s="7" t="inlineStr"/>
      <c r="BR122" s="7" t="inlineStr"/>
      <c r="BS122" s="7">
        <f>BU122+BW122+BY122+CA122+CC122+CE122+CG122+CI122+CK122</f>
        <v/>
      </c>
      <c r="BT122" s="7">
        <f>BV122+BX122+BZ122+CB122+CD122+CF122+CH122+CJ122+CL122</f>
        <v/>
      </c>
      <c r="BU122" s="7" t="inlineStr"/>
      <c r="BV122" s="7" t="inlineStr"/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>
        <f>CO122+CQ122+CS122+CU122+CW122+CY122+DA122+DC122+DE122+DG122+DI122+DK122+DM122</f>
        <v/>
      </c>
      <c r="CN122" s="7">
        <f>CP122+CR122+CT122+CV122+CX122+CZ122+DB122+DD122+DF122+DH122+DJ122+DL122+DN122</f>
        <v/>
      </c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 t="inlineStr"/>
      <c r="DB122" s="7" t="inlineStr"/>
      <c r="DC122" s="7" t="inlineStr"/>
      <c r="DD122" s="7" t="inlineStr"/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>
        <f>E122+AU122+BI122+BS122+CM122</f>
        <v/>
      </c>
      <c r="DP122" s="7">
        <f>F122+AV122+BJ122+BT122+CN122</f>
        <v/>
      </c>
    </row>
    <row r="123" hidden="1" outlineLevel="1">
      <c r="A123" s="5" t="n">
        <v>30</v>
      </c>
      <c r="B123" s="6" t="inlineStr">
        <is>
          <t>ERKIN FARM MChJ</t>
        </is>
      </c>
      <c r="C123" s="6" t="inlineStr">
        <is>
          <t>Нукус</t>
        </is>
      </c>
      <c r="D123" s="6" t="inlineStr">
        <is>
          <t>Нукус 1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inlineStr"/>
      <c r="H123" s="7" t="inlineStr"/>
      <c r="I123" s="7" t="inlineStr"/>
      <c r="J123" s="7" t="inlineStr"/>
      <c r="K123" s="7" t="inlineStr"/>
      <c r="L123" s="7" t="inlineStr"/>
      <c r="M123" s="7" t="inlineStr"/>
      <c r="N123" s="7" t="inlineStr"/>
      <c r="O123" s="7" t="inlineStr"/>
      <c r="P123" s="7" t="inlineStr"/>
      <c r="Q123" s="7" t="n">
        <v>2</v>
      </c>
      <c r="R123" s="7" t="n">
        <v>907396</v>
      </c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</f>
        <v/>
      </c>
      <c r="AV123" s="7">
        <f>AX123+AZ123+BB123+BD123+BF123+BH123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>
        <f>BK123+BM123+BO123+BQ123</f>
        <v/>
      </c>
      <c r="BJ123" s="7">
        <f>BL123+BN123+BP123+BR123</f>
        <v/>
      </c>
      <c r="BK123" s="7" t="inlineStr"/>
      <c r="BL123" s="7" t="inlineStr"/>
      <c r="BM123" s="7" t="inlineStr"/>
      <c r="BN123" s="7" t="inlineStr"/>
      <c r="BO123" s="7" t="inlineStr"/>
      <c r="BP123" s="7" t="inlineStr"/>
      <c r="BQ123" s="7" t="inlineStr"/>
      <c r="BR123" s="7" t="inlineStr"/>
      <c r="BS123" s="7">
        <f>BU123+BW123+BY123+CA123+CC123+CE123+CG123+CI123+CK123</f>
        <v/>
      </c>
      <c r="BT123" s="7">
        <f>BV123+BX123+BZ123+CB123+CD123+CF123+CH123+CJ123+CL123</f>
        <v/>
      </c>
      <c r="BU123" s="7" t="inlineStr"/>
      <c r="BV123" s="7" t="inlineStr"/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>
        <f>CO123+CQ123+CS123+CU123+CW123+CY123+DA123+DC123+DE123+DG123+DI123+DK123+DM123</f>
        <v/>
      </c>
      <c r="CN123" s="7">
        <f>CP123+CR123+CT123+CV123+CX123+CZ123+DB123+DD123+DF123+DH123+DJ123+DL123+DN123</f>
        <v/>
      </c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 t="inlineStr"/>
      <c r="DB123" s="7" t="inlineStr"/>
      <c r="DC123" s="7" t="inlineStr"/>
      <c r="DD123" s="7" t="inlineStr"/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>
        <f>E123+AU123+BI123+BS123+CM123</f>
        <v/>
      </c>
      <c r="DP123" s="7">
        <f>F123+AV123+BJ123+BT123+CN123</f>
        <v/>
      </c>
    </row>
    <row r="124" hidden="1" outlineLevel="1">
      <c r="A124" s="5" t="n">
        <v>31</v>
      </c>
      <c r="B124" s="6" t="inlineStr">
        <is>
          <t>Fialka Farm Nukus XK</t>
        </is>
      </c>
      <c r="C124" s="6" t="inlineStr">
        <is>
          <t>Нукус</t>
        </is>
      </c>
      <c r="D124" s="6" t="inlineStr">
        <is>
          <t>Нукус 1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inlineStr"/>
      <c r="N124" s="7" t="inlineStr"/>
      <c r="O124" s="7" t="inlineStr"/>
      <c r="P124" s="7" t="inlineStr"/>
      <c r="Q124" s="7" t="n">
        <v>25</v>
      </c>
      <c r="R124" s="7" t="n">
        <v>5213600</v>
      </c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</f>
        <v/>
      </c>
      <c r="AV124" s="7">
        <f>AX124+AZ124+BB124+BD124+BF124+BH124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>
        <f>BK124+BM124+BO124+BQ124</f>
        <v/>
      </c>
      <c r="BJ124" s="7">
        <f>BL124+BN124+BP124+BR124</f>
        <v/>
      </c>
      <c r="BK124" s="7" t="inlineStr"/>
      <c r="BL124" s="7" t="inlineStr"/>
      <c r="BM124" s="7" t="inlineStr"/>
      <c r="BN124" s="7" t="inlineStr"/>
      <c r="BO124" s="7" t="inlineStr"/>
      <c r="BP124" s="7" t="inlineStr"/>
      <c r="BQ124" s="7" t="inlineStr"/>
      <c r="BR124" s="7" t="inlineStr"/>
      <c r="BS124" s="7">
        <f>BU124+BW124+BY124+CA124+CC124+CE124+CG124+CI124+CK124</f>
        <v/>
      </c>
      <c r="BT124" s="7">
        <f>BV124+BX124+BZ124+CB124+CD124+CF124+CH124+CJ124+CL124</f>
        <v/>
      </c>
      <c r="BU124" s="7" t="inlineStr"/>
      <c r="BV124" s="7" t="inlineStr"/>
      <c r="BW124" s="7" t="inlineStr"/>
      <c r="BX124" s="7" t="inlineStr"/>
      <c r="BY124" s="7" t="inlineStr"/>
      <c r="BZ124" s="7" t="inlineStr"/>
      <c r="CA124" s="7" t="inlineStr"/>
      <c r="CB124" s="7" t="inlineStr"/>
      <c r="CC124" s="7" t="inlineStr"/>
      <c r="CD124" s="7" t="inlineStr"/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>
        <f>CO124+CQ124+CS124+CU124+CW124+CY124+DA124+DC124+DE124+DG124+DI124+DK124+DM124</f>
        <v/>
      </c>
      <c r="CN124" s="7">
        <f>CP124+CR124+CT124+CV124+CX124+CZ124+DB124+DD124+DF124+DH124+DJ124+DL124+DN124</f>
        <v/>
      </c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 t="inlineStr"/>
      <c r="DB124" s="7" t="inlineStr"/>
      <c r="DC124" s="7" t="inlineStr"/>
      <c r="DD124" s="7" t="inlineStr"/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>
        <f>E124+AU124+BI124+BS124+CM124</f>
        <v/>
      </c>
      <c r="DP124" s="7">
        <f>F124+AV124+BJ124+BT124+CN124</f>
        <v/>
      </c>
    </row>
    <row r="125" hidden="1" outlineLevel="1">
      <c r="A125" s="5" t="n">
        <v>32</v>
      </c>
      <c r="B125" s="6" t="inlineStr">
        <is>
          <t>Firma asnal</t>
        </is>
      </c>
      <c r="C125" s="6" t="inlineStr">
        <is>
          <t>Нукус</t>
        </is>
      </c>
      <c r="D125" s="6" t="inlineStr">
        <is>
          <t>Нукус 1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inlineStr"/>
      <c r="H125" s="7" t="inlineStr"/>
      <c r="I125" s="7" t="inlineStr"/>
      <c r="J125" s="7" t="inlineStr"/>
      <c r="K125" s="7" t="inlineStr"/>
      <c r="L125" s="7" t="inlineStr"/>
      <c r="M125" s="7" t="inlineStr"/>
      <c r="N125" s="7" t="inlineStr"/>
      <c r="O125" s="7" t="inlineStr"/>
      <c r="P125" s="7" t="inlineStr"/>
      <c r="Q125" s="7" t="inlineStr"/>
      <c r="R125" s="7" t="inlineStr"/>
      <c r="S125" s="7" t="inlineStr"/>
      <c r="T125" s="7" t="inlineStr"/>
      <c r="U125" s="7" t="inlineStr"/>
      <c r="V125" s="7" t="inlineStr"/>
      <c r="W125" s="7" t="inlineStr"/>
      <c r="X125" s="7" t="inlineStr"/>
      <c r="Y125" s="7" t="inlineStr"/>
      <c r="Z125" s="7" t="inlineStr"/>
      <c r="AA125" s="7" t="inlineStr"/>
      <c r="AB125" s="7" t="inlineStr"/>
      <c r="AC125" s="7" t="inlineStr"/>
      <c r="AD125" s="7" t="inlineStr"/>
      <c r="AE125" s="7" t="inlineStr"/>
      <c r="AF125" s="7" t="inlineStr"/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</f>
        <v/>
      </c>
      <c r="AV125" s="7">
        <f>AX125+AZ125+BB125+BD125+BF125+BH125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>
        <f>BK125+BM125+BO125+BQ125</f>
        <v/>
      </c>
      <c r="BJ125" s="7">
        <f>BL125+BN125+BP125+BR125</f>
        <v/>
      </c>
      <c r="BK125" s="7" t="inlineStr"/>
      <c r="BL125" s="7" t="inlineStr"/>
      <c r="BM125" s="7" t="inlineStr"/>
      <c r="BN125" s="7" t="inlineStr"/>
      <c r="BO125" s="7" t="inlineStr"/>
      <c r="BP125" s="7" t="inlineStr"/>
      <c r="BQ125" s="7" t="inlineStr"/>
      <c r="BR125" s="7" t="inlineStr"/>
      <c r="BS125" s="7">
        <f>BU125+BW125+BY125+CA125+CC125+CE125+CG125+CI125+CK125</f>
        <v/>
      </c>
      <c r="BT125" s="7">
        <f>BV125+BX125+BZ125+CB125+CD125+CF125+CH125+CJ125+CL125</f>
        <v/>
      </c>
      <c r="BU125" s="7" t="inlineStr"/>
      <c r="BV125" s="7" t="inlineStr"/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>
        <f>CO125+CQ125+CS125+CU125+CW125+CY125+DA125+DC125+DE125+DG125+DI125+DK125+DM125</f>
        <v/>
      </c>
      <c r="CN125" s="7">
        <f>CP125+CR125+CT125+CV125+CX125+CZ125+DB125+DD125+DF125+DH125+DJ125+DL125+DN125</f>
        <v/>
      </c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 t="inlineStr"/>
      <c r="DB125" s="7" t="inlineStr"/>
      <c r="DC125" s="7" t="n">
        <v>20</v>
      </c>
      <c r="DD125" s="7" t="n">
        <v>1275480</v>
      </c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>
        <f>E125+AU125+BI125+BS125+CM125</f>
        <v/>
      </c>
      <c r="DP125" s="7">
        <f>F125+AV125+BJ125+BT125+CN125</f>
        <v/>
      </c>
    </row>
    <row r="126" hidden="1" outlineLevel="1">
      <c r="A126" s="5" t="n">
        <v>33</v>
      </c>
      <c r="B126" s="6" t="inlineStr">
        <is>
          <t>GRAD-MED-SERVIS</t>
        </is>
      </c>
      <c r="C126" s="6" t="inlineStr">
        <is>
          <t>Нукус</t>
        </is>
      </c>
      <c r="D126" s="6" t="inlineStr">
        <is>
          <t>Нукус 1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inlineStr"/>
      <c r="H126" s="7" t="inlineStr"/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n">
        <v>5</v>
      </c>
      <c r="R126" s="7" t="n">
        <v>2204380</v>
      </c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</f>
        <v/>
      </c>
      <c r="AV126" s="7">
        <f>AX126+AZ126+BB126+BD126+BF126+BH126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inlineStr"/>
      <c r="BH126" s="7" t="inlineStr"/>
      <c r="BI126" s="7">
        <f>BK126+BM126+BO126+BQ126</f>
        <v/>
      </c>
      <c r="BJ126" s="7">
        <f>BL126+BN126+BP126+BR126</f>
        <v/>
      </c>
      <c r="BK126" s="7" t="inlineStr"/>
      <c r="BL126" s="7" t="inlineStr"/>
      <c r="BM126" s="7" t="inlineStr"/>
      <c r="BN126" s="7" t="inlineStr"/>
      <c r="BO126" s="7" t="inlineStr"/>
      <c r="BP126" s="7" t="inlineStr"/>
      <c r="BQ126" s="7" t="inlineStr"/>
      <c r="BR126" s="7" t="inlineStr"/>
      <c r="BS126" s="7">
        <f>BU126+BW126+BY126+CA126+CC126+CE126+CG126+CI126+CK126</f>
        <v/>
      </c>
      <c r="BT126" s="7">
        <f>BV126+BX126+BZ126+CB126+CD126+CF126+CH126+CJ126+CL126</f>
        <v/>
      </c>
      <c r="BU126" s="7" t="inlineStr"/>
      <c r="BV126" s="7" t="inlineStr"/>
      <c r="BW126" s="7" t="inlineStr"/>
      <c r="BX126" s="7" t="inlineStr"/>
      <c r="BY126" s="7" t="inlineStr"/>
      <c r="BZ126" s="7" t="inlineStr"/>
      <c r="CA126" s="7" t="inlineStr"/>
      <c r="CB126" s="7" t="inlineStr"/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>
        <f>CO126+CQ126+CS126+CU126+CW126+CY126+DA126+DC126+DE126+DG126+DI126+DK126+DM126</f>
        <v/>
      </c>
      <c r="CN126" s="7">
        <f>CP126+CR126+CT126+CV126+CX126+CZ126+DB126+DD126+DF126+DH126+DJ126+DL126+DN126</f>
        <v/>
      </c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 t="inlineStr"/>
      <c r="DB126" s="7" t="inlineStr"/>
      <c r="DC126" s="7" t="inlineStr"/>
      <c r="DD126" s="7" t="inlineStr"/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>
        <f>E126+AU126+BI126+BS126+CM126</f>
        <v/>
      </c>
      <c r="DP126" s="7">
        <f>F126+AV126+BJ126+BT126+CN126</f>
        <v/>
      </c>
    </row>
    <row r="127" hidden="1" outlineLevel="1">
      <c r="A127" s="5" t="n">
        <v>34</v>
      </c>
      <c r="B127" s="6" t="inlineStr">
        <is>
          <t>Gul Provizor XK</t>
        </is>
      </c>
      <c r="C127" s="6" t="inlineStr">
        <is>
          <t>Нукус</t>
        </is>
      </c>
      <c r="D127" s="6" t="inlineStr">
        <is>
          <t>Нукус 1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inlineStr"/>
      <c r="H127" s="7" t="inlineStr"/>
      <c r="I127" s="7" t="inlineStr"/>
      <c r="J127" s="7" t="inlineStr"/>
      <c r="K127" s="7" t="inlineStr"/>
      <c r="L127" s="7" t="inlineStr"/>
      <c r="M127" s="7" t="n">
        <v>10</v>
      </c>
      <c r="N127" s="7" t="n">
        <v>4032000</v>
      </c>
      <c r="O127" s="7" t="inlineStr"/>
      <c r="P127" s="7" t="inlineStr"/>
      <c r="Q127" s="7" t="inlineStr"/>
      <c r="R127" s="7" t="inlineStr"/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</f>
        <v/>
      </c>
      <c r="AV127" s="7">
        <f>AX127+AZ127+BB127+BD127+BF127+BH127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>
        <f>BK127+BM127+BO127+BQ127</f>
        <v/>
      </c>
      <c r="BJ127" s="7">
        <f>BL127+BN127+BP127+BR127</f>
        <v/>
      </c>
      <c r="BK127" s="7" t="inlineStr"/>
      <c r="BL127" s="7" t="inlineStr"/>
      <c r="BM127" s="7" t="inlineStr"/>
      <c r="BN127" s="7" t="inlineStr"/>
      <c r="BO127" s="7" t="inlineStr"/>
      <c r="BP127" s="7" t="inlineStr"/>
      <c r="BQ127" s="7" t="inlineStr"/>
      <c r="BR127" s="7" t="inlineStr"/>
      <c r="BS127" s="7">
        <f>BU127+BW127+BY127+CA127+CC127+CE127+CG127+CI127+CK127</f>
        <v/>
      </c>
      <c r="BT127" s="7">
        <f>BV127+BX127+BZ127+CB127+CD127+CF127+CH127+CJ127+CL127</f>
        <v/>
      </c>
      <c r="BU127" s="7" t="inlineStr"/>
      <c r="BV127" s="7" t="inlineStr"/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>
        <f>CO127+CQ127+CS127+CU127+CW127+CY127+DA127+DC127+DE127+DG127+DI127+DK127+DM127</f>
        <v/>
      </c>
      <c r="CN127" s="7">
        <f>CP127+CR127+CT127+CV127+CX127+CZ127+DB127+DD127+DF127+DH127+DJ127+DL127+DN127</f>
        <v/>
      </c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 t="inlineStr"/>
      <c r="DB127" s="7" t="inlineStr"/>
      <c r="DC127" s="7" t="inlineStr"/>
      <c r="DD127" s="7" t="inlineStr"/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>
        <f>E127+AU127+BI127+BS127+CM127</f>
        <v/>
      </c>
      <c r="DP127" s="7">
        <f>F127+AV127+BJ127+BT127+CN127</f>
        <v/>
      </c>
    </row>
    <row r="128" hidden="1" outlineLevel="1">
      <c r="A128" s="5" t="n">
        <v>35</v>
      </c>
      <c r="B128" s="6" t="inlineStr">
        <is>
          <t>ILXOM XK</t>
        </is>
      </c>
      <c r="C128" s="6" t="inlineStr">
        <is>
          <t>Нукус</t>
        </is>
      </c>
      <c r="D128" s="6" t="inlineStr">
        <is>
          <t>Нукус 1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inlineStr"/>
      <c r="AH128" s="7" t="inlineStr"/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</f>
        <v/>
      </c>
      <c r="AV128" s="7">
        <f>AX128+AZ128+BB128+BD128+BF128+BH128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>
        <f>BK128+BM128+BO128+BQ128</f>
        <v/>
      </c>
      <c r="BJ128" s="7">
        <f>BL128+BN128+BP128+BR128</f>
        <v/>
      </c>
      <c r="BK128" s="7" t="inlineStr"/>
      <c r="BL128" s="7" t="inlineStr"/>
      <c r="BM128" s="7" t="inlineStr"/>
      <c r="BN128" s="7" t="inlineStr"/>
      <c r="BO128" s="7" t="inlineStr"/>
      <c r="BP128" s="7" t="inlineStr"/>
      <c r="BQ128" s="7" t="inlineStr"/>
      <c r="BR128" s="7" t="inlineStr"/>
      <c r="BS128" s="7">
        <f>BU128+BW128+BY128+CA128+CC128+CE128+CG128+CI128+CK128</f>
        <v/>
      </c>
      <c r="BT128" s="7">
        <f>BV128+BX128+BZ128+CB128+CD128+CF128+CH128+CJ128+CL128</f>
        <v/>
      </c>
      <c r="BU128" s="7" t="inlineStr"/>
      <c r="BV128" s="7" t="inlineStr"/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inlineStr"/>
      <c r="CL128" s="7" t="inlineStr"/>
      <c r="CM128" s="7">
        <f>CO128+CQ128+CS128+CU128+CW128+CY128+DA128+DC128+DE128+DG128+DI128+DK128+DM128</f>
        <v/>
      </c>
      <c r="CN128" s="7">
        <f>CP128+CR128+CT128+CV128+CX128+CZ128+DB128+DD128+DF128+DH128+DJ128+DL128+DN128</f>
        <v/>
      </c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 t="inlineStr"/>
      <c r="DB128" s="7" t="inlineStr"/>
      <c r="DC128" s="7" t="n">
        <v>5</v>
      </c>
      <c r="DD128" s="7" t="n">
        <v>766965</v>
      </c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>
        <f>E128+AU128+BI128+BS128+CM128</f>
        <v/>
      </c>
      <c r="DP128" s="7">
        <f>F128+AV128+BJ128+BT128+CN128</f>
        <v/>
      </c>
    </row>
    <row r="129" hidden="1" outlineLevel="1">
      <c r="A129" s="5" t="n">
        <v>36</v>
      </c>
      <c r="B129" s="6" t="inlineStr">
        <is>
          <t>IREGA-5 MCHJ</t>
        </is>
      </c>
      <c r="C129" s="6" t="inlineStr">
        <is>
          <t>Нукус</t>
        </is>
      </c>
      <c r="D129" s="6" t="inlineStr">
        <is>
          <t>Нукус 1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n">
        <v>3</v>
      </c>
      <c r="N129" s="7" t="n">
        <v>792363</v>
      </c>
      <c r="O129" s="7" t="inlineStr"/>
      <c r="P129" s="7" t="inlineStr"/>
      <c r="Q129" s="7" t="inlineStr"/>
      <c r="R129" s="7" t="inlineStr"/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inlineStr"/>
      <c r="AD129" s="7" t="inlineStr"/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</f>
        <v/>
      </c>
      <c r="AV129" s="7">
        <f>AX129+AZ129+BB129+BD129+BF129+BH129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>
        <f>BK129+BM129+BO129+BQ129</f>
        <v/>
      </c>
      <c r="BJ129" s="7">
        <f>BL129+BN129+BP129+BR129</f>
        <v/>
      </c>
      <c r="BK129" s="7" t="inlineStr"/>
      <c r="BL129" s="7" t="inlineStr"/>
      <c r="BM129" s="7" t="inlineStr"/>
      <c r="BN129" s="7" t="inlineStr"/>
      <c r="BO129" s="7" t="inlineStr"/>
      <c r="BP129" s="7" t="inlineStr"/>
      <c r="BQ129" s="7" t="inlineStr"/>
      <c r="BR129" s="7" t="inlineStr"/>
      <c r="BS129" s="7">
        <f>BU129+BW129+BY129+CA129+CC129+CE129+CG129+CI129+CK129</f>
        <v/>
      </c>
      <c r="BT129" s="7">
        <f>BV129+BX129+BZ129+CB129+CD129+CF129+CH129+CJ129+CL129</f>
        <v/>
      </c>
      <c r="BU129" s="7" t="inlineStr"/>
      <c r="BV129" s="7" t="inlineStr"/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>
        <f>CO129+CQ129+CS129+CU129+CW129+CY129+DA129+DC129+DE129+DG129+DI129+DK129+DM129</f>
        <v/>
      </c>
      <c r="CN129" s="7">
        <f>CP129+CR129+CT129+CV129+CX129+CZ129+DB129+DD129+DF129+DH129+DJ129+DL129+DN129</f>
        <v/>
      </c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 t="inlineStr"/>
      <c r="DB129" s="7" t="inlineStr"/>
      <c r="DC129" s="7" t="inlineStr"/>
      <c r="DD129" s="7" t="inlineStr"/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>
        <f>E129+AU129+BI129+BS129+CM129</f>
        <v/>
      </c>
      <c r="DP129" s="7">
        <f>F129+AV129+BJ129+BT129+CN129</f>
        <v/>
      </c>
    </row>
    <row r="130" hidden="1" outlineLevel="1">
      <c r="A130" s="5" t="n">
        <v>37</v>
      </c>
      <c r="B130" s="6" t="inlineStr">
        <is>
          <t>Imona Farm Mang'it</t>
        </is>
      </c>
      <c r="C130" s="6" t="inlineStr">
        <is>
          <t>Нукус</t>
        </is>
      </c>
      <c r="D130" s="6" t="inlineStr">
        <is>
          <t>Нукус 1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n">
        <v>10</v>
      </c>
      <c r="H130" s="7" t="n">
        <v>2070090</v>
      </c>
      <c r="I130" s="7" t="inlineStr"/>
      <c r="J130" s="7" t="inlineStr"/>
      <c r="K130" s="7" t="inlineStr"/>
      <c r="L130" s="7" t="inlineStr"/>
      <c r="M130" s="7" t="n">
        <v>30</v>
      </c>
      <c r="N130" s="7" t="n">
        <v>12690810</v>
      </c>
      <c r="O130" s="7" t="inlineStr"/>
      <c r="P130" s="7" t="inlineStr"/>
      <c r="Q130" s="7" t="n">
        <v>100</v>
      </c>
      <c r="R130" s="7" t="n">
        <v>794500</v>
      </c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</f>
        <v/>
      </c>
      <c r="AV130" s="7">
        <f>AX130+AZ130+BB130+BD130+BF130+BH130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>
        <f>BK130+BM130+BO130+BQ130</f>
        <v/>
      </c>
      <c r="BJ130" s="7">
        <f>BL130+BN130+BP130+BR130</f>
        <v/>
      </c>
      <c r="BK130" s="7" t="inlineStr"/>
      <c r="BL130" s="7" t="inlineStr"/>
      <c r="BM130" s="7" t="inlineStr"/>
      <c r="BN130" s="7" t="inlineStr"/>
      <c r="BO130" s="7" t="inlineStr"/>
      <c r="BP130" s="7" t="inlineStr"/>
      <c r="BQ130" s="7" t="inlineStr"/>
      <c r="BR130" s="7" t="inlineStr"/>
      <c r="BS130" s="7">
        <f>BU130+BW130+BY130+CA130+CC130+CE130+CG130+CI130+CK130</f>
        <v/>
      </c>
      <c r="BT130" s="7">
        <f>BV130+BX130+BZ130+CB130+CD130+CF130+CH130+CJ130+CL130</f>
        <v/>
      </c>
      <c r="BU130" s="7" t="inlineStr"/>
      <c r="BV130" s="7" t="inlineStr"/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>
        <f>CO130+CQ130+CS130+CU130+CW130+CY130+DA130+DC130+DE130+DG130+DI130+DK130+DM130</f>
        <v/>
      </c>
      <c r="CN130" s="7">
        <f>CP130+CR130+CT130+CV130+CX130+CZ130+DB130+DD130+DF130+DH130+DJ130+DL130+DN130</f>
        <v/>
      </c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 t="inlineStr"/>
      <c r="DB130" s="7" t="inlineStr"/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>
        <f>E130+AU130+BI130+BS130+CM130</f>
        <v/>
      </c>
      <c r="DP130" s="7">
        <f>F130+AV130+BJ130+BT130+CN130</f>
        <v/>
      </c>
    </row>
    <row r="131" hidden="1" outlineLevel="1">
      <c r="A131" s="5" t="n">
        <v>38</v>
      </c>
      <c r="B131" s="6" t="inlineStr">
        <is>
          <t>Jasmin-Diyor XK</t>
        </is>
      </c>
      <c r="C131" s="6" t="inlineStr">
        <is>
          <t>Нукус</t>
        </is>
      </c>
      <c r="D131" s="6" t="inlineStr">
        <is>
          <t>Нукус 1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inlineStr"/>
      <c r="R131" s="7" t="inlineStr"/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n">
        <v>20</v>
      </c>
      <c r="AD131" s="7" t="n">
        <v>7445120</v>
      </c>
      <c r="AE131" s="7" t="n">
        <v>14</v>
      </c>
      <c r="AF131" s="7" t="n">
        <v>1189230</v>
      </c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</f>
        <v/>
      </c>
      <c r="AV131" s="7">
        <f>AX131+AZ131+BB131+BD131+BF131+BH131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>
        <f>BK131+BM131+BO131+BQ131</f>
        <v/>
      </c>
      <c r="BJ131" s="7">
        <f>BL131+BN131+BP131+BR131</f>
        <v/>
      </c>
      <c r="BK131" s="7" t="inlineStr"/>
      <c r="BL131" s="7" t="inlineStr"/>
      <c r="BM131" s="7" t="inlineStr"/>
      <c r="BN131" s="7" t="inlineStr"/>
      <c r="BO131" s="7" t="inlineStr"/>
      <c r="BP131" s="7" t="inlineStr"/>
      <c r="BQ131" s="7" t="inlineStr"/>
      <c r="BR131" s="7" t="inlineStr"/>
      <c r="BS131" s="7">
        <f>BU131+BW131+BY131+CA131+CC131+CE131+CG131+CI131+CK131</f>
        <v/>
      </c>
      <c r="BT131" s="7">
        <f>BV131+BX131+BZ131+CB131+CD131+CF131+CH131+CJ131+CL131</f>
        <v/>
      </c>
      <c r="BU131" s="7" t="inlineStr"/>
      <c r="BV131" s="7" t="inlineStr"/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>
        <f>CO131+CQ131+CS131+CU131+CW131+CY131+DA131+DC131+DE131+DG131+DI131+DK131+DM131</f>
        <v/>
      </c>
      <c r="CN131" s="7">
        <f>CP131+CR131+CT131+CV131+CX131+CZ131+DB131+DD131+DF131+DH131+DJ131+DL131+DN131</f>
        <v/>
      </c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 t="inlineStr"/>
      <c r="DB131" s="7" t="inlineStr"/>
      <c r="DC131" s="7" t="n">
        <v>30</v>
      </c>
      <c r="DD131" s="7" t="n">
        <v>3497400</v>
      </c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>
        <f>E131+AU131+BI131+BS131+CM131</f>
        <v/>
      </c>
      <c r="DP131" s="7">
        <f>F131+AV131+BJ131+BT131+CN131</f>
        <v/>
      </c>
    </row>
    <row r="132" hidden="1" outlineLevel="1">
      <c r="A132" s="5" t="n">
        <v>39</v>
      </c>
      <c r="B132" s="6" t="inlineStr">
        <is>
          <t>Kameliya Vivon XK</t>
        </is>
      </c>
      <c r="C132" s="6" t="inlineStr">
        <is>
          <t>Нукус</t>
        </is>
      </c>
      <c r="D132" s="6" t="inlineStr">
        <is>
          <t>Нукус 1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inlineStr"/>
      <c r="H132" s="7" t="inlineStr"/>
      <c r="I132" s="7" t="inlineStr"/>
      <c r="J132" s="7" t="inlineStr"/>
      <c r="K132" s="7" t="inlineStr"/>
      <c r="L132" s="7" t="inlineStr"/>
      <c r="M132" s="7" t="n">
        <v>20</v>
      </c>
      <c r="N132" s="7" t="n">
        <v>4320040</v>
      </c>
      <c r="O132" s="7" t="inlineStr"/>
      <c r="P132" s="7" t="inlineStr"/>
      <c r="Q132" s="7" t="n">
        <v>25</v>
      </c>
      <c r="R132" s="7" t="n">
        <v>10427895</v>
      </c>
      <c r="S132" s="7" t="inlineStr"/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/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</f>
        <v/>
      </c>
      <c r="AV132" s="7">
        <f>AX132+AZ132+BB132+BD132+BF132+BH132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>
        <f>BK132+BM132+BO132+BQ132</f>
        <v/>
      </c>
      <c r="BJ132" s="7">
        <f>BL132+BN132+BP132+BR132</f>
        <v/>
      </c>
      <c r="BK132" s="7" t="inlineStr"/>
      <c r="BL132" s="7" t="inlineStr"/>
      <c r="BM132" s="7" t="inlineStr"/>
      <c r="BN132" s="7" t="inlineStr"/>
      <c r="BO132" s="7" t="inlineStr"/>
      <c r="BP132" s="7" t="inlineStr"/>
      <c r="BQ132" s="7" t="inlineStr"/>
      <c r="BR132" s="7" t="inlineStr"/>
      <c r="BS132" s="7">
        <f>BU132+BW132+BY132+CA132+CC132+CE132+CG132+CI132+CK132</f>
        <v/>
      </c>
      <c r="BT132" s="7">
        <f>BV132+BX132+BZ132+CB132+CD132+CF132+CH132+CJ132+CL132</f>
        <v/>
      </c>
      <c r="BU132" s="7" t="inlineStr"/>
      <c r="BV132" s="7" t="inlineStr"/>
      <c r="BW132" s="7" t="inlineStr"/>
      <c r="BX132" s="7" t="inlineStr"/>
      <c r="BY132" s="7" t="inlineStr"/>
      <c r="BZ132" s="7" t="inlineStr"/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inlineStr"/>
      <c r="CL132" s="7" t="inlineStr"/>
      <c r="CM132" s="7">
        <f>CO132+CQ132+CS132+CU132+CW132+CY132+DA132+DC132+DE132+DG132+DI132+DK132+DM132</f>
        <v/>
      </c>
      <c r="CN132" s="7">
        <f>CP132+CR132+CT132+CV132+CX132+CZ132+DB132+DD132+DF132+DH132+DJ132+DL132+DN132</f>
        <v/>
      </c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 t="inlineStr"/>
      <c r="DB132" s="7" t="inlineStr"/>
      <c r="DC132" s="7" t="inlineStr"/>
      <c r="DD132" s="7" t="inlineStr"/>
      <c r="DE132" s="7" t="inlineStr"/>
      <c r="DF132" s="7" t="inlineStr"/>
      <c r="DG132" s="7" t="inlineStr"/>
      <c r="DH132" s="7" t="inlineStr"/>
      <c r="DI132" s="7" t="inlineStr"/>
      <c r="DJ132" s="7" t="inlineStr"/>
      <c r="DK132" s="7" t="inlineStr"/>
      <c r="DL132" s="7" t="inlineStr"/>
      <c r="DM132" s="7" t="inlineStr"/>
      <c r="DN132" s="7" t="inlineStr"/>
      <c r="DO132" s="7">
        <f>E132+AU132+BI132+BS132+CM132</f>
        <v/>
      </c>
      <c r="DP132" s="7">
        <f>F132+AV132+BJ132+BT132+CN132</f>
        <v/>
      </c>
    </row>
    <row r="133" hidden="1" outlineLevel="1">
      <c r="A133" s="5" t="n">
        <v>40</v>
      </c>
      <c r="B133" s="6" t="inlineStr">
        <is>
          <t>MADINA MEDPHARMA</t>
        </is>
      </c>
      <c r="C133" s="6" t="inlineStr">
        <is>
          <t>Нукус</t>
        </is>
      </c>
      <c r="D133" s="6" t="inlineStr">
        <is>
          <t>Нукус 1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inlineStr"/>
      <c r="H133" s="7" t="inlineStr"/>
      <c r="I133" s="7" t="inlineStr"/>
      <c r="J133" s="7" t="inlineStr"/>
      <c r="K133" s="7" t="n">
        <v>3</v>
      </c>
      <c r="L133" s="7" t="n">
        <v>997332</v>
      </c>
      <c r="M133" s="7" t="inlineStr"/>
      <c r="N133" s="7" t="inlineStr"/>
      <c r="O133" s="7" t="inlineStr"/>
      <c r="P133" s="7" t="inlineStr"/>
      <c r="Q133" s="7" t="n">
        <v>20</v>
      </c>
      <c r="R133" s="7" t="n">
        <v>4490140</v>
      </c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n">
        <v>10</v>
      </c>
      <c r="AH133" s="7" t="n">
        <v>3618010</v>
      </c>
      <c r="AI133" s="7" t="inlineStr"/>
      <c r="AJ133" s="7" t="inlineStr"/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</f>
        <v/>
      </c>
      <c r="AV133" s="7">
        <f>AX133+AZ133+BB133+BD133+BF133+BH133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>
        <f>BK133+BM133+BO133+BQ133</f>
        <v/>
      </c>
      <c r="BJ133" s="7">
        <f>BL133+BN133+BP133+BR133</f>
        <v/>
      </c>
      <c r="BK133" s="7" t="inlineStr"/>
      <c r="BL133" s="7" t="inlineStr"/>
      <c r="BM133" s="7" t="inlineStr"/>
      <c r="BN133" s="7" t="inlineStr"/>
      <c r="BO133" s="7" t="inlineStr"/>
      <c r="BP133" s="7" t="inlineStr"/>
      <c r="BQ133" s="7" t="inlineStr"/>
      <c r="BR133" s="7" t="inlineStr"/>
      <c r="BS133" s="7">
        <f>BU133+BW133+BY133+CA133+CC133+CE133+CG133+CI133+CK133</f>
        <v/>
      </c>
      <c r="BT133" s="7">
        <f>BV133+BX133+BZ133+CB133+CD133+CF133+CH133+CJ133+CL133</f>
        <v/>
      </c>
      <c r="BU133" s="7" t="inlineStr"/>
      <c r="BV133" s="7" t="inlineStr"/>
      <c r="BW133" s="7" t="inlineStr"/>
      <c r="BX133" s="7" t="inlineStr"/>
      <c r="BY133" s="7" t="inlineStr"/>
      <c r="BZ133" s="7" t="inlineStr"/>
      <c r="CA133" s="7" t="inlineStr"/>
      <c r="CB133" s="7" t="inlineStr"/>
      <c r="CC133" s="7" t="inlineStr"/>
      <c r="CD133" s="7" t="inlineStr"/>
      <c r="CE133" s="7" t="inlineStr"/>
      <c r="CF133" s="7" t="inlineStr"/>
      <c r="CG133" s="7" t="inlineStr"/>
      <c r="CH133" s="7" t="inlineStr"/>
      <c r="CI133" s="7" t="inlineStr"/>
      <c r="CJ133" s="7" t="inlineStr"/>
      <c r="CK133" s="7" t="inlineStr"/>
      <c r="CL133" s="7" t="inlineStr"/>
      <c r="CM133" s="7">
        <f>CO133+CQ133+CS133+CU133+CW133+CY133+DA133+DC133+DE133+DG133+DI133+DK133+DM133</f>
        <v/>
      </c>
      <c r="CN133" s="7">
        <f>CP133+CR133+CT133+CV133+CX133+CZ133+DB133+DD133+DF133+DH133+DJ133+DL133+DN133</f>
        <v/>
      </c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 t="inlineStr"/>
      <c r="DB133" s="7" t="inlineStr"/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>
        <f>E133+AU133+BI133+BS133+CM133</f>
        <v/>
      </c>
      <c r="DP133" s="7">
        <f>F133+AV133+BJ133+BT133+CN133</f>
        <v/>
      </c>
    </row>
    <row r="134" hidden="1" outlineLevel="1">
      <c r="A134" s="5" t="n">
        <v>41</v>
      </c>
      <c r="B134" s="6" t="inlineStr">
        <is>
          <t>MED TEX SNAB MCHJ</t>
        </is>
      </c>
      <c r="C134" s="6" t="inlineStr">
        <is>
          <t>Нукус</t>
        </is>
      </c>
      <c r="D134" s="6" t="inlineStr">
        <is>
          <t>Нукус 1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inlineStr"/>
      <c r="H134" s="7" t="inlineStr"/>
      <c r="I134" s="7" t="inlineStr"/>
      <c r="J134" s="7" t="inlineStr"/>
      <c r="K134" s="7" t="inlineStr"/>
      <c r="L134" s="7" t="inlineStr"/>
      <c r="M134" s="7" t="inlineStr"/>
      <c r="N134" s="7" t="inlineStr"/>
      <c r="O134" s="7" t="inlineStr"/>
      <c r="P134" s="7" t="inlineStr"/>
      <c r="Q134" s="7" t="n">
        <v>50</v>
      </c>
      <c r="R134" s="7" t="n">
        <v>5741700</v>
      </c>
      <c r="S134" s="7" t="inlineStr"/>
      <c r="T134" s="7" t="inlineStr"/>
      <c r="U134" s="7" t="inlineStr"/>
      <c r="V134" s="7" t="inlineStr"/>
      <c r="W134" s="7" t="inlineStr"/>
      <c r="X134" s="7" t="inlineStr"/>
      <c r="Y134" s="7" t="inlineStr"/>
      <c r="Z134" s="7" t="inlineStr"/>
      <c r="AA134" s="7" t="inlineStr"/>
      <c r="AB134" s="7" t="inlineStr"/>
      <c r="AC134" s="7" t="inlineStr"/>
      <c r="AD134" s="7" t="inlineStr"/>
      <c r="AE134" s="7" t="inlineStr"/>
      <c r="AF134" s="7" t="inlineStr"/>
      <c r="AG134" s="7" t="inlineStr"/>
      <c r="AH134" s="7" t="inlineStr"/>
      <c r="AI134" s="7" t="inlineStr"/>
      <c r="AJ134" s="7" t="inlineStr"/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</f>
        <v/>
      </c>
      <c r="AV134" s="7">
        <f>AX134+AZ134+BB134+BD134+BF134+BH134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>
        <f>BK134+BM134+BO134+BQ134</f>
        <v/>
      </c>
      <c r="BJ134" s="7">
        <f>BL134+BN134+BP134+BR134</f>
        <v/>
      </c>
      <c r="BK134" s="7" t="inlineStr"/>
      <c r="BL134" s="7" t="inlineStr"/>
      <c r="BM134" s="7" t="inlineStr"/>
      <c r="BN134" s="7" t="inlineStr"/>
      <c r="BO134" s="7" t="inlineStr"/>
      <c r="BP134" s="7" t="inlineStr"/>
      <c r="BQ134" s="7" t="inlineStr"/>
      <c r="BR134" s="7" t="inlineStr"/>
      <c r="BS134" s="7">
        <f>BU134+BW134+BY134+CA134+CC134+CE134+CG134+CI134+CK134</f>
        <v/>
      </c>
      <c r="BT134" s="7">
        <f>BV134+BX134+BZ134+CB134+CD134+CF134+CH134+CJ134+CL134</f>
        <v/>
      </c>
      <c r="BU134" s="7" t="inlineStr"/>
      <c r="BV134" s="7" t="inlineStr"/>
      <c r="BW134" s="7" t="inlineStr"/>
      <c r="BX134" s="7" t="inlineStr"/>
      <c r="BY134" s="7" t="inlineStr"/>
      <c r="BZ134" s="7" t="inlineStr"/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>
        <f>CO134+CQ134+CS134+CU134+CW134+CY134+DA134+DC134+DE134+DG134+DI134+DK134+DM134</f>
        <v/>
      </c>
      <c r="CN134" s="7">
        <f>CP134+CR134+CT134+CV134+CX134+CZ134+DB134+DD134+DF134+DH134+DJ134+DL134+DN134</f>
        <v/>
      </c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 t="inlineStr"/>
      <c r="DB134" s="7" t="inlineStr"/>
      <c r="DC134" s="7" t="inlineStr"/>
      <c r="DD134" s="7" t="inlineStr"/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>
        <f>E134+AU134+BI134+BS134+CM134</f>
        <v/>
      </c>
      <c r="DP134" s="7">
        <f>F134+AV134+BJ134+BT134+CN134</f>
        <v/>
      </c>
    </row>
    <row r="135" hidden="1" outlineLevel="1">
      <c r="A135" s="5" t="n">
        <v>42</v>
      </c>
      <c r="B135" s="6" t="inlineStr">
        <is>
          <t>MERUERT FARM XK</t>
        </is>
      </c>
      <c r="C135" s="6" t="inlineStr">
        <is>
          <t>Нукус</t>
        </is>
      </c>
      <c r="D135" s="6" t="inlineStr">
        <is>
          <t>Нукус 1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</f>
        <v/>
      </c>
      <c r="AV135" s="7">
        <f>AX135+AZ135+BB135+BD135+BF135+BH135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>
        <f>BK135+BM135+BO135+BQ135</f>
        <v/>
      </c>
      <c r="BJ135" s="7">
        <f>BL135+BN135+BP135+BR135</f>
        <v/>
      </c>
      <c r="BK135" s="7" t="inlineStr"/>
      <c r="BL135" s="7" t="inlineStr"/>
      <c r="BM135" s="7" t="inlineStr"/>
      <c r="BN135" s="7" t="inlineStr"/>
      <c r="BO135" s="7" t="inlineStr"/>
      <c r="BP135" s="7" t="inlineStr"/>
      <c r="BQ135" s="7" t="inlineStr"/>
      <c r="BR135" s="7" t="inlineStr"/>
      <c r="BS135" s="7">
        <f>BU135+BW135+BY135+CA135+CC135+CE135+CG135+CI135+CK135</f>
        <v/>
      </c>
      <c r="BT135" s="7">
        <f>BV135+BX135+BZ135+CB135+CD135+CF135+CH135+CJ135+CL135</f>
        <v/>
      </c>
      <c r="BU135" s="7" t="inlineStr"/>
      <c r="BV135" s="7" t="inlineStr"/>
      <c r="BW135" s="7" t="inlineStr"/>
      <c r="BX135" s="7" t="inlineStr"/>
      <c r="BY135" s="7" t="inlineStr"/>
      <c r="BZ135" s="7" t="inlineStr"/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inlineStr"/>
      <c r="CL135" s="7" t="inlineStr"/>
      <c r="CM135" s="7">
        <f>CO135+CQ135+CS135+CU135+CW135+CY135+DA135+DC135+DE135+DG135+DI135+DK135+DM135</f>
        <v/>
      </c>
      <c r="CN135" s="7">
        <f>CP135+CR135+CT135+CV135+CX135+CZ135+DB135+DD135+DF135+DH135+DJ135+DL135+DN135</f>
        <v/>
      </c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 t="inlineStr"/>
      <c r="DB135" s="7" t="inlineStr"/>
      <c r="DC135" s="7" t="n">
        <v>30</v>
      </c>
      <c r="DD135" s="7" t="n">
        <v>10050150</v>
      </c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>
        <f>E135+AU135+BI135+BS135+CM135</f>
        <v/>
      </c>
      <c r="DP135" s="7">
        <f>F135+AV135+BJ135+BT135+CN135</f>
        <v/>
      </c>
    </row>
    <row r="136" hidden="1" outlineLevel="1">
      <c r="A136" s="5" t="n">
        <v>43</v>
      </c>
      <c r="B136" s="6" t="inlineStr">
        <is>
          <t>MONIKA ELODEYA</t>
        </is>
      </c>
      <c r="C136" s="6" t="inlineStr">
        <is>
          <t>Нукус</t>
        </is>
      </c>
      <c r="D136" s="6" t="inlineStr">
        <is>
          <t>Нукус 1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n">
        <v>5</v>
      </c>
      <c r="H136" s="7" t="n">
        <v>217180</v>
      </c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n">
        <v>3</v>
      </c>
      <c r="R136" s="7" t="n">
        <v>1373610</v>
      </c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</f>
        <v/>
      </c>
      <c r="AV136" s="7">
        <f>AX136+AZ136+BB136+BD136+BF136+BH136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>
        <f>BK136+BM136+BO136+BQ136</f>
        <v/>
      </c>
      <c r="BJ136" s="7">
        <f>BL136+BN136+BP136+BR136</f>
        <v/>
      </c>
      <c r="BK136" s="7" t="inlineStr"/>
      <c r="BL136" s="7" t="inlineStr"/>
      <c r="BM136" s="7" t="inlineStr"/>
      <c r="BN136" s="7" t="inlineStr"/>
      <c r="BO136" s="7" t="inlineStr"/>
      <c r="BP136" s="7" t="inlineStr"/>
      <c r="BQ136" s="7" t="inlineStr"/>
      <c r="BR136" s="7" t="inlineStr"/>
      <c r="BS136" s="7">
        <f>BU136+BW136+BY136+CA136+CC136+CE136+CG136+CI136+CK136</f>
        <v/>
      </c>
      <c r="BT136" s="7">
        <f>BV136+BX136+BZ136+CB136+CD136+CF136+CH136+CJ136+CL136</f>
        <v/>
      </c>
      <c r="BU136" s="7" t="inlineStr"/>
      <c r="BV136" s="7" t="inlineStr"/>
      <c r="BW136" s="7" t="inlineStr"/>
      <c r="BX136" s="7" t="inlineStr"/>
      <c r="BY136" s="7" t="inlineStr"/>
      <c r="BZ136" s="7" t="inlineStr"/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>
        <f>CO136+CQ136+CS136+CU136+CW136+CY136+DA136+DC136+DE136+DG136+DI136+DK136+DM136</f>
        <v/>
      </c>
      <c r="CN136" s="7">
        <f>CP136+CR136+CT136+CV136+CX136+CZ136+DB136+DD136+DF136+DH136+DJ136+DL136+DN136</f>
        <v/>
      </c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 t="inlineStr"/>
      <c r="DB136" s="7" t="inlineStr"/>
      <c r="DC136" s="7" t="inlineStr"/>
      <c r="DD136" s="7" t="inlineStr"/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>
        <f>E136+AU136+BI136+BS136+CM136</f>
        <v/>
      </c>
      <c r="DP136" s="7">
        <f>F136+AV136+BJ136+BT136+CN136</f>
        <v/>
      </c>
    </row>
    <row r="137" hidden="1" outlineLevel="1">
      <c r="A137" s="5" t="n">
        <v>44</v>
      </c>
      <c r="B137" s="6" t="inlineStr">
        <is>
          <t>Madina XK</t>
        </is>
      </c>
      <c r="C137" s="6" t="inlineStr">
        <is>
          <t>Нукус</t>
        </is>
      </c>
      <c r="D137" s="6" t="inlineStr">
        <is>
          <t>Нукус 1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n">
        <v>20</v>
      </c>
      <c r="H137" s="7" t="n">
        <v>3007280</v>
      </c>
      <c r="I137" s="7" t="inlineStr"/>
      <c r="J137" s="7" t="inlineStr"/>
      <c r="K137" s="7" t="inlineStr"/>
      <c r="L137" s="7" t="inlineStr"/>
      <c r="M137" s="7" t="n">
        <v>60</v>
      </c>
      <c r="N137" s="7" t="n">
        <v>19959420</v>
      </c>
      <c r="O137" s="7" t="inlineStr"/>
      <c r="P137" s="7" t="inlineStr"/>
      <c r="Q137" s="7" t="n">
        <v>200</v>
      </c>
      <c r="R137" s="7" t="n">
        <v>3433200</v>
      </c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</f>
        <v/>
      </c>
      <c r="AV137" s="7">
        <f>AX137+AZ137+BB137+BD137+BF137+BH137</f>
        <v/>
      </c>
      <c r="AW137" s="7" t="inlineStr"/>
      <c r="AX137" s="7" t="inlineStr"/>
      <c r="AY137" s="7" t="inlineStr"/>
      <c r="AZ137" s="7" t="inlineStr"/>
      <c r="BA137" s="7" t="inlineStr"/>
      <c r="BB137" s="7" t="inlineStr"/>
      <c r="BC137" s="7" t="inlineStr"/>
      <c r="BD137" s="7" t="inlineStr"/>
      <c r="BE137" s="7" t="inlineStr"/>
      <c r="BF137" s="7" t="inlineStr"/>
      <c r="BG137" s="7" t="inlineStr"/>
      <c r="BH137" s="7" t="inlineStr"/>
      <c r="BI137" s="7">
        <f>BK137+BM137+BO137+BQ137</f>
        <v/>
      </c>
      <c r="BJ137" s="7">
        <f>BL137+BN137+BP137+BR137</f>
        <v/>
      </c>
      <c r="BK137" s="7" t="inlineStr"/>
      <c r="BL137" s="7" t="inlineStr"/>
      <c r="BM137" s="7" t="inlineStr"/>
      <c r="BN137" s="7" t="inlineStr"/>
      <c r="BO137" s="7" t="inlineStr"/>
      <c r="BP137" s="7" t="inlineStr"/>
      <c r="BQ137" s="7" t="inlineStr"/>
      <c r="BR137" s="7" t="inlineStr"/>
      <c r="BS137" s="7">
        <f>BU137+BW137+BY137+CA137+CC137+CE137+CG137+CI137+CK137</f>
        <v/>
      </c>
      <c r="BT137" s="7">
        <f>BV137+BX137+BZ137+CB137+CD137+CF137+CH137+CJ137+CL137</f>
        <v/>
      </c>
      <c r="BU137" s="7" t="inlineStr"/>
      <c r="BV137" s="7" t="inlineStr"/>
      <c r="BW137" s="7" t="inlineStr"/>
      <c r="BX137" s="7" t="inlineStr"/>
      <c r="BY137" s="7" t="inlineStr"/>
      <c r="BZ137" s="7" t="inlineStr"/>
      <c r="CA137" s="7" t="inlineStr"/>
      <c r="CB137" s="7" t="inlineStr"/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inlineStr"/>
      <c r="CL137" s="7" t="inlineStr"/>
      <c r="CM137" s="7">
        <f>CO137+CQ137+CS137+CU137+CW137+CY137+DA137+DC137+DE137+DG137+DI137+DK137+DM137</f>
        <v/>
      </c>
      <c r="CN137" s="7">
        <f>CP137+CR137+CT137+CV137+CX137+CZ137+DB137+DD137+DF137+DH137+DJ137+DL137+DN137</f>
        <v/>
      </c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 t="inlineStr"/>
      <c r="DB137" s="7" t="inlineStr"/>
      <c r="DC137" s="7" t="n">
        <v>20</v>
      </c>
      <c r="DD137" s="7" t="n">
        <v>1769080</v>
      </c>
      <c r="DE137" s="7" t="inlineStr"/>
      <c r="DF137" s="7" t="inlineStr"/>
      <c r="DG137" s="7" t="n">
        <v>5</v>
      </c>
      <c r="DH137" s="7" t="n">
        <v>28755</v>
      </c>
      <c r="DI137" s="7" t="inlineStr"/>
      <c r="DJ137" s="7" t="inlineStr"/>
      <c r="DK137" s="7" t="inlineStr"/>
      <c r="DL137" s="7" t="inlineStr"/>
      <c r="DM137" s="7" t="inlineStr"/>
      <c r="DN137" s="7" t="inlineStr"/>
      <c r="DO137" s="7">
        <f>E137+AU137+BI137+BS137+CM137</f>
        <v/>
      </c>
      <c r="DP137" s="7">
        <f>F137+AV137+BJ137+BT137+CN137</f>
        <v/>
      </c>
    </row>
    <row r="138" hidden="1" outlineLevel="1">
      <c r="A138" s="5" t="n">
        <v>45</v>
      </c>
      <c r="B138" s="6" t="inlineStr">
        <is>
          <t>Mag-Med Farma Xf</t>
        </is>
      </c>
      <c r="C138" s="6" t="inlineStr">
        <is>
          <t>Нукус</t>
        </is>
      </c>
      <c r="D138" s="6" t="inlineStr">
        <is>
          <t>Нукус 1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n">
        <v>4</v>
      </c>
      <c r="R138" s="7" t="n">
        <v>911288</v>
      </c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</f>
        <v/>
      </c>
      <c r="AV138" s="7">
        <f>AX138+AZ138+BB138+BD138+BF138+BH138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>
        <f>BK138+BM138+BO138+BQ138</f>
        <v/>
      </c>
      <c r="BJ138" s="7">
        <f>BL138+BN138+BP138+BR138</f>
        <v/>
      </c>
      <c r="BK138" s="7" t="inlineStr"/>
      <c r="BL138" s="7" t="inlineStr"/>
      <c r="BM138" s="7" t="inlineStr"/>
      <c r="BN138" s="7" t="inlineStr"/>
      <c r="BO138" s="7" t="inlineStr"/>
      <c r="BP138" s="7" t="inlineStr"/>
      <c r="BQ138" s="7" t="inlineStr"/>
      <c r="BR138" s="7" t="inlineStr"/>
      <c r="BS138" s="7">
        <f>BU138+BW138+BY138+CA138+CC138+CE138+CG138+CI138+CK138</f>
        <v/>
      </c>
      <c r="BT138" s="7">
        <f>BV138+BX138+BZ138+CB138+CD138+CF138+CH138+CJ138+CL138</f>
        <v/>
      </c>
      <c r="BU138" s="7" t="inlineStr"/>
      <c r="BV138" s="7" t="inlineStr"/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inlineStr"/>
      <c r="CJ138" s="7" t="inlineStr"/>
      <c r="CK138" s="7" t="inlineStr"/>
      <c r="CL138" s="7" t="inlineStr"/>
      <c r="CM138" s="7">
        <f>CO138+CQ138+CS138+CU138+CW138+CY138+DA138+DC138+DE138+DG138+DI138+DK138+DM138</f>
        <v/>
      </c>
      <c r="CN138" s="7">
        <f>CP138+CR138+CT138+CV138+CX138+CZ138+DB138+DD138+DF138+DH138+DJ138+DL138+DN138</f>
        <v/>
      </c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 t="inlineStr"/>
      <c r="DB138" s="7" t="inlineStr"/>
      <c r="DC138" s="7" t="n">
        <v>3</v>
      </c>
      <c r="DD138" s="7" t="n">
        <v>620349</v>
      </c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>
        <f>E138+AU138+BI138+BS138+CM138</f>
        <v/>
      </c>
      <c r="DP138" s="7">
        <f>F138+AV138+BJ138+BT138+CN138</f>
        <v/>
      </c>
    </row>
    <row r="139" hidden="1" outlineLevel="1">
      <c r="A139" s="5" t="n">
        <v>46</v>
      </c>
      <c r="B139" s="6" t="inlineStr">
        <is>
          <t>Murat XD</t>
        </is>
      </c>
      <c r="C139" s="6" t="inlineStr">
        <is>
          <t>Нукус</t>
        </is>
      </c>
      <c r="D139" s="6" t="inlineStr">
        <is>
          <t>Нукус 1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inlineStr"/>
      <c r="H139" s="7" t="inlineStr"/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n">
        <v>6</v>
      </c>
      <c r="R139" s="7" t="n">
        <v>2565681</v>
      </c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</f>
        <v/>
      </c>
      <c r="AV139" s="7">
        <f>AX139+AZ139+BB139+BD139+BF139+BH139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inlineStr"/>
      <c r="BH139" s="7" t="inlineStr"/>
      <c r="BI139" s="7">
        <f>BK139+BM139+BO139+BQ139</f>
        <v/>
      </c>
      <c r="BJ139" s="7">
        <f>BL139+BN139+BP139+BR139</f>
        <v/>
      </c>
      <c r="BK139" s="7" t="inlineStr"/>
      <c r="BL139" s="7" t="inlineStr"/>
      <c r="BM139" s="7" t="inlineStr"/>
      <c r="BN139" s="7" t="inlineStr"/>
      <c r="BO139" s="7" t="inlineStr"/>
      <c r="BP139" s="7" t="inlineStr"/>
      <c r="BQ139" s="7" t="inlineStr"/>
      <c r="BR139" s="7" t="inlineStr"/>
      <c r="BS139" s="7">
        <f>BU139+BW139+BY139+CA139+CC139+CE139+CG139+CI139+CK139</f>
        <v/>
      </c>
      <c r="BT139" s="7">
        <f>BV139+BX139+BZ139+CB139+CD139+CF139+CH139+CJ139+CL139</f>
        <v/>
      </c>
      <c r="BU139" s="7" t="inlineStr"/>
      <c r="BV139" s="7" t="inlineStr"/>
      <c r="BW139" s="7" t="inlineStr"/>
      <c r="BX139" s="7" t="inlineStr"/>
      <c r="BY139" s="7" t="inlineStr"/>
      <c r="BZ139" s="7" t="inlineStr"/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>
        <f>CO139+CQ139+CS139+CU139+CW139+CY139+DA139+DC139+DE139+DG139+DI139+DK139+DM139</f>
        <v/>
      </c>
      <c r="CN139" s="7">
        <f>CP139+CR139+CT139+CV139+CX139+CZ139+DB139+DD139+DF139+DH139+DJ139+DL139+DN139</f>
        <v/>
      </c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 t="inlineStr"/>
      <c r="DB139" s="7" t="inlineStr"/>
      <c r="DC139" s="7" t="n">
        <v>10</v>
      </c>
      <c r="DD139" s="7" t="n">
        <v>342380</v>
      </c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>
        <f>E139+AU139+BI139+BS139+CM139</f>
        <v/>
      </c>
      <c r="DP139" s="7">
        <f>F139+AV139+BJ139+BT139+CN139</f>
        <v/>
      </c>
    </row>
    <row r="140" hidden="1" outlineLevel="1">
      <c r="A140" s="5" t="n">
        <v>47</v>
      </c>
      <c r="B140" s="6" t="inlineStr">
        <is>
          <t>NUKUS NUR MED SERVIS MCHJ</t>
        </is>
      </c>
      <c r="C140" s="6" t="inlineStr">
        <is>
          <t>Нукус</t>
        </is>
      </c>
      <c r="D140" s="6" t="inlineStr">
        <is>
          <t>Нукус 1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n">
        <v>1</v>
      </c>
      <c r="H140" s="7" t="n">
        <v>402609</v>
      </c>
      <c r="I140" s="7" t="inlineStr"/>
      <c r="J140" s="7" t="inlineStr"/>
      <c r="K140" s="7" t="inlineStr"/>
      <c r="L140" s="7" t="inlineStr"/>
      <c r="M140" s="7" t="inlineStr"/>
      <c r="N140" s="7" t="inlineStr"/>
      <c r="O140" s="7" t="inlineStr"/>
      <c r="P140" s="7" t="inlineStr"/>
      <c r="Q140" s="7" t="n">
        <v>2</v>
      </c>
      <c r="R140" s="7" t="n">
        <v>808790</v>
      </c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inlineStr"/>
      <c r="AP140" s="7" t="inlineStr"/>
      <c r="AQ140" s="7" t="inlineStr"/>
      <c r="AR140" s="7" t="inlineStr"/>
      <c r="AS140" s="7" t="inlineStr"/>
      <c r="AT140" s="7" t="inlineStr"/>
      <c r="AU140" s="7">
        <f>AW140+AY140+BA140+BC140+BE140+BG140</f>
        <v/>
      </c>
      <c r="AV140" s="7">
        <f>AX140+AZ140+BB140+BD140+BF140+BH140</f>
        <v/>
      </c>
      <c r="AW140" s="7" t="inlineStr"/>
      <c r="AX140" s="7" t="inlineStr"/>
      <c r="AY140" s="7" t="inlineStr"/>
      <c r="AZ140" s="7" t="inlineStr"/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>
        <f>BK140+BM140+BO140+BQ140</f>
        <v/>
      </c>
      <c r="BJ140" s="7">
        <f>BL140+BN140+BP140+BR140</f>
        <v/>
      </c>
      <c r="BK140" s="7" t="inlineStr"/>
      <c r="BL140" s="7" t="inlineStr"/>
      <c r="BM140" s="7" t="inlineStr"/>
      <c r="BN140" s="7" t="inlineStr"/>
      <c r="BO140" s="7" t="inlineStr"/>
      <c r="BP140" s="7" t="inlineStr"/>
      <c r="BQ140" s="7" t="inlineStr"/>
      <c r="BR140" s="7" t="inlineStr"/>
      <c r="BS140" s="7">
        <f>BU140+BW140+BY140+CA140+CC140+CE140+CG140+CI140+CK140</f>
        <v/>
      </c>
      <c r="BT140" s="7">
        <f>BV140+BX140+BZ140+CB140+CD140+CF140+CH140+CJ140+CL140</f>
        <v/>
      </c>
      <c r="BU140" s="7" t="inlineStr"/>
      <c r="BV140" s="7" t="inlineStr"/>
      <c r="BW140" s="7" t="inlineStr"/>
      <c r="BX140" s="7" t="inlineStr"/>
      <c r="BY140" s="7" t="inlineStr"/>
      <c r="BZ140" s="7" t="inlineStr"/>
      <c r="CA140" s="7" t="inlineStr"/>
      <c r="CB140" s="7" t="inlineStr"/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inlineStr"/>
      <c r="CL140" s="7" t="inlineStr"/>
      <c r="CM140" s="7">
        <f>CO140+CQ140+CS140+CU140+CW140+CY140+DA140+DC140+DE140+DG140+DI140+DK140+DM140</f>
        <v/>
      </c>
      <c r="CN140" s="7">
        <f>CP140+CR140+CT140+CV140+CX140+CZ140+DB140+DD140+DF140+DH140+DJ140+DL140+DN140</f>
        <v/>
      </c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 t="inlineStr"/>
      <c r="DB140" s="7" t="inlineStr"/>
      <c r="DC140" s="7" t="inlineStr"/>
      <c r="DD140" s="7" t="inlineStr"/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>
        <f>E140+AU140+BI140+BS140+CM140</f>
        <v/>
      </c>
      <c r="DP140" s="7">
        <f>F140+AV140+BJ140+BT140+CN140</f>
        <v/>
      </c>
    </row>
    <row r="141" hidden="1" outlineLevel="1">
      <c r="A141" s="5" t="n">
        <v>48</v>
      </c>
      <c r="B141" s="6" t="inlineStr">
        <is>
          <t>NUKUS UNVERSAL PROFY MChJ</t>
        </is>
      </c>
      <c r="C141" s="6" t="inlineStr">
        <is>
          <t>Нукус</t>
        </is>
      </c>
      <c r="D141" s="6" t="inlineStr">
        <is>
          <t>Нукус 1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inlineStr"/>
      <c r="N141" s="7" t="inlineStr"/>
      <c r="O141" s="7" t="inlineStr"/>
      <c r="P141" s="7" t="inlineStr"/>
      <c r="Q141" s="7" t="n">
        <v>12</v>
      </c>
      <c r="R141" s="7" t="n">
        <v>2606472</v>
      </c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</f>
        <v/>
      </c>
      <c r="AV141" s="7">
        <f>AX141+AZ141+BB141+BD141+BF141+BH141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inlineStr"/>
      <c r="BH141" s="7" t="inlineStr"/>
      <c r="BI141" s="7">
        <f>BK141+BM141+BO141+BQ141</f>
        <v/>
      </c>
      <c r="BJ141" s="7">
        <f>BL141+BN141+BP141+BR141</f>
        <v/>
      </c>
      <c r="BK141" s="7" t="inlineStr"/>
      <c r="BL141" s="7" t="inlineStr"/>
      <c r="BM141" s="7" t="inlineStr"/>
      <c r="BN141" s="7" t="inlineStr"/>
      <c r="BO141" s="7" t="inlineStr"/>
      <c r="BP141" s="7" t="inlineStr"/>
      <c r="BQ141" s="7" t="inlineStr"/>
      <c r="BR141" s="7" t="inlineStr"/>
      <c r="BS141" s="7">
        <f>BU141+BW141+BY141+CA141+CC141+CE141+CG141+CI141+CK141</f>
        <v/>
      </c>
      <c r="BT141" s="7">
        <f>BV141+BX141+BZ141+CB141+CD141+CF141+CH141+CJ141+CL141</f>
        <v/>
      </c>
      <c r="BU141" s="7" t="inlineStr"/>
      <c r="BV141" s="7" t="inlineStr"/>
      <c r="BW141" s="7" t="inlineStr"/>
      <c r="BX141" s="7" t="inlineStr"/>
      <c r="BY141" s="7" t="inlineStr"/>
      <c r="BZ141" s="7" t="inlineStr"/>
      <c r="CA141" s="7" t="inlineStr"/>
      <c r="CB141" s="7" t="inlineStr"/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>
        <f>CO141+CQ141+CS141+CU141+CW141+CY141+DA141+DC141+DE141+DG141+DI141+DK141+DM141</f>
        <v/>
      </c>
      <c r="CN141" s="7">
        <f>CP141+CR141+CT141+CV141+CX141+CZ141+DB141+DD141+DF141+DH141+DJ141+DL141+DN141</f>
        <v/>
      </c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 t="inlineStr"/>
      <c r="DB141" s="7" t="inlineStr"/>
      <c r="DC141" s="7" t="inlineStr"/>
      <c r="DD141" s="7" t="inlineStr"/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>
        <f>E141+AU141+BI141+BS141+CM141</f>
        <v/>
      </c>
      <c r="DP141" s="7">
        <f>F141+AV141+BJ141+BT141+CN141</f>
        <v/>
      </c>
    </row>
    <row r="142" hidden="1" outlineLevel="1">
      <c r="A142" s="5" t="n">
        <v>49</v>
      </c>
      <c r="B142" s="6" t="inlineStr">
        <is>
          <t>NURJAN-FARM MChJ</t>
        </is>
      </c>
      <c r="C142" s="6" t="inlineStr">
        <is>
          <t>Нукус</t>
        </is>
      </c>
      <c r="D142" s="6" t="inlineStr">
        <is>
          <t>Нукус 1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n">
        <v>5</v>
      </c>
      <c r="J142" s="7" t="n">
        <v>1814125</v>
      </c>
      <c r="K142" s="7" t="n">
        <v>5</v>
      </c>
      <c r="L142" s="7" t="n">
        <v>1680925</v>
      </c>
      <c r="M142" s="7" t="n">
        <v>50</v>
      </c>
      <c r="N142" s="7" t="n">
        <v>21821550</v>
      </c>
      <c r="O142" s="7" t="inlineStr"/>
      <c r="P142" s="7" t="inlineStr"/>
      <c r="Q142" s="7" t="inlineStr"/>
      <c r="R142" s="7" t="inlineStr"/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inlineStr"/>
      <c r="AD142" s="7" t="inlineStr"/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inlineStr"/>
      <c r="AR142" s="7" t="inlineStr"/>
      <c r="AS142" s="7" t="inlineStr"/>
      <c r="AT142" s="7" t="inlineStr"/>
      <c r="AU142" s="7">
        <f>AW142+AY142+BA142+BC142+BE142+BG142</f>
        <v/>
      </c>
      <c r="AV142" s="7">
        <f>AX142+AZ142+BB142+BD142+BF142+BH142</f>
        <v/>
      </c>
      <c r="AW142" s="7" t="n">
        <v>5</v>
      </c>
      <c r="AX142" s="7" t="n">
        <v>2248145</v>
      </c>
      <c r="AY142" s="7" t="n">
        <v>2</v>
      </c>
      <c r="AZ142" s="7" t="n">
        <v>323548</v>
      </c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>
        <f>BK142+BM142+BO142+BQ142</f>
        <v/>
      </c>
      <c r="BJ142" s="7">
        <f>BL142+BN142+BP142+BR142</f>
        <v/>
      </c>
      <c r="BK142" s="7" t="inlineStr"/>
      <c r="BL142" s="7" t="inlineStr"/>
      <c r="BM142" s="7" t="inlineStr"/>
      <c r="BN142" s="7" t="inlineStr"/>
      <c r="BO142" s="7" t="inlineStr"/>
      <c r="BP142" s="7" t="inlineStr"/>
      <c r="BQ142" s="7" t="inlineStr"/>
      <c r="BR142" s="7" t="inlineStr"/>
      <c r="BS142" s="7">
        <f>BU142+BW142+BY142+CA142+CC142+CE142+CG142+CI142+CK142</f>
        <v/>
      </c>
      <c r="BT142" s="7">
        <f>BV142+BX142+BZ142+CB142+CD142+CF142+CH142+CJ142+CL142</f>
        <v/>
      </c>
      <c r="BU142" s="7" t="inlineStr"/>
      <c r="BV142" s="7" t="inlineStr"/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>
        <f>CO142+CQ142+CS142+CU142+CW142+CY142+DA142+DC142+DE142+DG142+DI142+DK142+DM142</f>
        <v/>
      </c>
      <c r="CN142" s="7">
        <f>CP142+CR142+CT142+CV142+CX142+CZ142+DB142+DD142+DF142+DH142+DJ142+DL142+DN142</f>
        <v/>
      </c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 t="inlineStr"/>
      <c r="DB142" s="7" t="inlineStr"/>
      <c r="DC142" s="7" t="inlineStr"/>
      <c r="DD142" s="7" t="inlineStr"/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>
        <f>E142+AU142+BI142+BS142+CM142</f>
        <v/>
      </c>
      <c r="DP142" s="7">
        <f>F142+AV142+BJ142+BT142+CN142</f>
        <v/>
      </c>
    </row>
    <row r="143" hidden="1" outlineLevel="1">
      <c r="A143" s="5" t="n">
        <v>50</v>
      </c>
      <c r="B143" s="6" t="inlineStr">
        <is>
          <t>Nurgen MChJ</t>
        </is>
      </c>
      <c r="C143" s="6" t="inlineStr">
        <is>
          <t>Нукус</t>
        </is>
      </c>
      <c r="D143" s="6" t="inlineStr">
        <is>
          <t>Нукус 1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n">
        <v>5</v>
      </c>
      <c r="R143" s="7" t="n">
        <v>361845</v>
      </c>
      <c r="S143" s="7" t="inlineStr"/>
      <c r="T143" s="7" t="inlineStr"/>
      <c r="U143" s="7" t="inlineStr"/>
      <c r="V143" s="7" t="inlineStr"/>
      <c r="W143" s="7" t="inlineStr"/>
      <c r="X143" s="7" t="inlineStr"/>
      <c r="Y143" s="7" t="inlineStr"/>
      <c r="Z143" s="7" t="inlineStr"/>
      <c r="AA143" s="7" t="inlineStr"/>
      <c r="AB143" s="7" t="inlineStr"/>
      <c r="AC143" s="7" t="inlineStr"/>
      <c r="AD143" s="7" t="inlineStr"/>
      <c r="AE143" s="7" t="inlineStr"/>
      <c r="AF143" s="7" t="inlineStr"/>
      <c r="AG143" s="7" t="inlineStr"/>
      <c r="AH143" s="7" t="inlineStr"/>
      <c r="AI143" s="7" t="inlineStr"/>
      <c r="AJ143" s="7" t="inlineStr"/>
      <c r="AK143" s="7" t="inlineStr"/>
      <c r="AL143" s="7" t="inlineStr"/>
      <c r="AM143" s="7" t="inlineStr"/>
      <c r="AN143" s="7" t="inlineStr"/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</f>
        <v/>
      </c>
      <c r="AV143" s="7">
        <f>AX143+AZ143+BB143+BD143+BF143+BH143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inlineStr"/>
      <c r="BH143" s="7" t="inlineStr"/>
      <c r="BI143" s="7">
        <f>BK143+BM143+BO143+BQ143</f>
        <v/>
      </c>
      <c r="BJ143" s="7">
        <f>BL143+BN143+BP143+BR143</f>
        <v/>
      </c>
      <c r="BK143" s="7" t="inlineStr"/>
      <c r="BL143" s="7" t="inlineStr"/>
      <c r="BM143" s="7" t="inlineStr"/>
      <c r="BN143" s="7" t="inlineStr"/>
      <c r="BO143" s="7" t="inlineStr"/>
      <c r="BP143" s="7" t="inlineStr"/>
      <c r="BQ143" s="7" t="inlineStr"/>
      <c r="BR143" s="7" t="inlineStr"/>
      <c r="BS143" s="7">
        <f>BU143+BW143+BY143+CA143+CC143+CE143+CG143+CI143+CK143</f>
        <v/>
      </c>
      <c r="BT143" s="7">
        <f>BV143+BX143+BZ143+CB143+CD143+CF143+CH143+CJ143+CL143</f>
        <v/>
      </c>
      <c r="BU143" s="7" t="inlineStr"/>
      <c r="BV143" s="7" t="inlineStr"/>
      <c r="BW143" s="7" t="inlineStr"/>
      <c r="BX143" s="7" t="inlineStr"/>
      <c r="BY143" s="7" t="inlineStr"/>
      <c r="BZ143" s="7" t="inlineStr"/>
      <c r="CA143" s="7" t="inlineStr"/>
      <c r="CB143" s="7" t="inlineStr"/>
      <c r="CC143" s="7" t="inlineStr"/>
      <c r="CD143" s="7" t="inlineStr"/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>
        <f>CO143+CQ143+CS143+CU143+CW143+CY143+DA143+DC143+DE143+DG143+DI143+DK143+DM143</f>
        <v/>
      </c>
      <c r="CN143" s="7">
        <f>CP143+CR143+CT143+CV143+CX143+CZ143+DB143+DD143+DF143+DH143+DJ143+DL143+DN143</f>
        <v/>
      </c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 t="inlineStr"/>
      <c r="DB143" s="7" t="inlineStr"/>
      <c r="DC143" s="7" t="n">
        <v>3</v>
      </c>
      <c r="DD143" s="7" t="n">
        <v>522741</v>
      </c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>
        <f>E143+AU143+BI143+BS143+CM143</f>
        <v/>
      </c>
      <c r="DP143" s="7">
        <f>F143+AV143+BJ143+BT143+CN143</f>
        <v/>
      </c>
    </row>
    <row r="144" hidden="1" outlineLevel="1">
      <c r="A144" s="5" t="n">
        <v>51</v>
      </c>
      <c r="B144" s="6" t="inlineStr">
        <is>
          <t>Nursultan Farm Sauda</t>
        </is>
      </c>
      <c r="C144" s="6" t="inlineStr">
        <is>
          <t>Нукус</t>
        </is>
      </c>
      <c r="D144" s="6" t="inlineStr">
        <is>
          <t>Нукус 1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inlineStr"/>
      <c r="J144" s="7" t="inlineStr"/>
      <c r="K144" s="7" t="inlineStr"/>
      <c r="L144" s="7" t="inlineStr"/>
      <c r="M144" s="7" t="n">
        <v>3</v>
      </c>
      <c r="N144" s="7" t="n">
        <v>334545</v>
      </c>
      <c r="O144" s="7" t="inlineStr"/>
      <c r="P144" s="7" t="inlineStr"/>
      <c r="Q144" s="7" t="n">
        <v>7</v>
      </c>
      <c r="R144" s="7" t="n">
        <v>2317795</v>
      </c>
      <c r="S144" s="7" t="inlineStr"/>
      <c r="T144" s="7" t="inlineStr"/>
      <c r="U144" s="7" t="inlineStr"/>
      <c r="V144" s="7" t="inlineStr"/>
      <c r="W144" s="7" t="inlineStr"/>
      <c r="X144" s="7" t="inlineStr"/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inlineStr"/>
      <c r="AR144" s="7" t="inlineStr"/>
      <c r="AS144" s="7" t="inlineStr"/>
      <c r="AT144" s="7" t="inlineStr"/>
      <c r="AU144" s="7">
        <f>AW144+AY144+BA144+BC144+BE144+BG144</f>
        <v/>
      </c>
      <c r="AV144" s="7">
        <f>AX144+AZ144+BB144+BD144+BF144+BH144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>
        <f>BK144+BM144+BO144+BQ144</f>
        <v/>
      </c>
      <c r="BJ144" s="7">
        <f>BL144+BN144+BP144+BR144</f>
        <v/>
      </c>
      <c r="BK144" s="7" t="inlineStr"/>
      <c r="BL144" s="7" t="inlineStr"/>
      <c r="BM144" s="7" t="inlineStr"/>
      <c r="BN144" s="7" t="inlineStr"/>
      <c r="BO144" s="7" t="inlineStr"/>
      <c r="BP144" s="7" t="inlineStr"/>
      <c r="BQ144" s="7" t="inlineStr"/>
      <c r="BR144" s="7" t="inlineStr"/>
      <c r="BS144" s="7">
        <f>BU144+BW144+BY144+CA144+CC144+CE144+CG144+CI144+CK144</f>
        <v/>
      </c>
      <c r="BT144" s="7">
        <f>BV144+BX144+BZ144+CB144+CD144+CF144+CH144+CJ144+CL144</f>
        <v/>
      </c>
      <c r="BU144" s="7" t="inlineStr"/>
      <c r="BV144" s="7" t="inlineStr"/>
      <c r="BW144" s="7" t="inlineStr"/>
      <c r="BX144" s="7" t="inlineStr"/>
      <c r="BY144" s="7" t="inlineStr"/>
      <c r="BZ144" s="7" t="inlineStr"/>
      <c r="CA144" s="7" t="inlineStr"/>
      <c r="CB144" s="7" t="inlineStr"/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>
        <f>CO144+CQ144+CS144+CU144+CW144+CY144+DA144+DC144+DE144+DG144+DI144+DK144+DM144</f>
        <v/>
      </c>
      <c r="CN144" s="7">
        <f>CP144+CR144+CT144+CV144+CX144+CZ144+DB144+DD144+DF144+DH144+DJ144+DL144+DN144</f>
        <v/>
      </c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 t="inlineStr"/>
      <c r="DB144" s="7" t="inlineStr"/>
      <c r="DC144" s="7" t="n">
        <v>3</v>
      </c>
      <c r="DD144" s="7" t="n">
        <v>441987</v>
      </c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>
        <f>E144+AU144+BI144+BS144+CM144</f>
        <v/>
      </c>
      <c r="DP144" s="7">
        <f>F144+AV144+BJ144+BT144+CN144</f>
        <v/>
      </c>
    </row>
    <row r="145" hidden="1" outlineLevel="1">
      <c r="A145" s="5" t="n">
        <v>52</v>
      </c>
      <c r="B145" s="6" t="inlineStr">
        <is>
          <t>OGABEK SHABNAM XK</t>
        </is>
      </c>
      <c r="C145" s="6" t="inlineStr">
        <is>
          <t>Нукус</t>
        </is>
      </c>
      <c r="D145" s="6" t="inlineStr">
        <is>
          <t>Нукус 1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n">
        <v>3</v>
      </c>
      <c r="R145" s="7" t="n">
        <v>349185</v>
      </c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inlineStr"/>
      <c r="AB145" s="7" t="inlineStr"/>
      <c r="AC145" s="7" t="n">
        <v>10</v>
      </c>
      <c r="AD145" s="7" t="n">
        <v>1473120</v>
      </c>
      <c r="AE145" s="7" t="inlineStr"/>
      <c r="AF145" s="7" t="inlineStr"/>
      <c r="AG145" s="7" t="n">
        <v>10</v>
      </c>
      <c r="AH145" s="7" t="n">
        <v>1020830</v>
      </c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</f>
        <v/>
      </c>
      <c r="AV145" s="7">
        <f>AX145+AZ145+BB145+BD145+BF145+BH145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>
        <f>BK145+BM145+BO145+BQ145</f>
        <v/>
      </c>
      <c r="BJ145" s="7">
        <f>BL145+BN145+BP145+BR145</f>
        <v/>
      </c>
      <c r="BK145" s="7" t="inlineStr"/>
      <c r="BL145" s="7" t="inlineStr"/>
      <c r="BM145" s="7" t="inlineStr"/>
      <c r="BN145" s="7" t="inlineStr"/>
      <c r="BO145" s="7" t="inlineStr"/>
      <c r="BP145" s="7" t="inlineStr"/>
      <c r="BQ145" s="7" t="inlineStr"/>
      <c r="BR145" s="7" t="inlineStr"/>
      <c r="BS145" s="7">
        <f>BU145+BW145+BY145+CA145+CC145+CE145+CG145+CI145+CK145</f>
        <v/>
      </c>
      <c r="BT145" s="7">
        <f>BV145+BX145+BZ145+CB145+CD145+CF145+CH145+CJ145+CL145</f>
        <v/>
      </c>
      <c r="BU145" s="7" t="inlineStr"/>
      <c r="BV145" s="7" t="inlineStr"/>
      <c r="BW145" s="7" t="inlineStr"/>
      <c r="BX145" s="7" t="inlineStr"/>
      <c r="BY145" s="7" t="inlineStr"/>
      <c r="BZ145" s="7" t="inlineStr"/>
      <c r="CA145" s="7" t="inlineStr"/>
      <c r="CB145" s="7" t="inlineStr"/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>
        <f>CO145+CQ145+CS145+CU145+CW145+CY145+DA145+DC145+DE145+DG145+DI145+DK145+DM145</f>
        <v/>
      </c>
      <c r="CN145" s="7">
        <f>CP145+CR145+CT145+CV145+CX145+CZ145+DB145+DD145+DF145+DH145+DJ145+DL145+DN145</f>
        <v/>
      </c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 t="inlineStr"/>
      <c r="DB145" s="7" t="inlineStr"/>
      <c r="DC145" s="7" t="inlineStr"/>
      <c r="DD145" s="7" t="inlineStr"/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>
        <f>E145+AU145+BI145+BS145+CM145</f>
        <v/>
      </c>
      <c r="DP145" s="7">
        <f>F145+AV145+BJ145+BT145+CN145</f>
        <v/>
      </c>
    </row>
    <row r="146" hidden="1" outlineLevel="1">
      <c r="A146" s="5" t="n">
        <v>53</v>
      </c>
      <c r="B146" s="6" t="inlineStr">
        <is>
          <t>Perizat 2000 XK</t>
        </is>
      </c>
      <c r="C146" s="6" t="inlineStr">
        <is>
          <t>Нукус</t>
        </is>
      </c>
      <c r="D146" s="6" t="inlineStr">
        <is>
          <t>Нукус 1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n">
        <v>1</v>
      </c>
      <c r="R146" s="7" t="n">
        <v>475982</v>
      </c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inlineStr"/>
      <c r="AB146" s="7" t="inlineStr"/>
      <c r="AC146" s="7" t="inlineStr"/>
      <c r="AD146" s="7" t="inlineStr"/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</f>
        <v/>
      </c>
      <c r="AV146" s="7">
        <f>AX146+AZ146+BB146+BD146+BF146+BH146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>
        <f>BK146+BM146+BO146+BQ146</f>
        <v/>
      </c>
      <c r="BJ146" s="7">
        <f>BL146+BN146+BP146+BR146</f>
        <v/>
      </c>
      <c r="BK146" s="7" t="inlineStr"/>
      <c r="BL146" s="7" t="inlineStr"/>
      <c r="BM146" s="7" t="inlineStr"/>
      <c r="BN146" s="7" t="inlineStr"/>
      <c r="BO146" s="7" t="inlineStr"/>
      <c r="BP146" s="7" t="inlineStr"/>
      <c r="BQ146" s="7" t="inlineStr"/>
      <c r="BR146" s="7" t="inlineStr"/>
      <c r="BS146" s="7">
        <f>BU146+BW146+BY146+CA146+CC146+CE146+CG146+CI146+CK146</f>
        <v/>
      </c>
      <c r="BT146" s="7">
        <f>BV146+BX146+BZ146+CB146+CD146+CF146+CH146+CJ146+CL146</f>
        <v/>
      </c>
      <c r="BU146" s="7" t="inlineStr"/>
      <c r="BV146" s="7" t="inlineStr"/>
      <c r="BW146" s="7" t="inlineStr"/>
      <c r="BX146" s="7" t="inlineStr"/>
      <c r="BY146" s="7" t="inlineStr"/>
      <c r="BZ146" s="7" t="inlineStr"/>
      <c r="CA146" s="7" t="inlineStr"/>
      <c r="CB146" s="7" t="inlineStr"/>
      <c r="CC146" s="7" t="inlineStr"/>
      <c r="CD146" s="7" t="inlineStr"/>
      <c r="CE146" s="7" t="inlineStr"/>
      <c r="CF146" s="7" t="inlineStr"/>
      <c r="CG146" s="7" t="inlineStr"/>
      <c r="CH146" s="7" t="inlineStr"/>
      <c r="CI146" s="7" t="inlineStr"/>
      <c r="CJ146" s="7" t="inlineStr"/>
      <c r="CK146" s="7" t="inlineStr"/>
      <c r="CL146" s="7" t="inlineStr"/>
      <c r="CM146" s="7">
        <f>CO146+CQ146+CS146+CU146+CW146+CY146+DA146+DC146+DE146+DG146+DI146+DK146+DM146</f>
        <v/>
      </c>
      <c r="CN146" s="7">
        <f>CP146+CR146+CT146+CV146+CX146+CZ146+DB146+DD146+DF146+DH146+DJ146+DL146+DN146</f>
        <v/>
      </c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 t="inlineStr"/>
      <c r="DB146" s="7" t="inlineStr"/>
      <c r="DC146" s="7" t="n">
        <v>20</v>
      </c>
      <c r="DD146" s="7" t="n">
        <v>4154700</v>
      </c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inlineStr"/>
      <c r="DN146" s="7" t="inlineStr"/>
      <c r="DO146" s="7">
        <f>E146+AU146+BI146+BS146+CM146</f>
        <v/>
      </c>
      <c r="DP146" s="7">
        <f>F146+AV146+BJ146+BT146+CN146</f>
        <v/>
      </c>
    </row>
    <row r="147" hidden="1" outlineLevel="1">
      <c r="A147" s="5" t="n">
        <v>54</v>
      </c>
      <c r="B147" s="6" t="inlineStr">
        <is>
          <t>RASHIDA FARM NUKUS MChJ</t>
        </is>
      </c>
      <c r="C147" s="6" t="inlineStr">
        <is>
          <t>Нукус</t>
        </is>
      </c>
      <c r="D147" s="6" t="inlineStr">
        <is>
          <t>Нукус 1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inlineStr"/>
      <c r="J147" s="7" t="inlineStr"/>
      <c r="K147" s="7" t="inlineStr"/>
      <c r="L147" s="7" t="inlineStr"/>
      <c r="M147" s="7" t="inlineStr"/>
      <c r="N147" s="7" t="inlineStr"/>
      <c r="O147" s="7" t="inlineStr"/>
      <c r="P147" s="7" t="inlineStr"/>
      <c r="Q147" s="7" t="inlineStr"/>
      <c r="R147" s="7" t="inlineStr"/>
      <c r="S147" s="7" t="inlineStr"/>
      <c r="T147" s="7" t="inlineStr"/>
      <c r="U147" s="7" t="inlineStr"/>
      <c r="V147" s="7" t="inlineStr"/>
      <c r="W147" s="7" t="inlineStr"/>
      <c r="X147" s="7" t="inlineStr"/>
      <c r="Y147" s="7" t="inlineStr"/>
      <c r="Z147" s="7" t="inlineStr"/>
      <c r="AA147" s="7" t="inlineStr"/>
      <c r="AB147" s="7" t="inlineStr"/>
      <c r="AC147" s="7" t="inlineStr"/>
      <c r="AD147" s="7" t="inlineStr"/>
      <c r="AE147" s="7" t="inlineStr"/>
      <c r="AF147" s="7" t="inlineStr"/>
      <c r="AG147" s="7" t="inlineStr"/>
      <c r="AH147" s="7" t="inlineStr"/>
      <c r="AI147" s="7" t="inlineStr"/>
      <c r="AJ147" s="7" t="inlineStr"/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</f>
        <v/>
      </c>
      <c r="AV147" s="7">
        <f>AX147+AZ147+BB147+BD147+BF147+BH147</f>
        <v/>
      </c>
      <c r="AW147" s="7" t="inlineStr"/>
      <c r="AX147" s="7" t="inlineStr"/>
      <c r="AY147" s="7" t="inlineStr"/>
      <c r="AZ147" s="7" t="inlineStr"/>
      <c r="BA147" s="7" t="inlineStr"/>
      <c r="BB147" s="7" t="inlineStr"/>
      <c r="BC147" s="7" t="inlineStr"/>
      <c r="BD147" s="7" t="inlineStr"/>
      <c r="BE147" s="7" t="inlineStr"/>
      <c r="BF147" s="7" t="inlineStr"/>
      <c r="BG147" s="7" t="inlineStr"/>
      <c r="BH147" s="7" t="inlineStr"/>
      <c r="BI147" s="7">
        <f>BK147+BM147+BO147+BQ147</f>
        <v/>
      </c>
      <c r="BJ147" s="7">
        <f>BL147+BN147+BP147+BR147</f>
        <v/>
      </c>
      <c r="BK147" s="7" t="inlineStr"/>
      <c r="BL147" s="7" t="inlineStr"/>
      <c r="BM147" s="7" t="inlineStr"/>
      <c r="BN147" s="7" t="inlineStr"/>
      <c r="BO147" s="7" t="inlineStr"/>
      <c r="BP147" s="7" t="inlineStr"/>
      <c r="BQ147" s="7" t="inlineStr"/>
      <c r="BR147" s="7" t="inlineStr"/>
      <c r="BS147" s="7">
        <f>BU147+BW147+BY147+CA147+CC147+CE147+CG147+CI147+CK147</f>
        <v/>
      </c>
      <c r="BT147" s="7">
        <f>BV147+BX147+BZ147+CB147+CD147+CF147+CH147+CJ147+CL147</f>
        <v/>
      </c>
      <c r="BU147" s="7" t="inlineStr"/>
      <c r="BV147" s="7" t="inlineStr"/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inlineStr"/>
      <c r="CF147" s="7" t="inlineStr"/>
      <c r="CG147" s="7" t="inlineStr"/>
      <c r="CH147" s="7" t="inlineStr"/>
      <c r="CI147" s="7" t="inlineStr"/>
      <c r="CJ147" s="7" t="inlineStr"/>
      <c r="CK147" s="7" t="inlineStr"/>
      <c r="CL147" s="7" t="inlineStr"/>
      <c r="CM147" s="7">
        <f>CO147+CQ147+CS147+CU147+CW147+CY147+DA147+DC147+DE147+DG147+DI147+DK147+DM147</f>
        <v/>
      </c>
      <c r="CN147" s="7">
        <f>CP147+CR147+CT147+CV147+CX147+CZ147+DB147+DD147+DF147+DH147+DJ147+DL147+DN147</f>
        <v/>
      </c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 t="inlineStr"/>
      <c r="DB147" s="7" t="inlineStr"/>
      <c r="DC147" s="7" t="n">
        <v>100</v>
      </c>
      <c r="DD147" s="7" t="n">
        <v>42112800</v>
      </c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>
        <f>E147+AU147+BI147+BS147+CM147</f>
        <v/>
      </c>
      <c r="DP147" s="7">
        <f>F147+AV147+BJ147+BT147+CN147</f>
        <v/>
      </c>
    </row>
    <row r="148" hidden="1" outlineLevel="1">
      <c r="A148" s="5" t="n">
        <v>55</v>
      </c>
      <c r="B148" s="6" t="inlineStr">
        <is>
          <t>RAVSHANBEROV ASADBEK FARM MCHJ</t>
        </is>
      </c>
      <c r="C148" s="6" t="inlineStr">
        <is>
          <t>Нукус</t>
        </is>
      </c>
      <c r="D148" s="6" t="inlineStr">
        <is>
          <t>Нукус 1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inlineStr"/>
      <c r="H148" s="7" t="inlineStr"/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</f>
        <v/>
      </c>
      <c r="AV148" s="7">
        <f>AX148+AZ148+BB148+BD148+BF148+BH148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n">
        <v>5</v>
      </c>
      <c r="BH148" s="7" t="n">
        <v>1173920</v>
      </c>
      <c r="BI148" s="7">
        <f>BK148+BM148+BO148+BQ148</f>
        <v/>
      </c>
      <c r="BJ148" s="7">
        <f>BL148+BN148+BP148+BR148</f>
        <v/>
      </c>
      <c r="BK148" s="7" t="inlineStr"/>
      <c r="BL148" s="7" t="inlineStr"/>
      <c r="BM148" s="7" t="inlineStr"/>
      <c r="BN148" s="7" t="inlineStr"/>
      <c r="BO148" s="7" t="n">
        <v>6</v>
      </c>
      <c r="BP148" s="7" t="n">
        <v>39552</v>
      </c>
      <c r="BQ148" s="7" t="inlineStr"/>
      <c r="BR148" s="7" t="inlineStr"/>
      <c r="BS148" s="7">
        <f>BU148+BW148+BY148+CA148+CC148+CE148+CG148+CI148+CK148</f>
        <v/>
      </c>
      <c r="BT148" s="7">
        <f>BV148+BX148+BZ148+CB148+CD148+CF148+CH148+CJ148+CL148</f>
        <v/>
      </c>
      <c r="BU148" s="7" t="inlineStr"/>
      <c r="BV148" s="7" t="inlineStr"/>
      <c r="BW148" s="7" t="inlineStr"/>
      <c r="BX148" s="7" t="inlineStr"/>
      <c r="BY148" s="7" t="n">
        <v>9</v>
      </c>
      <c r="BZ148" s="7" t="n">
        <v>3427481</v>
      </c>
      <c r="CA148" s="7" t="inlineStr"/>
      <c r="CB148" s="7" t="inlineStr"/>
      <c r="CC148" s="7" t="inlineStr"/>
      <c r="CD148" s="7" t="inlineStr"/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>
        <f>CO148+CQ148+CS148+CU148+CW148+CY148+DA148+DC148+DE148+DG148+DI148+DK148+DM148</f>
        <v/>
      </c>
      <c r="CN148" s="7">
        <f>CP148+CR148+CT148+CV148+CX148+CZ148+DB148+DD148+DF148+DH148+DJ148+DL148+DN148</f>
        <v/>
      </c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 t="inlineStr"/>
      <c r="DB148" s="7" t="inlineStr"/>
      <c r="DC148" s="7" t="n">
        <v>4</v>
      </c>
      <c r="DD148" s="7" t="n">
        <v>324536</v>
      </c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>
        <f>E148+AU148+BI148+BS148+CM148</f>
        <v/>
      </c>
      <c r="DP148" s="7">
        <f>F148+AV148+BJ148+BT148+CN148</f>
        <v/>
      </c>
    </row>
    <row r="149" hidden="1" outlineLevel="1">
      <c r="A149" s="5" t="n">
        <v>56</v>
      </c>
      <c r="B149" s="6" t="inlineStr">
        <is>
          <t>ROMAN ZULAYXO FARM XD</t>
        </is>
      </c>
      <c r="C149" s="6" t="inlineStr">
        <is>
          <t>Нукус</t>
        </is>
      </c>
      <c r="D149" s="6" t="inlineStr">
        <is>
          <t>Нукус 1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inlineStr"/>
      <c r="H149" s="7" t="inlineStr"/>
      <c r="I149" s="7" t="inlineStr"/>
      <c r="J149" s="7" t="inlineStr"/>
      <c r="K149" s="7" t="inlineStr"/>
      <c r="L149" s="7" t="inlineStr"/>
      <c r="M149" s="7" t="inlineStr"/>
      <c r="N149" s="7" t="inlineStr"/>
      <c r="O149" s="7" t="inlineStr"/>
      <c r="P149" s="7" t="inlineStr"/>
      <c r="Q149" s="7" t="n">
        <v>10</v>
      </c>
      <c r="R149" s="7" t="n">
        <v>694950</v>
      </c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inlineStr"/>
      <c r="AH149" s="7" t="inlineStr"/>
      <c r="AI149" s="7" t="inlineStr"/>
      <c r="AJ149" s="7" t="inlineStr"/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</f>
        <v/>
      </c>
      <c r="AV149" s="7">
        <f>AX149+AZ149+BB149+BD149+BF149+BH149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>
        <f>BK149+BM149+BO149+BQ149</f>
        <v/>
      </c>
      <c r="BJ149" s="7">
        <f>BL149+BN149+BP149+BR149</f>
        <v/>
      </c>
      <c r="BK149" s="7" t="inlineStr"/>
      <c r="BL149" s="7" t="inlineStr"/>
      <c r="BM149" s="7" t="inlineStr"/>
      <c r="BN149" s="7" t="inlineStr"/>
      <c r="BO149" s="7" t="inlineStr"/>
      <c r="BP149" s="7" t="inlineStr"/>
      <c r="BQ149" s="7" t="inlineStr"/>
      <c r="BR149" s="7" t="inlineStr"/>
      <c r="BS149" s="7">
        <f>BU149+BW149+BY149+CA149+CC149+CE149+CG149+CI149+CK149</f>
        <v/>
      </c>
      <c r="BT149" s="7">
        <f>BV149+BX149+BZ149+CB149+CD149+CF149+CH149+CJ149+CL149</f>
        <v/>
      </c>
      <c r="BU149" s="7" t="inlineStr"/>
      <c r="BV149" s="7" t="inlineStr"/>
      <c r="BW149" s="7" t="inlineStr"/>
      <c r="BX149" s="7" t="inlineStr"/>
      <c r="BY149" s="7" t="inlineStr"/>
      <c r="BZ149" s="7" t="inlineStr"/>
      <c r="CA149" s="7" t="inlineStr"/>
      <c r="CB149" s="7" t="inlineStr"/>
      <c r="CC149" s="7" t="inlineStr"/>
      <c r="CD149" s="7" t="inlineStr"/>
      <c r="CE149" s="7" t="inlineStr"/>
      <c r="CF149" s="7" t="inlineStr"/>
      <c r="CG149" s="7" t="inlineStr"/>
      <c r="CH149" s="7" t="inlineStr"/>
      <c r="CI149" s="7" t="inlineStr"/>
      <c r="CJ149" s="7" t="inlineStr"/>
      <c r="CK149" s="7" t="inlineStr"/>
      <c r="CL149" s="7" t="inlineStr"/>
      <c r="CM149" s="7">
        <f>CO149+CQ149+CS149+CU149+CW149+CY149+DA149+DC149+DE149+DG149+DI149+DK149+DM149</f>
        <v/>
      </c>
      <c r="CN149" s="7">
        <f>CP149+CR149+CT149+CV149+CX149+CZ149+DB149+DD149+DF149+DH149+DJ149+DL149+DN149</f>
        <v/>
      </c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 t="inlineStr"/>
      <c r="DB149" s="7" t="inlineStr"/>
      <c r="DC149" s="7" t="inlineStr"/>
      <c r="DD149" s="7" t="inlineStr"/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>
        <f>E149+AU149+BI149+BS149+CM149</f>
        <v/>
      </c>
      <c r="DP149" s="7">
        <f>F149+AV149+BJ149+BT149+CN149</f>
        <v/>
      </c>
    </row>
    <row r="150" hidden="1" outlineLevel="1">
      <c r="A150" s="5" t="n">
        <v>57</v>
      </c>
      <c r="B150" s="6" t="inlineStr">
        <is>
          <t>ROMASHKI MCHJ</t>
        </is>
      </c>
      <c r="C150" s="6" t="inlineStr">
        <is>
          <t>Нукус</t>
        </is>
      </c>
      <c r="D150" s="6" t="inlineStr">
        <is>
          <t>Нукус 1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inlineStr"/>
      <c r="H150" s="7" t="inlineStr"/>
      <c r="I150" s="7" t="inlineStr"/>
      <c r="J150" s="7" t="inlineStr"/>
      <c r="K150" s="7" t="inlineStr"/>
      <c r="L150" s="7" t="inlineStr"/>
      <c r="M150" s="7" t="inlineStr"/>
      <c r="N150" s="7" t="inlineStr"/>
      <c r="O150" s="7" t="inlineStr"/>
      <c r="P150" s="7" t="inlineStr"/>
      <c r="Q150" s="7" t="n">
        <v>15</v>
      </c>
      <c r="R150" s="7" t="n">
        <v>4909695</v>
      </c>
      <c r="S150" s="7" t="inlineStr"/>
      <c r="T150" s="7" t="inlineStr"/>
      <c r="U150" s="7" t="inlineStr"/>
      <c r="V150" s="7" t="inlineStr"/>
      <c r="W150" s="7" t="inlineStr"/>
      <c r="X150" s="7" t="inlineStr"/>
      <c r="Y150" s="7" t="inlineStr"/>
      <c r="Z150" s="7" t="inlineStr"/>
      <c r="AA150" s="7" t="inlineStr"/>
      <c r="AB150" s="7" t="inlineStr"/>
      <c r="AC150" s="7" t="inlineStr"/>
      <c r="AD150" s="7" t="inlineStr"/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</f>
        <v/>
      </c>
      <c r="AV150" s="7">
        <f>AX150+AZ150+BB150+BD150+BF150+BH150</f>
        <v/>
      </c>
      <c r="AW150" s="7" t="inlineStr"/>
      <c r="AX150" s="7" t="inlineStr"/>
      <c r="AY150" s="7" t="inlineStr"/>
      <c r="AZ150" s="7" t="inlineStr"/>
      <c r="BA150" s="7" t="inlineStr"/>
      <c r="BB150" s="7" t="inlineStr"/>
      <c r="BC150" s="7" t="inlineStr"/>
      <c r="BD150" s="7" t="inlineStr"/>
      <c r="BE150" s="7" t="inlineStr"/>
      <c r="BF150" s="7" t="inlineStr"/>
      <c r="BG150" s="7" t="inlineStr"/>
      <c r="BH150" s="7" t="inlineStr"/>
      <c r="BI150" s="7">
        <f>BK150+BM150+BO150+BQ150</f>
        <v/>
      </c>
      <c r="BJ150" s="7">
        <f>BL150+BN150+BP150+BR150</f>
        <v/>
      </c>
      <c r="BK150" s="7" t="inlineStr"/>
      <c r="BL150" s="7" t="inlineStr"/>
      <c r="BM150" s="7" t="inlineStr"/>
      <c r="BN150" s="7" t="inlineStr"/>
      <c r="BO150" s="7" t="inlineStr"/>
      <c r="BP150" s="7" t="inlineStr"/>
      <c r="BQ150" s="7" t="inlineStr"/>
      <c r="BR150" s="7" t="inlineStr"/>
      <c r="BS150" s="7">
        <f>BU150+BW150+BY150+CA150+CC150+CE150+CG150+CI150+CK150</f>
        <v/>
      </c>
      <c r="BT150" s="7">
        <f>BV150+BX150+BZ150+CB150+CD150+CF150+CH150+CJ150+CL150</f>
        <v/>
      </c>
      <c r="BU150" s="7" t="inlineStr"/>
      <c r="BV150" s="7" t="inlineStr"/>
      <c r="BW150" s="7" t="inlineStr"/>
      <c r="BX150" s="7" t="inlineStr"/>
      <c r="BY150" s="7" t="inlineStr"/>
      <c r="BZ150" s="7" t="inlineStr"/>
      <c r="CA150" s="7" t="inlineStr"/>
      <c r="CB150" s="7" t="inlineStr"/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inlineStr"/>
      <c r="CL150" s="7" t="inlineStr"/>
      <c r="CM150" s="7">
        <f>CO150+CQ150+CS150+CU150+CW150+CY150+DA150+DC150+DE150+DG150+DI150+DK150+DM150</f>
        <v/>
      </c>
      <c r="CN150" s="7">
        <f>CP150+CR150+CT150+CV150+CX150+CZ150+DB150+DD150+DF150+DH150+DJ150+DL150+DN150</f>
        <v/>
      </c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 t="inlineStr"/>
      <c r="DB150" s="7" t="inlineStr"/>
      <c r="DC150" s="7" t="inlineStr"/>
      <c r="DD150" s="7" t="inlineStr"/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>
        <f>E150+AU150+BI150+BS150+CM150</f>
        <v/>
      </c>
      <c r="DP150" s="7">
        <f>F150+AV150+BJ150+BT150+CN150</f>
        <v/>
      </c>
    </row>
    <row r="151" hidden="1" outlineLevel="1">
      <c r="A151" s="5" t="n">
        <v>58</v>
      </c>
      <c r="B151" s="6" t="inlineStr">
        <is>
          <t>RUMIYA MIRAMAN FARM MCHJ</t>
        </is>
      </c>
      <c r="C151" s="6" t="inlineStr">
        <is>
          <t>Нукус</t>
        </is>
      </c>
      <c r="D151" s="6" t="inlineStr">
        <is>
          <t>Нукус 1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inlineStr"/>
      <c r="H151" s="7" t="inlineStr"/>
      <c r="I151" s="7" t="inlineStr"/>
      <c r="J151" s="7" t="inlineStr"/>
      <c r="K151" s="7" t="inlineStr"/>
      <c r="L151" s="7" t="inlineStr"/>
      <c r="M151" s="7" t="inlineStr"/>
      <c r="N151" s="7" t="inlineStr"/>
      <c r="O151" s="7" t="inlineStr"/>
      <c r="P151" s="7" t="inlineStr"/>
      <c r="Q151" s="7" t="inlineStr"/>
      <c r="R151" s="7" t="inlineStr"/>
      <c r="S151" s="7" t="inlineStr"/>
      <c r="T151" s="7" t="inlineStr"/>
      <c r="U151" s="7" t="inlineStr"/>
      <c r="V151" s="7" t="inlineStr"/>
      <c r="W151" s="7" t="inlineStr"/>
      <c r="X151" s="7" t="inlineStr"/>
      <c r="Y151" s="7" t="inlineStr"/>
      <c r="Z151" s="7" t="inlineStr"/>
      <c r="AA151" s="7" t="inlineStr"/>
      <c r="AB151" s="7" t="inlineStr"/>
      <c r="AC151" s="7" t="inlineStr"/>
      <c r="AD151" s="7" t="inlineStr"/>
      <c r="AE151" s="7" t="inlineStr"/>
      <c r="AF151" s="7" t="inlineStr"/>
      <c r="AG151" s="7" t="n">
        <v>2</v>
      </c>
      <c r="AH151" s="7" t="n">
        <v>847858</v>
      </c>
      <c r="AI151" s="7" t="n">
        <v>2</v>
      </c>
      <c r="AJ151" s="7" t="n">
        <v>571152</v>
      </c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</f>
        <v/>
      </c>
      <c r="AV151" s="7">
        <f>AX151+AZ151+BB151+BD151+BF151+BH151</f>
        <v/>
      </c>
      <c r="AW151" s="7" t="inlineStr"/>
      <c r="AX151" s="7" t="inlineStr"/>
      <c r="AY151" s="7" t="inlineStr"/>
      <c r="AZ151" s="7" t="inlineStr"/>
      <c r="BA151" s="7" t="inlineStr"/>
      <c r="BB151" s="7" t="inlineStr"/>
      <c r="BC151" s="7" t="inlineStr"/>
      <c r="BD151" s="7" t="inlineStr"/>
      <c r="BE151" s="7" t="inlineStr"/>
      <c r="BF151" s="7" t="inlineStr"/>
      <c r="BG151" s="7" t="inlineStr"/>
      <c r="BH151" s="7" t="inlineStr"/>
      <c r="BI151" s="7">
        <f>BK151+BM151+BO151+BQ151</f>
        <v/>
      </c>
      <c r="BJ151" s="7">
        <f>BL151+BN151+BP151+BR151</f>
        <v/>
      </c>
      <c r="BK151" s="7" t="inlineStr"/>
      <c r="BL151" s="7" t="inlineStr"/>
      <c r="BM151" s="7" t="inlineStr"/>
      <c r="BN151" s="7" t="inlineStr"/>
      <c r="BO151" s="7" t="inlineStr"/>
      <c r="BP151" s="7" t="inlineStr"/>
      <c r="BQ151" s="7" t="inlineStr"/>
      <c r="BR151" s="7" t="inlineStr"/>
      <c r="BS151" s="7">
        <f>BU151+BW151+BY151+CA151+CC151+CE151+CG151+CI151+CK151</f>
        <v/>
      </c>
      <c r="BT151" s="7">
        <f>BV151+BX151+BZ151+CB151+CD151+CF151+CH151+CJ151+CL151</f>
        <v/>
      </c>
      <c r="BU151" s="7" t="inlineStr"/>
      <c r="BV151" s="7" t="inlineStr"/>
      <c r="BW151" s="7" t="inlineStr"/>
      <c r="BX151" s="7" t="inlineStr"/>
      <c r="BY151" s="7" t="inlineStr"/>
      <c r="BZ151" s="7" t="inlineStr"/>
      <c r="CA151" s="7" t="inlineStr"/>
      <c r="CB151" s="7" t="inlineStr"/>
      <c r="CC151" s="7" t="inlineStr"/>
      <c r="CD151" s="7" t="inlineStr"/>
      <c r="CE151" s="7" t="inlineStr"/>
      <c r="CF151" s="7" t="inlineStr"/>
      <c r="CG151" s="7" t="inlineStr"/>
      <c r="CH151" s="7" t="inlineStr"/>
      <c r="CI151" s="7" t="inlineStr"/>
      <c r="CJ151" s="7" t="inlineStr"/>
      <c r="CK151" s="7" t="inlineStr"/>
      <c r="CL151" s="7" t="inlineStr"/>
      <c r="CM151" s="7">
        <f>CO151+CQ151+CS151+CU151+CW151+CY151+DA151+DC151+DE151+DG151+DI151+DK151+DM151</f>
        <v/>
      </c>
      <c r="CN151" s="7">
        <f>CP151+CR151+CT151+CV151+CX151+CZ151+DB151+DD151+DF151+DH151+DJ151+DL151+DN151</f>
        <v/>
      </c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 t="inlineStr"/>
      <c r="DB151" s="7" t="inlineStr"/>
      <c r="DC151" s="7" t="inlineStr"/>
      <c r="DD151" s="7" t="inlineStr"/>
      <c r="DE151" s="7" t="inlineStr"/>
      <c r="DF151" s="7" t="inlineStr"/>
      <c r="DG151" s="7" t="inlineStr"/>
      <c r="DH151" s="7" t="inlineStr"/>
      <c r="DI151" s="7" t="inlineStr"/>
      <c r="DJ151" s="7" t="inlineStr"/>
      <c r="DK151" s="7" t="inlineStr"/>
      <c r="DL151" s="7" t="inlineStr"/>
      <c r="DM151" s="7" t="inlineStr"/>
      <c r="DN151" s="7" t="inlineStr"/>
      <c r="DO151" s="7">
        <f>E151+AU151+BI151+BS151+CM151</f>
        <v/>
      </c>
      <c r="DP151" s="7">
        <f>F151+AV151+BJ151+BT151+CN151</f>
        <v/>
      </c>
    </row>
    <row r="152" hidden="1" outlineLevel="1">
      <c r="A152" s="5" t="n">
        <v>59</v>
      </c>
      <c r="B152" s="6" t="inlineStr">
        <is>
          <t>Rano XK</t>
        </is>
      </c>
      <c r="C152" s="6" t="inlineStr">
        <is>
          <t>Нукус</t>
        </is>
      </c>
      <c r="D152" s="6" t="inlineStr">
        <is>
          <t>Нукус 1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n">
        <v>8</v>
      </c>
      <c r="H152" s="7" t="n">
        <v>2408088</v>
      </c>
      <c r="I152" s="7" t="n">
        <v>9</v>
      </c>
      <c r="J152" s="7" t="n">
        <v>2741454</v>
      </c>
      <c r="K152" s="7" t="inlineStr"/>
      <c r="L152" s="7" t="inlineStr"/>
      <c r="M152" s="7" t="n">
        <v>150</v>
      </c>
      <c r="N152" s="7" t="n">
        <v>48755250</v>
      </c>
      <c r="O152" s="7" t="inlineStr"/>
      <c r="P152" s="7" t="inlineStr"/>
      <c r="Q152" s="7" t="n">
        <v>510</v>
      </c>
      <c r="R152" s="7" t="n">
        <v>39989915</v>
      </c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n">
        <v>10</v>
      </c>
      <c r="AF152" s="7" t="n">
        <v>787940</v>
      </c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</f>
        <v/>
      </c>
      <c r="AV152" s="7">
        <f>AX152+AZ152+BB152+BD152+BF152+BH152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inlineStr"/>
      <c r="BH152" s="7" t="inlineStr"/>
      <c r="BI152" s="7">
        <f>BK152+BM152+BO152+BQ152</f>
        <v/>
      </c>
      <c r="BJ152" s="7">
        <f>BL152+BN152+BP152+BR152</f>
        <v/>
      </c>
      <c r="BK152" s="7" t="inlineStr"/>
      <c r="BL152" s="7" t="inlineStr"/>
      <c r="BM152" s="7" t="inlineStr"/>
      <c r="BN152" s="7" t="inlineStr"/>
      <c r="BO152" s="7" t="inlineStr"/>
      <c r="BP152" s="7" t="inlineStr"/>
      <c r="BQ152" s="7" t="inlineStr"/>
      <c r="BR152" s="7" t="inlineStr"/>
      <c r="BS152" s="7">
        <f>BU152+BW152+BY152+CA152+CC152+CE152+CG152+CI152+CK152</f>
        <v/>
      </c>
      <c r="BT152" s="7">
        <f>BV152+BX152+BZ152+CB152+CD152+CF152+CH152+CJ152+CL152</f>
        <v/>
      </c>
      <c r="BU152" s="7" t="inlineStr"/>
      <c r="BV152" s="7" t="inlineStr"/>
      <c r="BW152" s="7" t="inlineStr"/>
      <c r="BX152" s="7" t="inlineStr"/>
      <c r="BY152" s="7" t="inlineStr"/>
      <c r="BZ152" s="7" t="inlineStr"/>
      <c r="CA152" s="7" t="inlineStr"/>
      <c r="CB152" s="7" t="inlineStr"/>
      <c r="CC152" s="7" t="inlineStr"/>
      <c r="CD152" s="7" t="inlineStr"/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>
        <f>CO152+CQ152+CS152+CU152+CW152+CY152+DA152+DC152+DE152+DG152+DI152+DK152+DM152</f>
        <v/>
      </c>
      <c r="CN152" s="7">
        <f>CP152+CR152+CT152+CV152+CX152+CZ152+DB152+DD152+DF152+DH152+DJ152+DL152+DN152</f>
        <v/>
      </c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 t="inlineStr"/>
      <c r="DB152" s="7" t="inlineStr"/>
      <c r="DC152" s="7" t="inlineStr"/>
      <c r="DD152" s="7" t="inlineStr"/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>
        <f>E152+AU152+BI152+BS152+CM152</f>
        <v/>
      </c>
      <c r="DP152" s="7">
        <f>F152+AV152+BJ152+BT152+CN152</f>
        <v/>
      </c>
    </row>
    <row r="153" hidden="1" outlineLevel="1">
      <c r="A153" s="5" t="n">
        <v>60</v>
      </c>
      <c r="B153" s="6" t="inlineStr">
        <is>
          <t>SAIDAMIR FARM MCHJ</t>
        </is>
      </c>
      <c r="C153" s="6" t="inlineStr">
        <is>
          <t>Нукус</t>
        </is>
      </c>
      <c r="D153" s="6" t="inlineStr">
        <is>
          <t>Нукус 1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n">
        <v>10</v>
      </c>
      <c r="H153" s="7" t="n">
        <v>149790</v>
      </c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n">
        <v>20</v>
      </c>
      <c r="R153" s="7" t="n">
        <v>4186130</v>
      </c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</f>
        <v/>
      </c>
      <c r="AV153" s="7">
        <f>AX153+AZ153+BB153+BD153+BF153+BH153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>
        <f>BK153+BM153+BO153+BQ153</f>
        <v/>
      </c>
      <c r="BJ153" s="7">
        <f>BL153+BN153+BP153+BR153</f>
        <v/>
      </c>
      <c r="BK153" s="7" t="inlineStr"/>
      <c r="BL153" s="7" t="inlineStr"/>
      <c r="BM153" s="7" t="inlineStr"/>
      <c r="BN153" s="7" t="inlineStr"/>
      <c r="BO153" s="7" t="inlineStr"/>
      <c r="BP153" s="7" t="inlineStr"/>
      <c r="BQ153" s="7" t="inlineStr"/>
      <c r="BR153" s="7" t="inlineStr"/>
      <c r="BS153" s="7">
        <f>BU153+BW153+BY153+CA153+CC153+CE153+CG153+CI153+CK153</f>
        <v/>
      </c>
      <c r="BT153" s="7">
        <f>BV153+BX153+BZ153+CB153+CD153+CF153+CH153+CJ153+CL153</f>
        <v/>
      </c>
      <c r="BU153" s="7" t="inlineStr"/>
      <c r="BV153" s="7" t="inlineStr"/>
      <c r="BW153" s="7" t="inlineStr"/>
      <c r="BX153" s="7" t="inlineStr"/>
      <c r="BY153" s="7" t="inlineStr"/>
      <c r="BZ153" s="7" t="inlineStr"/>
      <c r="CA153" s="7" t="inlineStr"/>
      <c r="CB153" s="7" t="inlineStr"/>
      <c r="CC153" s="7" t="inlineStr"/>
      <c r="CD153" s="7" t="inlineStr"/>
      <c r="CE153" s="7" t="inlineStr"/>
      <c r="CF153" s="7" t="inlineStr"/>
      <c r="CG153" s="7" t="inlineStr"/>
      <c r="CH153" s="7" t="inlineStr"/>
      <c r="CI153" s="7" t="inlineStr"/>
      <c r="CJ153" s="7" t="inlineStr"/>
      <c r="CK153" s="7" t="inlineStr"/>
      <c r="CL153" s="7" t="inlineStr"/>
      <c r="CM153" s="7">
        <f>CO153+CQ153+CS153+CU153+CW153+CY153+DA153+DC153+DE153+DG153+DI153+DK153+DM153</f>
        <v/>
      </c>
      <c r="CN153" s="7">
        <f>CP153+CR153+CT153+CV153+CX153+CZ153+DB153+DD153+DF153+DH153+DJ153+DL153+DN153</f>
        <v/>
      </c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 t="inlineStr"/>
      <c r="DB153" s="7" t="inlineStr"/>
      <c r="DC153" s="7" t="inlineStr"/>
      <c r="DD153" s="7" t="inlineStr"/>
      <c r="DE153" s="7" t="inlineStr"/>
      <c r="DF153" s="7" t="inlineStr"/>
      <c r="DG153" s="7" t="n">
        <v>12</v>
      </c>
      <c r="DH153" s="7" t="n">
        <v>1743228</v>
      </c>
      <c r="DI153" s="7" t="inlineStr"/>
      <c r="DJ153" s="7" t="inlineStr"/>
      <c r="DK153" s="7" t="inlineStr"/>
      <c r="DL153" s="7" t="inlineStr"/>
      <c r="DM153" s="7" t="inlineStr"/>
      <c r="DN153" s="7" t="inlineStr"/>
      <c r="DO153" s="7">
        <f>E153+AU153+BI153+BS153+CM153</f>
        <v/>
      </c>
      <c r="DP153" s="7">
        <f>F153+AV153+BJ153+BT153+CN153</f>
        <v/>
      </c>
    </row>
    <row r="154" hidden="1" outlineLevel="1">
      <c r="A154" s="5" t="n">
        <v>61</v>
      </c>
      <c r="B154" s="6" t="inlineStr">
        <is>
          <t>SALAMAT MED SERVIS MCHJ</t>
        </is>
      </c>
      <c r="C154" s="6" t="inlineStr">
        <is>
          <t>Нукус</t>
        </is>
      </c>
      <c r="D154" s="6" t="inlineStr">
        <is>
          <t>Нукус 1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inlineStr"/>
      <c r="H154" s="7" t="inlineStr"/>
      <c r="I154" s="7" t="inlineStr"/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/>
      <c r="S154" s="7" t="inlineStr"/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/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</f>
        <v/>
      </c>
      <c r="AV154" s="7">
        <f>AX154+AZ154+BB154+BD154+BF154+BH154</f>
        <v/>
      </c>
      <c r="AW154" s="7" t="inlineStr"/>
      <c r="AX154" s="7" t="inlineStr"/>
      <c r="AY154" s="7" t="n">
        <v>1</v>
      </c>
      <c r="AZ154" s="7" t="n">
        <v>216076</v>
      </c>
      <c r="BA154" s="7" t="inlineStr"/>
      <c r="BB154" s="7" t="inlineStr"/>
      <c r="BC154" s="7" t="inlineStr"/>
      <c r="BD154" s="7" t="inlineStr"/>
      <c r="BE154" s="7" t="inlineStr"/>
      <c r="BF154" s="7" t="inlineStr"/>
      <c r="BG154" s="7" t="n">
        <v>9</v>
      </c>
      <c r="BH154" s="7" t="n">
        <v>199449</v>
      </c>
      <c r="BI154" s="7">
        <f>BK154+BM154+BO154+BQ154</f>
        <v/>
      </c>
      <c r="BJ154" s="7">
        <f>BL154+BN154+BP154+BR154</f>
        <v/>
      </c>
      <c r="BK154" s="7" t="inlineStr"/>
      <c r="BL154" s="7" t="inlineStr"/>
      <c r="BM154" s="7" t="inlineStr"/>
      <c r="BN154" s="7" t="inlineStr"/>
      <c r="BO154" s="7" t="inlineStr"/>
      <c r="BP154" s="7" t="inlineStr"/>
      <c r="BQ154" s="7" t="inlineStr"/>
      <c r="BR154" s="7" t="inlineStr"/>
      <c r="BS154" s="7">
        <f>BU154+BW154+BY154+CA154+CC154+CE154+CG154+CI154+CK154</f>
        <v/>
      </c>
      <c r="BT154" s="7">
        <f>BV154+BX154+BZ154+CB154+CD154+CF154+CH154+CJ154+CL154</f>
        <v/>
      </c>
      <c r="BU154" s="7" t="inlineStr"/>
      <c r="BV154" s="7" t="inlineStr"/>
      <c r="BW154" s="7" t="inlineStr"/>
      <c r="BX154" s="7" t="inlineStr"/>
      <c r="BY154" s="7" t="inlineStr"/>
      <c r="BZ154" s="7" t="inlineStr"/>
      <c r="CA154" s="7" t="inlineStr"/>
      <c r="CB154" s="7" t="inlineStr"/>
      <c r="CC154" s="7" t="inlineStr"/>
      <c r="CD154" s="7" t="inlineStr"/>
      <c r="CE154" s="7" t="inlineStr"/>
      <c r="CF154" s="7" t="inlineStr"/>
      <c r="CG154" s="7" t="inlineStr"/>
      <c r="CH154" s="7" t="inlineStr"/>
      <c r="CI154" s="7" t="inlineStr"/>
      <c r="CJ154" s="7" t="inlineStr"/>
      <c r="CK154" s="7" t="inlineStr"/>
      <c r="CL154" s="7" t="inlineStr"/>
      <c r="CM154" s="7">
        <f>CO154+CQ154+CS154+CU154+CW154+CY154+DA154+DC154+DE154+DG154+DI154+DK154+DM154</f>
        <v/>
      </c>
      <c r="CN154" s="7">
        <f>CP154+CR154+CT154+CV154+CX154+CZ154+DB154+DD154+DF154+DH154+DJ154+DL154+DN154</f>
        <v/>
      </c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 t="inlineStr"/>
      <c r="DB154" s="7" t="inlineStr"/>
      <c r="DC154" s="7" t="n">
        <v>20</v>
      </c>
      <c r="DD154" s="7" t="n">
        <v>172280</v>
      </c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>
        <f>E154+AU154+BI154+BS154+CM154</f>
        <v/>
      </c>
      <c r="DP154" s="7">
        <f>F154+AV154+BJ154+BT154+CN154</f>
        <v/>
      </c>
    </row>
    <row r="155" hidden="1" outlineLevel="1">
      <c r="A155" s="5" t="n">
        <v>62</v>
      </c>
      <c r="B155" s="6" t="inlineStr">
        <is>
          <t>SHIPOVNIK FARM MCHJ</t>
        </is>
      </c>
      <c r="C155" s="6" t="inlineStr">
        <is>
          <t>Нукус</t>
        </is>
      </c>
      <c r="D155" s="6" t="inlineStr">
        <is>
          <t>Нукус 1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inlineStr"/>
      <c r="H155" s="7" t="inlineStr"/>
      <c r="I155" s="7" t="inlineStr"/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n">
        <v>8</v>
      </c>
      <c r="R155" s="7" t="n">
        <v>2190816</v>
      </c>
      <c r="S155" s="7" t="inlineStr"/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/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</f>
        <v/>
      </c>
      <c r="AV155" s="7">
        <f>AX155+AZ155+BB155+BD155+BF155+BH155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inlineStr"/>
      <c r="BH155" s="7" t="inlineStr"/>
      <c r="BI155" s="7">
        <f>BK155+BM155+BO155+BQ155</f>
        <v/>
      </c>
      <c r="BJ155" s="7">
        <f>BL155+BN155+BP155+BR155</f>
        <v/>
      </c>
      <c r="BK155" s="7" t="inlineStr"/>
      <c r="BL155" s="7" t="inlineStr"/>
      <c r="BM155" s="7" t="inlineStr"/>
      <c r="BN155" s="7" t="inlineStr"/>
      <c r="BO155" s="7" t="inlineStr"/>
      <c r="BP155" s="7" t="inlineStr"/>
      <c r="BQ155" s="7" t="inlineStr"/>
      <c r="BR155" s="7" t="inlineStr"/>
      <c r="BS155" s="7">
        <f>BU155+BW155+BY155+CA155+CC155+CE155+CG155+CI155+CK155</f>
        <v/>
      </c>
      <c r="BT155" s="7">
        <f>BV155+BX155+BZ155+CB155+CD155+CF155+CH155+CJ155+CL155</f>
        <v/>
      </c>
      <c r="BU155" s="7" t="inlineStr"/>
      <c r="BV155" s="7" t="inlineStr"/>
      <c r="BW155" s="7" t="inlineStr"/>
      <c r="BX155" s="7" t="inlineStr"/>
      <c r="BY155" s="7" t="inlineStr"/>
      <c r="BZ155" s="7" t="inlineStr"/>
      <c r="CA155" s="7" t="inlineStr"/>
      <c r="CB155" s="7" t="inlineStr"/>
      <c r="CC155" s="7" t="inlineStr"/>
      <c r="CD155" s="7" t="inlineStr"/>
      <c r="CE155" s="7" t="inlineStr"/>
      <c r="CF155" s="7" t="inlineStr"/>
      <c r="CG155" s="7" t="inlineStr"/>
      <c r="CH155" s="7" t="inlineStr"/>
      <c r="CI155" s="7" t="inlineStr"/>
      <c r="CJ155" s="7" t="inlineStr"/>
      <c r="CK155" s="7" t="inlineStr"/>
      <c r="CL155" s="7" t="inlineStr"/>
      <c r="CM155" s="7">
        <f>CO155+CQ155+CS155+CU155+CW155+CY155+DA155+DC155+DE155+DG155+DI155+DK155+DM155</f>
        <v/>
      </c>
      <c r="CN155" s="7">
        <f>CP155+CR155+CT155+CV155+CX155+CZ155+DB155+DD155+DF155+DH155+DJ155+DL155+DN155</f>
        <v/>
      </c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 t="inlineStr"/>
      <c r="DB155" s="7" t="inlineStr"/>
      <c r="DC155" s="7" t="inlineStr"/>
      <c r="DD155" s="7" t="inlineStr"/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>
        <f>E155+AU155+BI155+BS155+CM155</f>
        <v/>
      </c>
      <c r="DP155" s="7">
        <f>F155+AV155+BJ155+BT155+CN155</f>
        <v/>
      </c>
    </row>
    <row r="156" hidden="1" outlineLevel="1">
      <c r="A156" s="5" t="n">
        <v>63</v>
      </c>
      <c r="B156" s="6" t="inlineStr">
        <is>
          <t>SHifodor XF</t>
        </is>
      </c>
      <c r="C156" s="6" t="inlineStr">
        <is>
          <t>Нукус</t>
        </is>
      </c>
      <c r="D156" s="6" t="inlineStr">
        <is>
          <t>Нукус 1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inlineStr"/>
      <c r="H156" s="7" t="inlineStr"/>
      <c r="I156" s="7" t="inlineStr"/>
      <c r="J156" s="7" t="inlineStr"/>
      <c r="K156" s="7" t="inlineStr"/>
      <c r="L156" s="7" t="inlineStr"/>
      <c r="M156" s="7" t="inlineStr"/>
      <c r="N156" s="7" t="inlineStr"/>
      <c r="O156" s="7" t="inlineStr"/>
      <c r="P156" s="7" t="inlineStr"/>
      <c r="Q156" s="7" t="n">
        <v>8</v>
      </c>
      <c r="R156" s="7" t="n">
        <v>2563869</v>
      </c>
      <c r="S156" s="7" t="inlineStr"/>
      <c r="T156" s="7" t="inlineStr"/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inlineStr"/>
      <c r="AD156" s="7" t="inlineStr"/>
      <c r="AE156" s="7" t="inlineStr"/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</f>
        <v/>
      </c>
      <c r="AV156" s="7">
        <f>AX156+AZ156+BB156+BD156+BF156+BH156</f>
        <v/>
      </c>
      <c r="AW156" s="7" t="inlineStr"/>
      <c r="AX156" s="7" t="inlineStr"/>
      <c r="AY156" s="7" t="inlineStr"/>
      <c r="AZ156" s="7" t="inlineStr"/>
      <c r="BA156" s="7" t="inlineStr"/>
      <c r="BB156" s="7" t="inlineStr"/>
      <c r="BC156" s="7" t="inlineStr"/>
      <c r="BD156" s="7" t="inlineStr"/>
      <c r="BE156" s="7" t="inlineStr"/>
      <c r="BF156" s="7" t="inlineStr"/>
      <c r="BG156" s="7" t="inlineStr"/>
      <c r="BH156" s="7" t="inlineStr"/>
      <c r="BI156" s="7">
        <f>BK156+BM156+BO156+BQ156</f>
        <v/>
      </c>
      <c r="BJ156" s="7">
        <f>BL156+BN156+BP156+BR156</f>
        <v/>
      </c>
      <c r="BK156" s="7" t="inlineStr"/>
      <c r="BL156" s="7" t="inlineStr"/>
      <c r="BM156" s="7" t="inlineStr"/>
      <c r="BN156" s="7" t="inlineStr"/>
      <c r="BO156" s="7" t="inlineStr"/>
      <c r="BP156" s="7" t="inlineStr"/>
      <c r="BQ156" s="7" t="inlineStr"/>
      <c r="BR156" s="7" t="inlineStr"/>
      <c r="BS156" s="7">
        <f>BU156+BW156+BY156+CA156+CC156+CE156+CG156+CI156+CK156</f>
        <v/>
      </c>
      <c r="BT156" s="7">
        <f>BV156+BX156+BZ156+CB156+CD156+CF156+CH156+CJ156+CL156</f>
        <v/>
      </c>
      <c r="BU156" s="7" t="inlineStr"/>
      <c r="BV156" s="7" t="inlineStr"/>
      <c r="BW156" s="7" t="inlineStr"/>
      <c r="BX156" s="7" t="inlineStr"/>
      <c r="BY156" s="7" t="inlineStr"/>
      <c r="BZ156" s="7" t="inlineStr"/>
      <c r="CA156" s="7" t="inlineStr"/>
      <c r="CB156" s="7" t="inlineStr"/>
      <c r="CC156" s="7" t="inlineStr"/>
      <c r="CD156" s="7" t="inlineStr"/>
      <c r="CE156" s="7" t="inlineStr"/>
      <c r="CF156" s="7" t="inlineStr"/>
      <c r="CG156" s="7" t="inlineStr"/>
      <c r="CH156" s="7" t="inlineStr"/>
      <c r="CI156" s="7" t="inlineStr"/>
      <c r="CJ156" s="7" t="inlineStr"/>
      <c r="CK156" s="7" t="inlineStr"/>
      <c r="CL156" s="7" t="inlineStr"/>
      <c r="CM156" s="7">
        <f>CO156+CQ156+CS156+CU156+CW156+CY156+DA156+DC156+DE156+DG156+DI156+DK156+DM156</f>
        <v/>
      </c>
      <c r="CN156" s="7">
        <f>CP156+CR156+CT156+CV156+CX156+CZ156+DB156+DD156+DF156+DH156+DJ156+DL156+DN156</f>
        <v/>
      </c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 t="inlineStr"/>
      <c r="DB156" s="7" t="inlineStr"/>
      <c r="DC156" s="7" t="inlineStr"/>
      <c r="DD156" s="7" t="inlineStr"/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>
        <f>E156+AU156+BI156+BS156+CM156</f>
        <v/>
      </c>
      <c r="DP156" s="7">
        <f>F156+AV156+BJ156+BT156+CN156</f>
        <v/>
      </c>
    </row>
    <row r="157" hidden="1" outlineLevel="1">
      <c r="A157" s="5" t="n">
        <v>64</v>
      </c>
      <c r="B157" s="6" t="inlineStr">
        <is>
          <t>SONAJON USTOZ OILAVIY KORXONA</t>
        </is>
      </c>
      <c r="C157" s="6" t="inlineStr">
        <is>
          <t>Нукус</t>
        </is>
      </c>
      <c r="D157" s="6" t="inlineStr">
        <is>
          <t>Нукус 1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inlineStr"/>
      <c r="H157" s="7" t="inlineStr"/>
      <c r="I157" s="7" t="inlineStr"/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inlineStr"/>
      <c r="R157" s="7" t="inlineStr"/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/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inlineStr"/>
      <c r="AN157" s="7" t="inlineStr"/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</f>
        <v/>
      </c>
      <c r="AV157" s="7">
        <f>AX157+AZ157+BB157+BD157+BF157+BH157</f>
        <v/>
      </c>
      <c r="AW157" s="7" t="inlineStr"/>
      <c r="AX157" s="7" t="inlineStr"/>
      <c r="AY157" s="7" t="inlineStr"/>
      <c r="AZ157" s="7" t="inlineStr"/>
      <c r="BA157" s="7" t="inlineStr"/>
      <c r="BB157" s="7" t="inlineStr"/>
      <c r="BC157" s="7" t="inlineStr"/>
      <c r="BD157" s="7" t="inlineStr"/>
      <c r="BE157" s="7" t="inlineStr"/>
      <c r="BF157" s="7" t="inlineStr"/>
      <c r="BG157" s="7" t="inlineStr"/>
      <c r="BH157" s="7" t="inlineStr"/>
      <c r="BI157" s="7">
        <f>BK157+BM157+BO157+BQ157</f>
        <v/>
      </c>
      <c r="BJ157" s="7">
        <f>BL157+BN157+BP157+BR157</f>
        <v/>
      </c>
      <c r="BK157" s="7" t="inlineStr"/>
      <c r="BL157" s="7" t="inlineStr"/>
      <c r="BM157" s="7" t="inlineStr"/>
      <c r="BN157" s="7" t="inlineStr"/>
      <c r="BO157" s="7" t="inlineStr"/>
      <c r="BP157" s="7" t="inlineStr"/>
      <c r="BQ157" s="7" t="inlineStr"/>
      <c r="BR157" s="7" t="inlineStr"/>
      <c r="BS157" s="7">
        <f>BU157+BW157+BY157+CA157+CC157+CE157+CG157+CI157+CK157</f>
        <v/>
      </c>
      <c r="BT157" s="7">
        <f>BV157+BX157+BZ157+CB157+CD157+CF157+CH157+CJ157+CL157</f>
        <v/>
      </c>
      <c r="BU157" s="7" t="inlineStr"/>
      <c r="BV157" s="7" t="inlineStr"/>
      <c r="BW157" s="7" t="inlineStr"/>
      <c r="BX157" s="7" t="inlineStr"/>
      <c r="BY157" s="7" t="n">
        <v>3</v>
      </c>
      <c r="BZ157" s="7" t="n">
        <v>992538</v>
      </c>
      <c r="CA157" s="7" t="inlineStr"/>
      <c r="CB157" s="7" t="inlineStr"/>
      <c r="CC157" s="7" t="inlineStr"/>
      <c r="CD157" s="7" t="inlineStr"/>
      <c r="CE157" s="7" t="inlineStr"/>
      <c r="CF157" s="7" t="inlineStr"/>
      <c r="CG157" s="7" t="inlineStr"/>
      <c r="CH157" s="7" t="inlineStr"/>
      <c r="CI157" s="7" t="inlineStr"/>
      <c r="CJ157" s="7" t="inlineStr"/>
      <c r="CK157" s="7" t="inlineStr"/>
      <c r="CL157" s="7" t="inlineStr"/>
      <c r="CM157" s="7">
        <f>CO157+CQ157+CS157+CU157+CW157+CY157+DA157+DC157+DE157+DG157+DI157+DK157+DM157</f>
        <v/>
      </c>
      <c r="CN157" s="7">
        <f>CP157+CR157+CT157+CV157+CX157+CZ157+DB157+DD157+DF157+DH157+DJ157+DL157+DN157</f>
        <v/>
      </c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inlineStr"/>
      <c r="CZ157" s="7" t="inlineStr"/>
      <c r="DA157" s="7" t="inlineStr"/>
      <c r="DB157" s="7" t="inlineStr"/>
      <c r="DC157" s="7" t="inlineStr"/>
      <c r="DD157" s="7" t="inlineStr"/>
      <c r="DE157" s="7" t="inlineStr"/>
      <c r="DF157" s="7" t="inlineStr"/>
      <c r="DG157" s="7" t="inlineStr"/>
      <c r="DH157" s="7" t="inlineStr"/>
      <c r="DI157" s="7" t="inlineStr"/>
      <c r="DJ157" s="7" t="inlineStr"/>
      <c r="DK157" s="7" t="inlineStr"/>
      <c r="DL157" s="7" t="inlineStr"/>
      <c r="DM157" s="7" t="inlineStr"/>
      <c r="DN157" s="7" t="inlineStr"/>
      <c r="DO157" s="7">
        <f>E157+AU157+BI157+BS157+CM157</f>
        <v/>
      </c>
      <c r="DP157" s="7">
        <f>F157+AV157+BJ157+BT157+CN157</f>
        <v/>
      </c>
    </row>
    <row r="158" hidden="1" outlineLevel="1">
      <c r="A158" s="5" t="n">
        <v>65</v>
      </c>
      <c r="B158" s="6" t="inlineStr">
        <is>
          <t>Shifo Komiljon Farm XK</t>
        </is>
      </c>
      <c r="C158" s="6" t="inlineStr">
        <is>
          <t>Нукус</t>
        </is>
      </c>
      <c r="D158" s="6" t="inlineStr">
        <is>
          <t>Нукус 1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inlineStr"/>
      <c r="H158" s="7" t="inlineStr"/>
      <c r="I158" s="7" t="inlineStr"/>
      <c r="J158" s="7" t="inlineStr"/>
      <c r="K158" s="7" t="inlineStr"/>
      <c r="L158" s="7" t="inlineStr"/>
      <c r="M158" s="7" t="inlineStr"/>
      <c r="N158" s="7" t="inlineStr"/>
      <c r="O158" s="7" t="inlineStr"/>
      <c r="P158" s="7" t="inlineStr"/>
      <c r="Q158" s="7" t="inlineStr"/>
      <c r="R158" s="7" t="inlineStr"/>
      <c r="S158" s="7" t="inlineStr"/>
      <c r="T158" s="7" t="inlineStr"/>
      <c r="U158" s="7" t="inlineStr"/>
      <c r="V158" s="7" t="inlineStr"/>
      <c r="W158" s="7" t="inlineStr"/>
      <c r="X158" s="7" t="inlineStr"/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/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inlineStr"/>
      <c r="AP158" s="7" t="inlineStr"/>
      <c r="AQ158" s="7" t="inlineStr"/>
      <c r="AR158" s="7" t="inlineStr"/>
      <c r="AS158" s="7" t="inlineStr"/>
      <c r="AT158" s="7" t="inlineStr"/>
      <c r="AU158" s="7">
        <f>AW158+AY158+BA158+BC158+BE158+BG158</f>
        <v/>
      </c>
      <c r="AV158" s="7">
        <f>AX158+AZ158+BB158+BD158+BF158+BH158</f>
        <v/>
      </c>
      <c r="AW158" s="7" t="inlineStr"/>
      <c r="AX158" s="7" t="inlineStr"/>
      <c r="AY158" s="7" t="inlineStr"/>
      <c r="AZ158" s="7" t="inlineStr"/>
      <c r="BA158" s="7" t="inlineStr"/>
      <c r="BB158" s="7" t="inlineStr"/>
      <c r="BC158" s="7" t="inlineStr"/>
      <c r="BD158" s="7" t="inlineStr"/>
      <c r="BE158" s="7" t="inlineStr"/>
      <c r="BF158" s="7" t="inlineStr"/>
      <c r="BG158" s="7" t="inlineStr"/>
      <c r="BH158" s="7" t="inlineStr"/>
      <c r="BI158" s="7">
        <f>BK158+BM158+BO158+BQ158</f>
        <v/>
      </c>
      <c r="BJ158" s="7">
        <f>BL158+BN158+BP158+BR158</f>
        <v/>
      </c>
      <c r="BK158" s="7" t="inlineStr"/>
      <c r="BL158" s="7" t="inlineStr"/>
      <c r="BM158" s="7" t="inlineStr"/>
      <c r="BN158" s="7" t="inlineStr"/>
      <c r="BO158" s="7" t="inlineStr"/>
      <c r="BP158" s="7" t="inlineStr"/>
      <c r="BQ158" s="7" t="inlineStr"/>
      <c r="BR158" s="7" t="inlineStr"/>
      <c r="BS158" s="7">
        <f>BU158+BW158+BY158+CA158+CC158+CE158+CG158+CI158+CK158</f>
        <v/>
      </c>
      <c r="BT158" s="7">
        <f>BV158+BX158+BZ158+CB158+CD158+CF158+CH158+CJ158+CL158</f>
        <v/>
      </c>
      <c r="BU158" s="7" t="inlineStr"/>
      <c r="BV158" s="7" t="inlineStr"/>
      <c r="BW158" s="7" t="inlineStr"/>
      <c r="BX158" s="7" t="inlineStr"/>
      <c r="BY158" s="7" t="inlineStr"/>
      <c r="BZ158" s="7" t="inlineStr"/>
      <c r="CA158" s="7" t="inlineStr"/>
      <c r="CB158" s="7" t="inlineStr"/>
      <c r="CC158" s="7" t="inlineStr"/>
      <c r="CD158" s="7" t="inlineStr"/>
      <c r="CE158" s="7" t="inlineStr"/>
      <c r="CF158" s="7" t="inlineStr"/>
      <c r="CG158" s="7" t="inlineStr"/>
      <c r="CH158" s="7" t="inlineStr"/>
      <c r="CI158" s="7" t="inlineStr"/>
      <c r="CJ158" s="7" t="inlineStr"/>
      <c r="CK158" s="7" t="inlineStr"/>
      <c r="CL158" s="7" t="inlineStr"/>
      <c r="CM158" s="7">
        <f>CO158+CQ158+CS158+CU158+CW158+CY158+DA158+DC158+DE158+DG158+DI158+DK158+DM158</f>
        <v/>
      </c>
      <c r="CN158" s="7">
        <f>CP158+CR158+CT158+CV158+CX158+CZ158+DB158+DD158+DF158+DH158+DJ158+DL158+DN158</f>
        <v/>
      </c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 t="inlineStr"/>
      <c r="DB158" s="7" t="inlineStr"/>
      <c r="DC158" s="7" t="inlineStr"/>
      <c r="DD158" s="7" t="inlineStr"/>
      <c r="DE158" s="7" t="inlineStr"/>
      <c r="DF158" s="7" t="inlineStr"/>
      <c r="DG158" s="7" t="n">
        <v>2</v>
      </c>
      <c r="DH158" s="7" t="n">
        <v>586296</v>
      </c>
      <c r="DI158" s="7" t="inlineStr"/>
      <c r="DJ158" s="7" t="inlineStr"/>
      <c r="DK158" s="7" t="inlineStr"/>
      <c r="DL158" s="7" t="inlineStr"/>
      <c r="DM158" s="7" t="inlineStr"/>
      <c r="DN158" s="7" t="inlineStr"/>
      <c r="DO158" s="7">
        <f>E158+AU158+BI158+BS158+CM158</f>
        <v/>
      </c>
      <c r="DP158" s="7">
        <f>F158+AV158+BJ158+BT158+CN158</f>
        <v/>
      </c>
    </row>
    <row r="159" hidden="1" outlineLevel="1">
      <c r="A159" s="5" t="n">
        <v>66</v>
      </c>
      <c r="B159" s="6" t="inlineStr">
        <is>
          <t>Shomanay Shipa Invest XK</t>
        </is>
      </c>
      <c r="C159" s="6" t="inlineStr">
        <is>
          <t>Нукус</t>
        </is>
      </c>
      <c r="D159" s="6" t="inlineStr">
        <is>
          <t>Нукус 1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inlineStr"/>
      <c r="H159" s="7" t="inlineStr"/>
      <c r="I159" s="7" t="inlineStr"/>
      <c r="J159" s="7" t="inlineStr"/>
      <c r="K159" s="7" t="inlineStr"/>
      <c r="L159" s="7" t="inlineStr"/>
      <c r="M159" s="7" t="n">
        <v>30</v>
      </c>
      <c r="N159" s="7" t="n">
        <v>11202180</v>
      </c>
      <c r="O159" s="7" t="inlineStr"/>
      <c r="P159" s="7" t="inlineStr"/>
      <c r="Q159" s="7" t="inlineStr"/>
      <c r="R159" s="7" t="inlineStr"/>
      <c r="S159" s="7" t="inlineStr"/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/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/>
      <c r="AT159" s="7" t="inlineStr"/>
      <c r="AU159" s="7">
        <f>AW159+AY159+BA159+BC159+BE159+BG159</f>
        <v/>
      </c>
      <c r="AV159" s="7">
        <f>AX159+AZ159+BB159+BD159+BF159+BH159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>
        <f>BK159+BM159+BO159+BQ159</f>
        <v/>
      </c>
      <c r="BJ159" s="7">
        <f>BL159+BN159+BP159+BR159</f>
        <v/>
      </c>
      <c r="BK159" s="7" t="inlineStr"/>
      <c r="BL159" s="7" t="inlineStr"/>
      <c r="BM159" s="7" t="inlineStr"/>
      <c r="BN159" s="7" t="inlineStr"/>
      <c r="BO159" s="7" t="inlineStr"/>
      <c r="BP159" s="7" t="inlineStr"/>
      <c r="BQ159" s="7" t="inlineStr"/>
      <c r="BR159" s="7" t="inlineStr"/>
      <c r="BS159" s="7">
        <f>BU159+BW159+BY159+CA159+CC159+CE159+CG159+CI159+CK159</f>
        <v/>
      </c>
      <c r="BT159" s="7">
        <f>BV159+BX159+BZ159+CB159+CD159+CF159+CH159+CJ159+CL159</f>
        <v/>
      </c>
      <c r="BU159" s="7" t="inlineStr"/>
      <c r="BV159" s="7" t="inlineStr"/>
      <c r="BW159" s="7" t="inlineStr"/>
      <c r="BX159" s="7" t="inlineStr"/>
      <c r="BY159" s="7" t="inlineStr"/>
      <c r="BZ159" s="7" t="inlineStr"/>
      <c r="CA159" s="7" t="inlineStr"/>
      <c r="CB159" s="7" t="inlineStr"/>
      <c r="CC159" s="7" t="inlineStr"/>
      <c r="CD159" s="7" t="inlineStr"/>
      <c r="CE159" s="7" t="inlineStr"/>
      <c r="CF159" s="7" t="inlineStr"/>
      <c r="CG159" s="7" t="inlineStr"/>
      <c r="CH159" s="7" t="inlineStr"/>
      <c r="CI159" s="7" t="inlineStr"/>
      <c r="CJ159" s="7" t="inlineStr"/>
      <c r="CK159" s="7" t="inlineStr"/>
      <c r="CL159" s="7" t="inlineStr"/>
      <c r="CM159" s="7">
        <f>CO159+CQ159+CS159+CU159+CW159+CY159+DA159+DC159+DE159+DG159+DI159+DK159+DM159</f>
        <v/>
      </c>
      <c r="CN159" s="7">
        <f>CP159+CR159+CT159+CV159+CX159+CZ159+DB159+DD159+DF159+DH159+DJ159+DL159+DN159</f>
        <v/>
      </c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 t="inlineStr"/>
      <c r="DB159" s="7" t="inlineStr"/>
      <c r="DC159" s="7" t="inlineStr"/>
      <c r="DD159" s="7" t="inlineStr"/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>
        <f>E159+AU159+BI159+BS159+CM159</f>
        <v/>
      </c>
      <c r="DP159" s="7">
        <f>F159+AV159+BJ159+BT159+CN159</f>
        <v/>
      </c>
    </row>
    <row r="160" hidden="1" outlineLevel="1">
      <c r="A160" s="5" t="n">
        <v>67</v>
      </c>
      <c r="B160" s="6" t="inlineStr">
        <is>
          <t>Sohiba XK</t>
        </is>
      </c>
      <c r="C160" s="6" t="inlineStr">
        <is>
          <t>Нукус</t>
        </is>
      </c>
      <c r="D160" s="6" t="inlineStr">
        <is>
          <t>Нукус 1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inlineStr"/>
      <c r="H160" s="7" t="inlineStr"/>
      <c r="I160" s="7" t="inlineStr"/>
      <c r="J160" s="7" t="inlineStr"/>
      <c r="K160" s="7" t="inlineStr"/>
      <c r="L160" s="7" t="inlineStr"/>
      <c r="M160" s="7" t="inlineStr"/>
      <c r="N160" s="7" t="inlineStr"/>
      <c r="O160" s="7" t="inlineStr"/>
      <c r="P160" s="7" t="inlineStr"/>
      <c r="Q160" s="7" t="n">
        <v>7</v>
      </c>
      <c r="R160" s="7" t="n">
        <v>2504630</v>
      </c>
      <c r="S160" s="7" t="inlineStr"/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n">
        <v>10</v>
      </c>
      <c r="AD160" s="7" t="n">
        <v>1629720</v>
      </c>
      <c r="AE160" s="7" t="inlineStr"/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</f>
        <v/>
      </c>
      <c r="AV160" s="7">
        <f>AX160+AZ160+BB160+BD160+BF160+BH160</f>
        <v/>
      </c>
      <c r="AW160" s="7" t="inlineStr"/>
      <c r="AX160" s="7" t="inlineStr"/>
      <c r="AY160" s="7" t="inlineStr"/>
      <c r="AZ160" s="7" t="inlineStr"/>
      <c r="BA160" s="7" t="inlineStr"/>
      <c r="BB160" s="7" t="inlineStr"/>
      <c r="BC160" s="7" t="inlineStr"/>
      <c r="BD160" s="7" t="inlineStr"/>
      <c r="BE160" s="7" t="inlineStr"/>
      <c r="BF160" s="7" t="inlineStr"/>
      <c r="BG160" s="7" t="n">
        <v>10</v>
      </c>
      <c r="BH160" s="7" t="n">
        <v>4871460</v>
      </c>
      <c r="BI160" s="7">
        <f>BK160+BM160+BO160+BQ160</f>
        <v/>
      </c>
      <c r="BJ160" s="7">
        <f>BL160+BN160+BP160+BR160</f>
        <v/>
      </c>
      <c r="BK160" s="7" t="inlineStr"/>
      <c r="BL160" s="7" t="inlineStr"/>
      <c r="BM160" s="7" t="inlineStr"/>
      <c r="BN160" s="7" t="inlineStr"/>
      <c r="BO160" s="7" t="inlineStr"/>
      <c r="BP160" s="7" t="inlineStr"/>
      <c r="BQ160" s="7" t="inlineStr"/>
      <c r="BR160" s="7" t="inlineStr"/>
      <c r="BS160" s="7">
        <f>BU160+BW160+BY160+CA160+CC160+CE160+CG160+CI160+CK160</f>
        <v/>
      </c>
      <c r="BT160" s="7">
        <f>BV160+BX160+BZ160+CB160+CD160+CF160+CH160+CJ160+CL160</f>
        <v/>
      </c>
      <c r="BU160" s="7" t="inlineStr"/>
      <c r="BV160" s="7" t="inlineStr"/>
      <c r="BW160" s="7" t="inlineStr"/>
      <c r="BX160" s="7" t="inlineStr"/>
      <c r="BY160" s="7" t="inlineStr"/>
      <c r="BZ160" s="7" t="inlineStr"/>
      <c r="CA160" s="7" t="inlineStr"/>
      <c r="CB160" s="7" t="inlineStr"/>
      <c r="CC160" s="7" t="inlineStr"/>
      <c r="CD160" s="7" t="inlineStr"/>
      <c r="CE160" s="7" t="inlineStr"/>
      <c r="CF160" s="7" t="inlineStr"/>
      <c r="CG160" s="7" t="inlineStr"/>
      <c r="CH160" s="7" t="inlineStr"/>
      <c r="CI160" s="7" t="inlineStr"/>
      <c r="CJ160" s="7" t="inlineStr"/>
      <c r="CK160" s="7" t="inlineStr"/>
      <c r="CL160" s="7" t="inlineStr"/>
      <c r="CM160" s="7">
        <f>CO160+CQ160+CS160+CU160+CW160+CY160+DA160+DC160+DE160+DG160+DI160+DK160+DM160</f>
        <v/>
      </c>
      <c r="CN160" s="7">
        <f>CP160+CR160+CT160+CV160+CX160+CZ160+DB160+DD160+DF160+DH160+DJ160+DL160+DN160</f>
        <v/>
      </c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 t="inlineStr"/>
      <c r="DB160" s="7" t="inlineStr"/>
      <c r="DC160" s="7" t="inlineStr"/>
      <c r="DD160" s="7" t="inlineStr"/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>
        <f>E160+AU160+BI160+BS160+CM160</f>
        <v/>
      </c>
      <c r="DP160" s="7">
        <f>F160+AV160+BJ160+BT160+CN160</f>
        <v/>
      </c>
    </row>
    <row r="161" hidden="1" outlineLevel="1">
      <c r="A161" s="5" t="n">
        <v>68</v>
      </c>
      <c r="B161" s="6" t="inlineStr">
        <is>
          <t>TIMOSH FARM MCHJ</t>
        </is>
      </c>
      <c r="C161" s="6" t="inlineStr">
        <is>
          <t>Нукус</t>
        </is>
      </c>
      <c r="D161" s="6" t="inlineStr">
        <is>
          <t>Нукус 1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n">
        <v>10</v>
      </c>
      <c r="H161" s="7" t="n">
        <v>4036770</v>
      </c>
      <c r="I161" s="7" t="inlineStr"/>
      <c r="J161" s="7" t="inlineStr"/>
      <c r="K161" s="7" t="inlineStr"/>
      <c r="L161" s="7" t="inlineStr"/>
      <c r="M161" s="7" t="n">
        <v>30</v>
      </c>
      <c r="N161" s="7" t="n">
        <v>2490540</v>
      </c>
      <c r="O161" s="7" t="inlineStr"/>
      <c r="P161" s="7" t="inlineStr"/>
      <c r="Q161" s="7" t="n">
        <v>100</v>
      </c>
      <c r="R161" s="7" t="n">
        <v>426500</v>
      </c>
      <c r="S161" s="7" t="inlineStr"/>
      <c r="T161" s="7" t="inlineStr"/>
      <c r="U161" s="7" t="inlineStr"/>
      <c r="V161" s="7" t="inlineStr"/>
      <c r="W161" s="7" t="inlineStr"/>
      <c r="X161" s="7" t="inlineStr"/>
      <c r="Y161" s="7" t="inlineStr"/>
      <c r="Z161" s="7" t="inlineStr"/>
      <c r="AA161" s="7" t="inlineStr"/>
      <c r="AB161" s="7" t="inlineStr"/>
      <c r="AC161" s="7" t="n">
        <v>5</v>
      </c>
      <c r="AD161" s="7" t="n">
        <v>216950</v>
      </c>
      <c r="AE161" s="7" t="inlineStr"/>
      <c r="AF161" s="7" t="inlineStr"/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</f>
        <v/>
      </c>
      <c r="AV161" s="7">
        <f>AX161+AZ161+BB161+BD161+BF161+BH161</f>
        <v/>
      </c>
      <c r="AW161" s="7" t="inlineStr"/>
      <c r="AX161" s="7" t="inlineStr"/>
      <c r="AY161" s="7" t="inlineStr"/>
      <c r="AZ161" s="7" t="inlineStr"/>
      <c r="BA161" s="7" t="inlineStr"/>
      <c r="BB161" s="7" t="inlineStr"/>
      <c r="BC161" s="7" t="inlineStr"/>
      <c r="BD161" s="7" t="inlineStr"/>
      <c r="BE161" s="7" t="inlineStr"/>
      <c r="BF161" s="7" t="inlineStr"/>
      <c r="BG161" s="7" t="inlineStr"/>
      <c r="BH161" s="7" t="inlineStr"/>
      <c r="BI161" s="7">
        <f>BK161+BM161+BO161+BQ161</f>
        <v/>
      </c>
      <c r="BJ161" s="7">
        <f>BL161+BN161+BP161+BR161</f>
        <v/>
      </c>
      <c r="BK161" s="7" t="inlineStr"/>
      <c r="BL161" s="7" t="inlineStr"/>
      <c r="BM161" s="7" t="inlineStr"/>
      <c r="BN161" s="7" t="inlineStr"/>
      <c r="BO161" s="7" t="inlineStr"/>
      <c r="BP161" s="7" t="inlineStr"/>
      <c r="BQ161" s="7" t="inlineStr"/>
      <c r="BR161" s="7" t="inlineStr"/>
      <c r="BS161" s="7">
        <f>BU161+BW161+BY161+CA161+CC161+CE161+CG161+CI161+CK161</f>
        <v/>
      </c>
      <c r="BT161" s="7">
        <f>BV161+BX161+BZ161+CB161+CD161+CF161+CH161+CJ161+CL161</f>
        <v/>
      </c>
      <c r="BU161" s="7" t="inlineStr"/>
      <c r="BV161" s="7" t="inlineStr"/>
      <c r="BW161" s="7" t="inlineStr"/>
      <c r="BX161" s="7" t="inlineStr"/>
      <c r="BY161" s="7" t="inlineStr"/>
      <c r="BZ161" s="7" t="inlineStr"/>
      <c r="CA161" s="7" t="inlineStr"/>
      <c r="CB161" s="7" t="inlineStr"/>
      <c r="CC161" s="7" t="inlineStr"/>
      <c r="CD161" s="7" t="inlineStr"/>
      <c r="CE161" s="7" t="inlineStr"/>
      <c r="CF161" s="7" t="inlineStr"/>
      <c r="CG161" s="7" t="inlineStr"/>
      <c r="CH161" s="7" t="inlineStr"/>
      <c r="CI161" s="7" t="inlineStr"/>
      <c r="CJ161" s="7" t="inlineStr"/>
      <c r="CK161" s="7" t="inlineStr"/>
      <c r="CL161" s="7" t="inlineStr"/>
      <c r="CM161" s="7">
        <f>CO161+CQ161+CS161+CU161+CW161+CY161+DA161+DC161+DE161+DG161+DI161+DK161+DM161</f>
        <v/>
      </c>
      <c r="CN161" s="7">
        <f>CP161+CR161+CT161+CV161+CX161+CZ161+DB161+DD161+DF161+DH161+DJ161+DL161+DN161</f>
        <v/>
      </c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 t="inlineStr"/>
      <c r="DB161" s="7" t="inlineStr"/>
      <c r="DC161" s="7" t="inlineStr"/>
      <c r="DD161" s="7" t="inlineStr"/>
      <c r="DE161" s="7" t="inlineStr"/>
      <c r="DF161" s="7" t="inlineStr"/>
      <c r="DG161" s="7" t="inlineStr"/>
      <c r="DH161" s="7" t="inlineStr"/>
      <c r="DI161" s="7" t="inlineStr"/>
      <c r="DJ161" s="7" t="inlineStr"/>
      <c r="DK161" s="7" t="inlineStr"/>
      <c r="DL161" s="7" t="inlineStr"/>
      <c r="DM161" s="7" t="inlineStr"/>
      <c r="DN161" s="7" t="inlineStr"/>
      <c r="DO161" s="7">
        <f>E161+AU161+BI161+BS161+CM161</f>
        <v/>
      </c>
      <c r="DP161" s="7">
        <f>F161+AV161+BJ161+BT161+CN161</f>
        <v/>
      </c>
    </row>
    <row r="162" hidden="1" outlineLevel="1">
      <c r="A162" s="5" t="n">
        <v>69</v>
      </c>
      <c r="B162" s="6" t="inlineStr">
        <is>
          <t>XALIQ DARIXANASI MCHJ</t>
        </is>
      </c>
      <c r="C162" s="6" t="inlineStr">
        <is>
          <t>Нукус</t>
        </is>
      </c>
      <c r="D162" s="6" t="inlineStr">
        <is>
          <t>Нукус 1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inlineStr"/>
      <c r="H162" s="7" t="inlineStr"/>
      <c r="I162" s="7" t="inlineStr"/>
      <c r="J162" s="7" t="inlineStr"/>
      <c r="K162" s="7" t="inlineStr"/>
      <c r="L162" s="7" t="inlineStr"/>
      <c r="M162" s="7" t="inlineStr"/>
      <c r="N162" s="7" t="inlineStr"/>
      <c r="O162" s="7" t="inlineStr"/>
      <c r="P162" s="7" t="inlineStr"/>
      <c r="Q162" s="7" t="inlineStr"/>
      <c r="R162" s="7" t="inlineStr"/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n">
        <v>98</v>
      </c>
      <c r="AD162" s="7" t="n">
        <v>13685112</v>
      </c>
      <c r="AE162" s="7" t="inlineStr"/>
      <c r="AF162" s="7" t="inlineStr"/>
      <c r="AG162" s="7" t="n">
        <v>50</v>
      </c>
      <c r="AH162" s="7" t="n">
        <v>20733500</v>
      </c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</f>
        <v/>
      </c>
      <c r="AV162" s="7">
        <f>AX162+AZ162+BB162+BD162+BF162+BH162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>
        <f>BK162+BM162+BO162+BQ162</f>
        <v/>
      </c>
      <c r="BJ162" s="7">
        <f>BL162+BN162+BP162+BR162</f>
        <v/>
      </c>
      <c r="BK162" s="7" t="inlineStr"/>
      <c r="BL162" s="7" t="inlineStr"/>
      <c r="BM162" s="7" t="inlineStr"/>
      <c r="BN162" s="7" t="inlineStr"/>
      <c r="BO162" s="7" t="inlineStr"/>
      <c r="BP162" s="7" t="inlineStr"/>
      <c r="BQ162" s="7" t="inlineStr"/>
      <c r="BR162" s="7" t="inlineStr"/>
      <c r="BS162" s="7">
        <f>BU162+BW162+BY162+CA162+CC162+CE162+CG162+CI162+CK162</f>
        <v/>
      </c>
      <c r="BT162" s="7">
        <f>BV162+BX162+BZ162+CB162+CD162+CF162+CH162+CJ162+CL162</f>
        <v/>
      </c>
      <c r="BU162" s="7" t="inlineStr"/>
      <c r="BV162" s="7" t="inlineStr"/>
      <c r="BW162" s="7" t="inlineStr"/>
      <c r="BX162" s="7" t="inlineStr"/>
      <c r="BY162" s="7" t="inlineStr"/>
      <c r="BZ162" s="7" t="inlineStr"/>
      <c r="CA162" s="7" t="inlineStr"/>
      <c r="CB162" s="7" t="inlineStr"/>
      <c r="CC162" s="7" t="inlineStr"/>
      <c r="CD162" s="7" t="inlineStr"/>
      <c r="CE162" s="7" t="inlineStr"/>
      <c r="CF162" s="7" t="inlineStr"/>
      <c r="CG162" s="7" t="inlineStr"/>
      <c r="CH162" s="7" t="inlineStr"/>
      <c r="CI162" s="7" t="inlineStr"/>
      <c r="CJ162" s="7" t="inlineStr"/>
      <c r="CK162" s="7" t="inlineStr"/>
      <c r="CL162" s="7" t="inlineStr"/>
      <c r="CM162" s="7">
        <f>CO162+CQ162+CS162+CU162+CW162+CY162+DA162+DC162+DE162+DG162+DI162+DK162+DM162</f>
        <v/>
      </c>
      <c r="CN162" s="7">
        <f>CP162+CR162+CT162+CV162+CX162+CZ162+DB162+DD162+DF162+DH162+DJ162+DL162+DN162</f>
        <v/>
      </c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 t="inlineStr"/>
      <c r="DB162" s="7" t="inlineStr"/>
      <c r="DC162" s="7" t="inlineStr"/>
      <c r="DD162" s="7" t="inlineStr"/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>
        <f>E162+AU162+BI162+BS162+CM162</f>
        <v/>
      </c>
      <c r="DP162" s="7">
        <f>F162+AV162+BJ162+BT162+CN162</f>
        <v/>
      </c>
    </row>
    <row r="163" hidden="1" outlineLevel="1">
      <c r="A163" s="5" t="n">
        <v>70</v>
      </c>
      <c r="B163" s="6" t="inlineStr">
        <is>
          <t>XUDAYBERGEN RAMANOV MChJ</t>
        </is>
      </c>
      <c r="C163" s="6" t="inlineStr">
        <is>
          <t>Нукус</t>
        </is>
      </c>
      <c r="D163" s="6" t="inlineStr">
        <is>
          <t>Нукус 1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inlineStr"/>
      <c r="H163" s="7" t="inlineStr"/>
      <c r="I163" s="7" t="inlineStr"/>
      <c r="J163" s="7" t="inlineStr"/>
      <c r="K163" s="7" t="inlineStr"/>
      <c r="L163" s="7" t="inlineStr"/>
      <c r="M163" s="7" t="n">
        <v>5</v>
      </c>
      <c r="N163" s="7" t="n">
        <v>2284075</v>
      </c>
      <c r="O163" s="7" t="inlineStr"/>
      <c r="P163" s="7" t="inlineStr"/>
      <c r="Q163" s="7" t="n">
        <v>5</v>
      </c>
      <c r="R163" s="7" t="n">
        <v>1107275</v>
      </c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</f>
        <v/>
      </c>
      <c r="AV163" s="7">
        <f>AX163+AZ163+BB163+BD163+BF163+BH163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>
        <f>BK163+BM163+BO163+BQ163</f>
        <v/>
      </c>
      <c r="BJ163" s="7">
        <f>BL163+BN163+BP163+BR163</f>
        <v/>
      </c>
      <c r="BK163" s="7" t="inlineStr"/>
      <c r="BL163" s="7" t="inlineStr"/>
      <c r="BM163" s="7" t="inlineStr"/>
      <c r="BN163" s="7" t="inlineStr"/>
      <c r="BO163" s="7" t="inlineStr"/>
      <c r="BP163" s="7" t="inlineStr"/>
      <c r="BQ163" s="7" t="inlineStr"/>
      <c r="BR163" s="7" t="inlineStr"/>
      <c r="BS163" s="7">
        <f>BU163+BW163+BY163+CA163+CC163+CE163+CG163+CI163+CK163</f>
        <v/>
      </c>
      <c r="BT163" s="7">
        <f>BV163+BX163+BZ163+CB163+CD163+CF163+CH163+CJ163+CL163</f>
        <v/>
      </c>
      <c r="BU163" s="7" t="inlineStr"/>
      <c r="BV163" s="7" t="inlineStr"/>
      <c r="BW163" s="7" t="inlineStr"/>
      <c r="BX163" s="7" t="inlineStr"/>
      <c r="BY163" s="7" t="inlineStr"/>
      <c r="BZ163" s="7" t="inlineStr"/>
      <c r="CA163" s="7" t="inlineStr"/>
      <c r="CB163" s="7" t="inlineStr"/>
      <c r="CC163" s="7" t="inlineStr"/>
      <c r="CD163" s="7" t="inlineStr"/>
      <c r="CE163" s="7" t="inlineStr"/>
      <c r="CF163" s="7" t="inlineStr"/>
      <c r="CG163" s="7" t="inlineStr"/>
      <c r="CH163" s="7" t="inlineStr"/>
      <c r="CI163" s="7" t="inlineStr"/>
      <c r="CJ163" s="7" t="inlineStr"/>
      <c r="CK163" s="7" t="inlineStr"/>
      <c r="CL163" s="7" t="inlineStr"/>
      <c r="CM163" s="7">
        <f>CO163+CQ163+CS163+CU163+CW163+CY163+DA163+DC163+DE163+DG163+DI163+DK163+DM163</f>
        <v/>
      </c>
      <c r="CN163" s="7">
        <f>CP163+CR163+CT163+CV163+CX163+CZ163+DB163+DD163+DF163+DH163+DJ163+DL163+DN163</f>
        <v/>
      </c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 t="inlineStr"/>
      <c r="DB163" s="7" t="inlineStr"/>
      <c r="DC163" s="7" t="n">
        <v>5</v>
      </c>
      <c r="DD163" s="7" t="n">
        <v>491095</v>
      </c>
      <c r="DE163" s="7" t="inlineStr"/>
      <c r="DF163" s="7" t="inlineStr"/>
      <c r="DG163" s="7" t="n">
        <v>20</v>
      </c>
      <c r="DH163" s="7" t="n">
        <v>5078140</v>
      </c>
      <c r="DI163" s="7" t="inlineStr"/>
      <c r="DJ163" s="7" t="inlineStr"/>
      <c r="DK163" s="7" t="inlineStr"/>
      <c r="DL163" s="7" t="inlineStr"/>
      <c r="DM163" s="7" t="inlineStr"/>
      <c r="DN163" s="7" t="inlineStr"/>
      <c r="DO163" s="7">
        <f>E163+AU163+BI163+BS163+CM163</f>
        <v/>
      </c>
      <c r="DP163" s="7">
        <f>F163+AV163+BJ163+BT163+CN163</f>
        <v/>
      </c>
    </row>
    <row r="164" hidden="1" outlineLevel="1">
      <c r="A164" s="5" t="n">
        <v>71</v>
      </c>
      <c r="B164" s="6" t="inlineStr">
        <is>
          <t>XUJAYEVA DURDONA FARM MCHJ</t>
        </is>
      </c>
      <c r="C164" s="6" t="inlineStr">
        <is>
          <t>Нукус</t>
        </is>
      </c>
      <c r="D164" s="6" t="inlineStr">
        <is>
          <t>Нукус 1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n">
        <v>2</v>
      </c>
      <c r="H164" s="7" t="n">
        <v>607100</v>
      </c>
      <c r="I164" s="7" t="inlineStr"/>
      <c r="J164" s="7" t="inlineStr"/>
      <c r="K164" s="7" t="inlineStr"/>
      <c r="L164" s="7" t="inlineStr"/>
      <c r="M164" s="7" t="n">
        <v>3</v>
      </c>
      <c r="N164" s="7" t="n">
        <v>672777</v>
      </c>
      <c r="O164" s="7" t="inlineStr"/>
      <c r="P164" s="7" t="inlineStr"/>
      <c r="Q164" s="7" t="n">
        <v>10</v>
      </c>
      <c r="R164" s="7" t="n">
        <v>3008100</v>
      </c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</f>
        <v/>
      </c>
      <c r="AV164" s="7">
        <f>AX164+AZ164+BB164+BD164+BF164+BH164</f>
        <v/>
      </c>
      <c r="AW164" s="7" t="inlineStr"/>
      <c r="AX164" s="7" t="inlineStr"/>
      <c r="AY164" s="7" t="inlineStr"/>
      <c r="AZ164" s="7" t="inlineStr"/>
      <c r="BA164" s="7" t="inlineStr"/>
      <c r="BB164" s="7" t="inlineStr"/>
      <c r="BC164" s="7" t="inlineStr"/>
      <c r="BD164" s="7" t="inlineStr"/>
      <c r="BE164" s="7" t="inlineStr"/>
      <c r="BF164" s="7" t="inlineStr"/>
      <c r="BG164" s="7" t="inlineStr"/>
      <c r="BH164" s="7" t="inlineStr"/>
      <c r="BI164" s="7">
        <f>BK164+BM164+BO164+BQ164</f>
        <v/>
      </c>
      <c r="BJ164" s="7">
        <f>BL164+BN164+BP164+BR164</f>
        <v/>
      </c>
      <c r="BK164" s="7" t="inlineStr"/>
      <c r="BL164" s="7" t="inlineStr"/>
      <c r="BM164" s="7" t="inlineStr"/>
      <c r="BN164" s="7" t="inlineStr"/>
      <c r="BO164" s="7" t="inlineStr"/>
      <c r="BP164" s="7" t="inlineStr"/>
      <c r="BQ164" s="7" t="inlineStr"/>
      <c r="BR164" s="7" t="inlineStr"/>
      <c r="BS164" s="7">
        <f>BU164+BW164+BY164+CA164+CC164+CE164+CG164+CI164+CK164</f>
        <v/>
      </c>
      <c r="BT164" s="7">
        <f>BV164+BX164+BZ164+CB164+CD164+CF164+CH164+CJ164+CL164</f>
        <v/>
      </c>
      <c r="BU164" s="7" t="inlineStr"/>
      <c r="BV164" s="7" t="inlineStr"/>
      <c r="BW164" s="7" t="inlineStr"/>
      <c r="BX164" s="7" t="inlineStr"/>
      <c r="BY164" s="7" t="inlineStr"/>
      <c r="BZ164" s="7" t="inlineStr"/>
      <c r="CA164" s="7" t="inlineStr"/>
      <c r="CB164" s="7" t="inlineStr"/>
      <c r="CC164" s="7" t="inlineStr"/>
      <c r="CD164" s="7" t="inlineStr"/>
      <c r="CE164" s="7" t="inlineStr"/>
      <c r="CF164" s="7" t="inlineStr"/>
      <c r="CG164" s="7" t="inlineStr"/>
      <c r="CH164" s="7" t="inlineStr"/>
      <c r="CI164" s="7" t="inlineStr"/>
      <c r="CJ164" s="7" t="inlineStr"/>
      <c r="CK164" s="7" t="inlineStr"/>
      <c r="CL164" s="7" t="inlineStr"/>
      <c r="CM164" s="7">
        <f>CO164+CQ164+CS164+CU164+CW164+CY164+DA164+DC164+DE164+DG164+DI164+DK164+DM164</f>
        <v/>
      </c>
      <c r="CN164" s="7">
        <f>CP164+CR164+CT164+CV164+CX164+CZ164+DB164+DD164+DF164+DH164+DJ164+DL164+DN164</f>
        <v/>
      </c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 t="inlineStr"/>
      <c r="DB164" s="7" t="inlineStr"/>
      <c r="DC164" s="7" t="inlineStr"/>
      <c r="DD164" s="7" t="inlineStr"/>
      <c r="DE164" s="7" t="inlineStr"/>
      <c r="DF164" s="7" t="inlineStr"/>
      <c r="DG164" s="7" t="inlineStr"/>
      <c r="DH164" s="7" t="inlineStr"/>
      <c r="DI164" s="7" t="inlineStr"/>
      <c r="DJ164" s="7" t="inlineStr"/>
      <c r="DK164" s="7" t="n">
        <v>5</v>
      </c>
      <c r="DL164" s="7" t="n">
        <v>343495</v>
      </c>
      <c r="DM164" s="7" t="inlineStr"/>
      <c r="DN164" s="7" t="inlineStr"/>
      <c r="DO164" s="7">
        <f>E164+AU164+BI164+BS164+CM164</f>
        <v/>
      </c>
      <c r="DP164" s="7">
        <f>F164+AV164+BJ164+BT164+CN164</f>
        <v/>
      </c>
    </row>
    <row r="165" hidden="1" outlineLevel="1">
      <c r="A165" s="5" t="n">
        <v>72</v>
      </c>
      <c r="B165" s="6" t="inlineStr">
        <is>
          <t>XURSANDBEK QUNDUZ MChJ</t>
        </is>
      </c>
      <c r="C165" s="6" t="inlineStr">
        <is>
          <t>Нукус</t>
        </is>
      </c>
      <c r="D165" s="6" t="inlineStr">
        <is>
          <t>Нукус 1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n">
        <v>3</v>
      </c>
      <c r="H165" s="7" t="n">
        <v>507402</v>
      </c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inlineStr"/>
      <c r="R165" s="7" t="inlineStr"/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</f>
        <v/>
      </c>
      <c r="AV165" s="7">
        <f>AX165+AZ165+BB165+BD165+BF165+BH165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inlineStr"/>
      <c r="BH165" s="7" t="inlineStr"/>
      <c r="BI165" s="7">
        <f>BK165+BM165+BO165+BQ165</f>
        <v/>
      </c>
      <c r="BJ165" s="7">
        <f>BL165+BN165+BP165+BR165</f>
        <v/>
      </c>
      <c r="BK165" s="7" t="inlineStr"/>
      <c r="BL165" s="7" t="inlineStr"/>
      <c r="BM165" s="7" t="inlineStr"/>
      <c r="BN165" s="7" t="inlineStr"/>
      <c r="BO165" s="7" t="inlineStr"/>
      <c r="BP165" s="7" t="inlineStr"/>
      <c r="BQ165" s="7" t="inlineStr"/>
      <c r="BR165" s="7" t="inlineStr"/>
      <c r="BS165" s="7">
        <f>BU165+BW165+BY165+CA165+CC165+CE165+CG165+CI165+CK165</f>
        <v/>
      </c>
      <c r="BT165" s="7">
        <f>BV165+BX165+BZ165+CB165+CD165+CF165+CH165+CJ165+CL165</f>
        <v/>
      </c>
      <c r="BU165" s="7" t="inlineStr"/>
      <c r="BV165" s="7" t="inlineStr"/>
      <c r="BW165" s="7" t="inlineStr"/>
      <c r="BX165" s="7" t="inlineStr"/>
      <c r="BY165" s="7" t="inlineStr"/>
      <c r="BZ165" s="7" t="inlineStr"/>
      <c r="CA165" s="7" t="inlineStr"/>
      <c r="CB165" s="7" t="inlineStr"/>
      <c r="CC165" s="7" t="inlineStr"/>
      <c r="CD165" s="7" t="inlineStr"/>
      <c r="CE165" s="7" t="inlineStr"/>
      <c r="CF165" s="7" t="inlineStr"/>
      <c r="CG165" s="7" t="inlineStr"/>
      <c r="CH165" s="7" t="inlineStr"/>
      <c r="CI165" s="7" t="inlineStr"/>
      <c r="CJ165" s="7" t="inlineStr"/>
      <c r="CK165" s="7" t="inlineStr"/>
      <c r="CL165" s="7" t="inlineStr"/>
      <c r="CM165" s="7">
        <f>CO165+CQ165+CS165+CU165+CW165+CY165+DA165+DC165+DE165+DG165+DI165+DK165+DM165</f>
        <v/>
      </c>
      <c r="CN165" s="7">
        <f>CP165+CR165+CT165+CV165+CX165+CZ165+DB165+DD165+DF165+DH165+DJ165+DL165+DN165</f>
        <v/>
      </c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 t="inlineStr"/>
      <c r="DB165" s="7" t="inlineStr"/>
      <c r="DC165" s="7" t="inlineStr"/>
      <c r="DD165" s="7" t="inlineStr"/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>
        <f>E165+AU165+BI165+BS165+CM165</f>
        <v/>
      </c>
      <c r="DP165" s="7">
        <f>F165+AV165+BJ165+BT165+CN165</f>
        <v/>
      </c>
    </row>
    <row r="166" hidden="1" outlineLevel="1">
      <c r="A166" s="5" t="n">
        <v>73</v>
      </c>
      <c r="B166" s="6" t="inlineStr">
        <is>
          <t>Xojeli Aydin Kol KTX Firmasi</t>
        </is>
      </c>
      <c r="C166" s="6" t="inlineStr">
        <is>
          <t>Нукус</t>
        </is>
      </c>
      <c r="D166" s="6" t="inlineStr">
        <is>
          <t>Нукус 1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inlineStr"/>
      <c r="H166" s="7" t="inlineStr"/>
      <c r="I166" s="7" t="inlineStr"/>
      <c r="J166" s="7" t="inlineStr"/>
      <c r="K166" s="7" t="inlineStr"/>
      <c r="L166" s="7" t="inlineStr"/>
      <c r="M166" s="7" t="inlineStr"/>
      <c r="N166" s="7" t="inlineStr"/>
      <c r="O166" s="7" t="inlineStr"/>
      <c r="P166" s="7" t="inlineStr"/>
      <c r="Q166" s="7" t="inlineStr"/>
      <c r="R166" s="7" t="inlineStr"/>
      <c r="S166" s="7" t="inlineStr"/>
      <c r="T166" s="7" t="inlineStr"/>
      <c r="U166" s="7" t="inlineStr"/>
      <c r="V166" s="7" t="inlineStr"/>
      <c r="W166" s="7" t="inlineStr"/>
      <c r="X166" s="7" t="inlineStr"/>
      <c r="Y166" s="7" t="inlineStr"/>
      <c r="Z166" s="7" t="inlineStr"/>
      <c r="AA166" s="7" t="inlineStr"/>
      <c r="AB166" s="7" t="inlineStr"/>
      <c r="AC166" s="7" t="inlineStr"/>
      <c r="AD166" s="7" t="inlineStr"/>
      <c r="AE166" s="7" t="inlineStr"/>
      <c r="AF166" s="7" t="inlineStr"/>
      <c r="AG166" s="7" t="inlineStr"/>
      <c r="AH166" s="7" t="inlineStr"/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</f>
        <v/>
      </c>
      <c r="AV166" s="7">
        <f>AX166+AZ166+BB166+BD166+BF166+BH166</f>
        <v/>
      </c>
      <c r="AW166" s="7" t="inlineStr"/>
      <c r="AX166" s="7" t="inlineStr"/>
      <c r="AY166" s="7" t="inlineStr"/>
      <c r="AZ166" s="7" t="inlineStr"/>
      <c r="BA166" s="7" t="inlineStr"/>
      <c r="BB166" s="7" t="inlineStr"/>
      <c r="BC166" s="7" t="inlineStr"/>
      <c r="BD166" s="7" t="inlineStr"/>
      <c r="BE166" s="7" t="inlineStr"/>
      <c r="BF166" s="7" t="inlineStr"/>
      <c r="BG166" s="7" t="inlineStr"/>
      <c r="BH166" s="7" t="inlineStr"/>
      <c r="BI166" s="7">
        <f>BK166+BM166+BO166+BQ166</f>
        <v/>
      </c>
      <c r="BJ166" s="7">
        <f>BL166+BN166+BP166+BR166</f>
        <v/>
      </c>
      <c r="BK166" s="7" t="inlineStr"/>
      <c r="BL166" s="7" t="inlineStr"/>
      <c r="BM166" s="7" t="inlineStr"/>
      <c r="BN166" s="7" t="inlineStr"/>
      <c r="BO166" s="7" t="inlineStr"/>
      <c r="BP166" s="7" t="inlineStr"/>
      <c r="BQ166" s="7" t="inlineStr"/>
      <c r="BR166" s="7" t="inlineStr"/>
      <c r="BS166" s="7">
        <f>BU166+BW166+BY166+CA166+CC166+CE166+CG166+CI166+CK166</f>
        <v/>
      </c>
      <c r="BT166" s="7">
        <f>BV166+BX166+BZ166+CB166+CD166+CF166+CH166+CJ166+CL166</f>
        <v/>
      </c>
      <c r="BU166" s="7" t="inlineStr"/>
      <c r="BV166" s="7" t="inlineStr"/>
      <c r="BW166" s="7" t="inlineStr"/>
      <c r="BX166" s="7" t="inlineStr"/>
      <c r="BY166" s="7" t="inlineStr"/>
      <c r="BZ166" s="7" t="inlineStr"/>
      <c r="CA166" s="7" t="inlineStr"/>
      <c r="CB166" s="7" t="inlineStr"/>
      <c r="CC166" s="7" t="inlineStr"/>
      <c r="CD166" s="7" t="inlineStr"/>
      <c r="CE166" s="7" t="inlineStr"/>
      <c r="CF166" s="7" t="inlineStr"/>
      <c r="CG166" s="7" t="inlineStr"/>
      <c r="CH166" s="7" t="inlineStr"/>
      <c r="CI166" s="7" t="inlineStr"/>
      <c r="CJ166" s="7" t="inlineStr"/>
      <c r="CK166" s="7" t="inlineStr"/>
      <c r="CL166" s="7" t="inlineStr"/>
      <c r="CM166" s="7">
        <f>CO166+CQ166+CS166+CU166+CW166+CY166+DA166+DC166+DE166+DG166+DI166+DK166+DM166</f>
        <v/>
      </c>
      <c r="CN166" s="7">
        <f>CP166+CR166+CT166+CV166+CX166+CZ166+DB166+DD166+DF166+DH166+DJ166+DL166+DN166</f>
        <v/>
      </c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inlineStr"/>
      <c r="CZ166" s="7" t="inlineStr"/>
      <c r="DA166" s="7" t="n">
        <v>10</v>
      </c>
      <c r="DB166" s="7" t="n">
        <v>4043420</v>
      </c>
      <c r="DC166" s="7" t="inlineStr"/>
      <c r="DD166" s="7" t="inlineStr"/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>
        <f>E166+AU166+BI166+BS166+CM166</f>
        <v/>
      </c>
      <c r="DP166" s="7">
        <f>F166+AV166+BJ166+BT166+CN166</f>
        <v/>
      </c>
    </row>
    <row r="167" hidden="1" outlineLevel="1">
      <c r="A167" s="5" t="n">
        <v>74</v>
      </c>
      <c r="B167" s="6" t="inlineStr">
        <is>
          <t>Xursandbek Damir Farm XK</t>
        </is>
      </c>
      <c r="C167" s="6" t="inlineStr">
        <is>
          <t>Нукус</t>
        </is>
      </c>
      <c r="D167" s="6" t="inlineStr">
        <is>
          <t>Нукус 1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inlineStr"/>
      <c r="H167" s="7" t="inlineStr"/>
      <c r="I167" s="7" t="inlineStr"/>
      <c r="J167" s="7" t="inlineStr"/>
      <c r="K167" s="7" t="inlineStr"/>
      <c r="L167" s="7" t="inlineStr"/>
      <c r="M167" s="7" t="inlineStr"/>
      <c r="N167" s="7" t="inlineStr"/>
      <c r="O167" s="7" t="inlineStr"/>
      <c r="P167" s="7" t="inlineStr"/>
      <c r="Q167" s="7" t="inlineStr"/>
      <c r="R167" s="7" t="inlineStr"/>
      <c r="S167" s="7" t="inlineStr"/>
      <c r="T167" s="7" t="inlineStr"/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inlineStr"/>
      <c r="AD167" s="7" t="inlineStr"/>
      <c r="AE167" s="7" t="inlineStr"/>
      <c r="AF167" s="7" t="inlineStr"/>
      <c r="AG167" s="7" t="inlineStr"/>
      <c r="AH167" s="7" t="inlineStr"/>
      <c r="AI167" s="7" t="inlineStr"/>
      <c r="AJ167" s="7" t="inlineStr"/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</f>
        <v/>
      </c>
      <c r="AV167" s="7">
        <f>AX167+AZ167+BB167+BD167+BF167+BH167</f>
        <v/>
      </c>
      <c r="AW167" s="7" t="inlineStr"/>
      <c r="AX167" s="7" t="inlineStr"/>
      <c r="AY167" s="7" t="inlineStr"/>
      <c r="AZ167" s="7" t="inlineStr"/>
      <c r="BA167" s="7" t="inlineStr"/>
      <c r="BB167" s="7" t="inlineStr"/>
      <c r="BC167" s="7" t="inlineStr"/>
      <c r="BD167" s="7" t="inlineStr"/>
      <c r="BE167" s="7" t="inlineStr"/>
      <c r="BF167" s="7" t="inlineStr"/>
      <c r="BG167" s="7" t="inlineStr"/>
      <c r="BH167" s="7" t="inlineStr"/>
      <c r="BI167" s="7">
        <f>BK167+BM167+BO167+BQ167</f>
        <v/>
      </c>
      <c r="BJ167" s="7">
        <f>BL167+BN167+BP167+BR167</f>
        <v/>
      </c>
      <c r="BK167" s="7" t="inlineStr"/>
      <c r="BL167" s="7" t="inlineStr"/>
      <c r="BM167" s="7" t="inlineStr"/>
      <c r="BN167" s="7" t="inlineStr"/>
      <c r="BO167" s="7" t="inlineStr"/>
      <c r="BP167" s="7" t="inlineStr"/>
      <c r="BQ167" s="7" t="inlineStr"/>
      <c r="BR167" s="7" t="inlineStr"/>
      <c r="BS167" s="7">
        <f>BU167+BW167+BY167+CA167+CC167+CE167+CG167+CI167+CK167</f>
        <v/>
      </c>
      <c r="BT167" s="7">
        <f>BV167+BX167+BZ167+CB167+CD167+CF167+CH167+CJ167+CL167</f>
        <v/>
      </c>
      <c r="BU167" s="7" t="inlineStr"/>
      <c r="BV167" s="7" t="inlineStr"/>
      <c r="BW167" s="7" t="inlineStr"/>
      <c r="BX167" s="7" t="inlineStr"/>
      <c r="BY167" s="7" t="inlineStr"/>
      <c r="BZ167" s="7" t="inlineStr"/>
      <c r="CA167" s="7" t="inlineStr"/>
      <c r="CB167" s="7" t="inlineStr"/>
      <c r="CC167" s="7" t="inlineStr"/>
      <c r="CD167" s="7" t="inlineStr"/>
      <c r="CE167" s="7" t="inlineStr"/>
      <c r="CF167" s="7" t="inlineStr"/>
      <c r="CG167" s="7" t="inlineStr"/>
      <c r="CH167" s="7" t="inlineStr"/>
      <c r="CI167" s="7" t="inlineStr"/>
      <c r="CJ167" s="7" t="inlineStr"/>
      <c r="CK167" s="7" t="inlineStr"/>
      <c r="CL167" s="7" t="inlineStr"/>
      <c r="CM167" s="7">
        <f>CO167+CQ167+CS167+CU167+CW167+CY167+DA167+DC167+DE167+DG167+DI167+DK167+DM167</f>
        <v/>
      </c>
      <c r="CN167" s="7">
        <f>CP167+CR167+CT167+CV167+CX167+CZ167+DB167+DD167+DF167+DH167+DJ167+DL167+DN167</f>
        <v/>
      </c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 t="inlineStr"/>
      <c r="DB167" s="7" t="inlineStr"/>
      <c r="DC167" s="7" t="n">
        <v>10</v>
      </c>
      <c r="DD167" s="7" t="n">
        <v>2254390</v>
      </c>
      <c r="DE167" s="7" t="inlineStr"/>
      <c r="DF167" s="7" t="inlineStr"/>
      <c r="DG167" s="7" t="n">
        <v>10</v>
      </c>
      <c r="DH167" s="7" t="n">
        <v>3499720</v>
      </c>
      <c r="DI167" s="7" t="inlineStr"/>
      <c r="DJ167" s="7" t="inlineStr"/>
      <c r="DK167" s="7" t="inlineStr"/>
      <c r="DL167" s="7" t="inlineStr"/>
      <c r="DM167" s="7" t="inlineStr"/>
      <c r="DN167" s="7" t="inlineStr"/>
      <c r="DO167" s="7">
        <f>E167+AU167+BI167+BS167+CM167</f>
        <v/>
      </c>
      <c r="DP167" s="7">
        <f>F167+AV167+BJ167+BT167+CN167</f>
        <v/>
      </c>
    </row>
    <row r="168" hidden="1" outlineLevel="1">
      <c r="A168" s="5" t="n">
        <v>75</v>
      </c>
      <c r="B168" s="6" t="inlineStr">
        <is>
          <t>Zafar XK</t>
        </is>
      </c>
      <c r="C168" s="6" t="inlineStr">
        <is>
          <t>Нукус</t>
        </is>
      </c>
      <c r="D168" s="6" t="inlineStr">
        <is>
          <t>Нукус 1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n">
        <v>55</v>
      </c>
      <c r="H168" s="7" t="n">
        <v>6698185</v>
      </c>
      <c r="I168" s="7" t="n">
        <v>3</v>
      </c>
      <c r="J168" s="7" t="n">
        <v>912033</v>
      </c>
      <c r="K168" s="7" t="n">
        <v>3</v>
      </c>
      <c r="L168" s="7" t="n">
        <v>964644</v>
      </c>
      <c r="M168" s="7" t="n">
        <v>150</v>
      </c>
      <c r="N168" s="7" t="n">
        <v>31368150</v>
      </c>
      <c r="O168" s="7" t="inlineStr"/>
      <c r="P168" s="7" t="inlineStr"/>
      <c r="Q168" s="7" t="n">
        <v>500</v>
      </c>
      <c r="R168" s="7" t="n">
        <v>171495000</v>
      </c>
      <c r="S168" s="7" t="inlineStr"/>
      <c r="T168" s="7" t="inlineStr"/>
      <c r="U168" s="7" t="inlineStr"/>
      <c r="V168" s="7" t="inlineStr"/>
      <c r="W168" s="7" t="inlineStr"/>
      <c r="X168" s="7" t="inlineStr"/>
      <c r="Y168" s="7" t="inlineStr"/>
      <c r="Z168" s="7" t="inlineStr"/>
      <c r="AA168" s="7" t="inlineStr"/>
      <c r="AB168" s="7" t="inlineStr"/>
      <c r="AC168" s="7" t="inlineStr"/>
      <c r="AD168" s="7" t="inlineStr"/>
      <c r="AE168" s="7" t="inlineStr"/>
      <c r="AF168" s="7" t="inlineStr"/>
      <c r="AG168" s="7" t="inlineStr"/>
      <c r="AH168" s="7" t="inlineStr"/>
      <c r="AI168" s="7" t="inlineStr"/>
      <c r="AJ168" s="7" t="inlineStr"/>
      <c r="AK168" s="7" t="inlineStr"/>
      <c r="AL168" s="7" t="inlineStr"/>
      <c r="AM168" s="7" t="inlineStr"/>
      <c r="AN168" s="7" t="inlineStr"/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</f>
        <v/>
      </c>
      <c r="AV168" s="7">
        <f>AX168+AZ168+BB168+BD168+BF168+BH168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>
        <f>BK168+BM168+BO168+BQ168</f>
        <v/>
      </c>
      <c r="BJ168" s="7">
        <f>BL168+BN168+BP168+BR168</f>
        <v/>
      </c>
      <c r="BK168" s="7" t="inlineStr"/>
      <c r="BL168" s="7" t="inlineStr"/>
      <c r="BM168" s="7" t="inlineStr"/>
      <c r="BN168" s="7" t="inlineStr"/>
      <c r="BO168" s="7" t="inlineStr"/>
      <c r="BP168" s="7" t="inlineStr"/>
      <c r="BQ168" s="7" t="inlineStr"/>
      <c r="BR168" s="7" t="inlineStr"/>
      <c r="BS168" s="7">
        <f>BU168+BW168+BY168+CA168+CC168+CE168+CG168+CI168+CK168</f>
        <v/>
      </c>
      <c r="BT168" s="7">
        <f>BV168+BX168+BZ168+CB168+CD168+CF168+CH168+CJ168+CL168</f>
        <v/>
      </c>
      <c r="BU168" s="7" t="inlineStr"/>
      <c r="BV168" s="7" t="inlineStr"/>
      <c r="BW168" s="7" t="inlineStr"/>
      <c r="BX168" s="7" t="inlineStr"/>
      <c r="BY168" s="7" t="inlineStr"/>
      <c r="BZ168" s="7" t="inlineStr"/>
      <c r="CA168" s="7" t="inlineStr"/>
      <c r="CB168" s="7" t="inlineStr"/>
      <c r="CC168" s="7" t="inlineStr"/>
      <c r="CD168" s="7" t="inlineStr"/>
      <c r="CE168" s="7" t="inlineStr"/>
      <c r="CF168" s="7" t="inlineStr"/>
      <c r="CG168" s="7" t="inlineStr"/>
      <c r="CH168" s="7" t="inlineStr"/>
      <c r="CI168" s="7" t="inlineStr"/>
      <c r="CJ168" s="7" t="inlineStr"/>
      <c r="CK168" s="7" t="inlineStr"/>
      <c r="CL168" s="7" t="inlineStr"/>
      <c r="CM168" s="7">
        <f>CO168+CQ168+CS168+CU168+CW168+CY168+DA168+DC168+DE168+DG168+DI168+DK168+DM168</f>
        <v/>
      </c>
      <c r="CN168" s="7">
        <f>CP168+CR168+CT168+CV168+CX168+CZ168+DB168+DD168+DF168+DH168+DJ168+DL168+DN168</f>
        <v/>
      </c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 t="inlineStr"/>
      <c r="DB168" s="7" t="inlineStr"/>
      <c r="DC168" s="7" t="inlineStr"/>
      <c r="DD168" s="7" t="inlineStr"/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>
        <f>E168+AU168+BI168+BS168+CM168</f>
        <v/>
      </c>
      <c r="DP168" s="7">
        <f>F168+AV168+BJ168+BT168+CN168</f>
        <v/>
      </c>
    </row>
    <row r="169" hidden="1" outlineLevel="1">
      <c r="A169" s="5" t="n">
        <v>76</v>
      </c>
      <c r="B169" s="6" t="inlineStr">
        <is>
          <t>МЧФ ДЕНТАФОРМ-ГОЛД</t>
        </is>
      </c>
      <c r="C169" s="6" t="inlineStr">
        <is>
          <t>Нукус</t>
        </is>
      </c>
      <c r="D169" s="6" t="inlineStr">
        <is>
          <t>Нукус 1</t>
        </is>
      </c>
      <c r="E169" s="7">
        <f>G169+I169+K169+M169+O169+Q169+S169+U169+W169+Y169+AA169+AC169+AE169+AG169+AI169+AK169+AM169+AO169+AQ169+AS169</f>
        <v/>
      </c>
      <c r="F169" s="7">
        <f>H169+J169+L169+N169+P169+R169+T169+V169+X169+Z169+AB169+AD169+AF169+AH169+AJ169+AL169+AN169+AP169+AR169+AT169</f>
        <v/>
      </c>
      <c r="G169" s="7" t="n">
        <v>10</v>
      </c>
      <c r="H169" s="7" t="n">
        <v>171610</v>
      </c>
      <c r="I169" s="7" t="inlineStr"/>
      <c r="J169" s="7" t="inlineStr"/>
      <c r="K169" s="7" t="inlineStr"/>
      <c r="L169" s="7" t="inlineStr"/>
      <c r="M169" s="7" t="n">
        <v>30</v>
      </c>
      <c r="N169" s="7" t="n">
        <v>8175510</v>
      </c>
      <c r="O169" s="7" t="inlineStr"/>
      <c r="P169" s="7" t="inlineStr"/>
      <c r="Q169" s="7" t="n">
        <v>100</v>
      </c>
      <c r="R169" s="7" t="n">
        <v>30994200</v>
      </c>
      <c r="S169" s="7" t="inlineStr"/>
      <c r="T169" s="7" t="inlineStr"/>
      <c r="U169" s="7" t="inlineStr"/>
      <c r="V169" s="7" t="inlineStr"/>
      <c r="W169" s="7" t="inlineStr"/>
      <c r="X169" s="7" t="inlineStr"/>
      <c r="Y169" s="7" t="inlineStr"/>
      <c r="Z169" s="7" t="inlineStr"/>
      <c r="AA169" s="7" t="inlineStr"/>
      <c r="AB169" s="7" t="inlineStr"/>
      <c r="AC169" s="7" t="inlineStr"/>
      <c r="AD169" s="7" t="inlineStr"/>
      <c r="AE169" s="7" t="inlineStr"/>
      <c r="AF169" s="7" t="inlineStr"/>
      <c r="AG169" s="7" t="inlineStr"/>
      <c r="AH169" s="7" t="inlineStr"/>
      <c r="AI169" s="7" t="inlineStr"/>
      <c r="AJ169" s="7" t="inlineStr"/>
      <c r="AK169" s="7" t="inlineStr"/>
      <c r="AL169" s="7" t="inlineStr"/>
      <c r="AM169" s="7" t="inlineStr"/>
      <c r="AN169" s="7" t="inlineStr"/>
      <c r="AO169" s="7" t="inlineStr"/>
      <c r="AP169" s="7" t="inlineStr"/>
      <c r="AQ169" s="7" t="inlineStr"/>
      <c r="AR169" s="7" t="inlineStr"/>
      <c r="AS169" s="7" t="inlineStr"/>
      <c r="AT169" s="7" t="inlineStr"/>
      <c r="AU169" s="7">
        <f>AW169+AY169+BA169+BC169+BE169+BG169</f>
        <v/>
      </c>
      <c r="AV169" s="7">
        <f>AX169+AZ169+BB169+BD169+BF169+BH169</f>
        <v/>
      </c>
      <c r="AW169" s="7" t="inlineStr"/>
      <c r="AX169" s="7" t="inlineStr"/>
      <c r="AY169" s="7" t="inlineStr"/>
      <c r="AZ169" s="7" t="inlineStr"/>
      <c r="BA169" s="7" t="inlineStr"/>
      <c r="BB169" s="7" t="inlineStr"/>
      <c r="BC169" s="7" t="inlineStr"/>
      <c r="BD169" s="7" t="inlineStr"/>
      <c r="BE169" s="7" t="inlineStr"/>
      <c r="BF169" s="7" t="inlineStr"/>
      <c r="BG169" s="7" t="inlineStr"/>
      <c r="BH169" s="7" t="inlineStr"/>
      <c r="BI169" s="7">
        <f>BK169+BM169+BO169+BQ169</f>
        <v/>
      </c>
      <c r="BJ169" s="7">
        <f>BL169+BN169+BP169+BR169</f>
        <v/>
      </c>
      <c r="BK169" s="7" t="inlineStr"/>
      <c r="BL169" s="7" t="inlineStr"/>
      <c r="BM169" s="7" t="inlineStr"/>
      <c r="BN169" s="7" t="inlineStr"/>
      <c r="BO169" s="7" t="inlineStr"/>
      <c r="BP169" s="7" t="inlineStr"/>
      <c r="BQ169" s="7" t="inlineStr"/>
      <c r="BR169" s="7" t="inlineStr"/>
      <c r="BS169" s="7">
        <f>BU169+BW169+BY169+CA169+CC169+CE169+CG169+CI169+CK169</f>
        <v/>
      </c>
      <c r="BT169" s="7">
        <f>BV169+BX169+BZ169+CB169+CD169+CF169+CH169+CJ169+CL169</f>
        <v/>
      </c>
      <c r="BU169" s="7" t="inlineStr"/>
      <c r="BV169" s="7" t="inlineStr"/>
      <c r="BW169" s="7" t="inlineStr"/>
      <c r="BX169" s="7" t="inlineStr"/>
      <c r="BY169" s="7" t="inlineStr"/>
      <c r="BZ169" s="7" t="inlineStr"/>
      <c r="CA169" s="7" t="inlineStr"/>
      <c r="CB169" s="7" t="inlineStr"/>
      <c r="CC169" s="7" t="inlineStr"/>
      <c r="CD169" s="7" t="inlineStr"/>
      <c r="CE169" s="7" t="inlineStr"/>
      <c r="CF169" s="7" t="inlineStr"/>
      <c r="CG169" s="7" t="inlineStr"/>
      <c r="CH169" s="7" t="inlineStr"/>
      <c r="CI169" s="7" t="inlineStr"/>
      <c r="CJ169" s="7" t="inlineStr"/>
      <c r="CK169" s="7" t="inlineStr"/>
      <c r="CL169" s="7" t="inlineStr"/>
      <c r="CM169" s="7">
        <f>CO169+CQ169+CS169+CU169+CW169+CY169+DA169+DC169+DE169+DG169+DI169+DK169+DM169</f>
        <v/>
      </c>
      <c r="CN169" s="7">
        <f>CP169+CR169+CT169+CV169+CX169+CZ169+DB169+DD169+DF169+DH169+DJ169+DL169+DN169</f>
        <v/>
      </c>
      <c r="CO169" s="7" t="inlineStr"/>
      <c r="CP169" s="7" t="inlineStr"/>
      <c r="CQ169" s="7" t="inlineStr"/>
      <c r="CR169" s="7" t="inlineStr"/>
      <c r="CS169" s="7" t="inlineStr"/>
      <c r="CT169" s="7" t="inlineStr"/>
      <c r="CU169" s="7" t="inlineStr"/>
      <c r="CV169" s="7" t="inlineStr"/>
      <c r="CW169" s="7" t="inlineStr"/>
      <c r="CX169" s="7" t="inlineStr"/>
      <c r="CY169" s="7" t="inlineStr"/>
      <c r="CZ169" s="7" t="inlineStr"/>
      <c r="DA169" s="7" t="inlineStr"/>
      <c r="DB169" s="7" t="inlineStr"/>
      <c r="DC169" s="7" t="inlineStr"/>
      <c r="DD169" s="7" t="inlineStr"/>
      <c r="DE169" s="7" t="inlineStr"/>
      <c r="DF169" s="7" t="inlineStr"/>
      <c r="DG169" s="7" t="inlineStr"/>
      <c r="DH169" s="7" t="inlineStr"/>
      <c r="DI169" s="7" t="inlineStr"/>
      <c r="DJ169" s="7" t="inlineStr"/>
      <c r="DK169" s="7" t="inlineStr"/>
      <c r="DL169" s="7" t="inlineStr"/>
      <c r="DM169" s="7" t="inlineStr"/>
      <c r="DN169" s="7" t="inlineStr"/>
      <c r="DO169" s="7">
        <f>E169+AU169+BI169+BS169+CM169</f>
        <v/>
      </c>
      <c r="DP169" s="7">
        <f>F169+AV169+BJ169+BT169+CN169</f>
        <v/>
      </c>
    </row>
    <row r="170" hidden="1" outlineLevel="1">
      <c r="A170" s="5" t="n">
        <v>77</v>
      </c>
      <c r="B170" s="6" t="inlineStr">
        <is>
          <t>ЧА Azamat</t>
        </is>
      </c>
      <c r="C170" s="6" t="inlineStr">
        <is>
          <t>Нукус</t>
        </is>
      </c>
      <c r="D170" s="6" t="inlineStr">
        <is>
          <t>Нукус 1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inlineStr"/>
      <c r="H170" s="7" t="inlineStr"/>
      <c r="I170" s="7" t="inlineStr"/>
      <c r="J170" s="7" t="inlineStr"/>
      <c r="K170" s="7" t="inlineStr"/>
      <c r="L170" s="7" t="inlineStr"/>
      <c r="M170" s="7" t="inlineStr"/>
      <c r="N170" s="7" t="inlineStr"/>
      <c r="O170" s="7" t="inlineStr"/>
      <c r="P170" s="7" t="inlineStr"/>
      <c r="Q170" s="7" t="n">
        <v>5</v>
      </c>
      <c r="R170" s="7" t="n">
        <v>1526710</v>
      </c>
      <c r="S170" s="7" t="inlineStr"/>
      <c r="T170" s="7" t="inlineStr"/>
      <c r="U170" s="7" t="inlineStr"/>
      <c r="V170" s="7" t="inlineStr"/>
      <c r="W170" s="7" t="inlineStr"/>
      <c r="X170" s="7" t="inlineStr"/>
      <c r="Y170" s="7" t="inlineStr"/>
      <c r="Z170" s="7" t="inlineStr"/>
      <c r="AA170" s="7" t="inlineStr"/>
      <c r="AB170" s="7" t="inlineStr"/>
      <c r="AC170" s="7" t="inlineStr"/>
      <c r="AD170" s="7" t="inlineStr"/>
      <c r="AE170" s="7" t="inlineStr"/>
      <c r="AF170" s="7" t="inlineStr"/>
      <c r="AG170" s="7" t="inlineStr"/>
      <c r="AH170" s="7" t="inlineStr"/>
      <c r="AI170" s="7" t="inlineStr"/>
      <c r="AJ170" s="7" t="inlineStr"/>
      <c r="AK170" s="7" t="inlineStr"/>
      <c r="AL170" s="7" t="inlineStr"/>
      <c r="AM170" s="7" t="inlineStr"/>
      <c r="AN170" s="7" t="inlineStr"/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</f>
        <v/>
      </c>
      <c r="AV170" s="7">
        <f>AX170+AZ170+BB170+BD170+BF170+BH170</f>
        <v/>
      </c>
      <c r="AW170" s="7" t="inlineStr"/>
      <c r="AX170" s="7" t="inlineStr"/>
      <c r="AY170" s="7" t="inlineStr"/>
      <c r="AZ170" s="7" t="inlineStr"/>
      <c r="BA170" s="7" t="inlineStr"/>
      <c r="BB170" s="7" t="inlineStr"/>
      <c r="BC170" s="7" t="inlineStr"/>
      <c r="BD170" s="7" t="inlineStr"/>
      <c r="BE170" s="7" t="inlineStr"/>
      <c r="BF170" s="7" t="inlineStr"/>
      <c r="BG170" s="7" t="inlineStr"/>
      <c r="BH170" s="7" t="inlineStr"/>
      <c r="BI170" s="7">
        <f>BK170+BM170+BO170+BQ170</f>
        <v/>
      </c>
      <c r="BJ170" s="7">
        <f>BL170+BN170+BP170+BR170</f>
        <v/>
      </c>
      <c r="BK170" s="7" t="inlineStr"/>
      <c r="BL170" s="7" t="inlineStr"/>
      <c r="BM170" s="7" t="inlineStr"/>
      <c r="BN170" s="7" t="inlineStr"/>
      <c r="BO170" s="7" t="inlineStr"/>
      <c r="BP170" s="7" t="inlineStr"/>
      <c r="BQ170" s="7" t="inlineStr"/>
      <c r="BR170" s="7" t="inlineStr"/>
      <c r="BS170" s="7">
        <f>BU170+BW170+BY170+CA170+CC170+CE170+CG170+CI170+CK170</f>
        <v/>
      </c>
      <c r="BT170" s="7">
        <f>BV170+BX170+BZ170+CB170+CD170+CF170+CH170+CJ170+CL170</f>
        <v/>
      </c>
      <c r="BU170" s="7" t="inlineStr"/>
      <c r="BV170" s="7" t="inlineStr"/>
      <c r="BW170" s="7" t="inlineStr"/>
      <c r="BX170" s="7" t="inlineStr"/>
      <c r="BY170" s="7" t="inlineStr"/>
      <c r="BZ170" s="7" t="inlineStr"/>
      <c r="CA170" s="7" t="inlineStr"/>
      <c r="CB170" s="7" t="inlineStr"/>
      <c r="CC170" s="7" t="inlineStr"/>
      <c r="CD170" s="7" t="inlineStr"/>
      <c r="CE170" s="7" t="inlineStr"/>
      <c r="CF170" s="7" t="inlineStr"/>
      <c r="CG170" s="7" t="inlineStr"/>
      <c r="CH170" s="7" t="inlineStr"/>
      <c r="CI170" s="7" t="inlineStr"/>
      <c r="CJ170" s="7" t="inlineStr"/>
      <c r="CK170" s="7" t="inlineStr"/>
      <c r="CL170" s="7" t="inlineStr"/>
      <c r="CM170" s="7">
        <f>CO170+CQ170+CS170+CU170+CW170+CY170+DA170+DC170+DE170+DG170+DI170+DK170+DM170</f>
        <v/>
      </c>
      <c r="CN170" s="7">
        <f>CP170+CR170+CT170+CV170+CX170+CZ170+DB170+DD170+DF170+DH170+DJ170+DL170+DN170</f>
        <v/>
      </c>
      <c r="CO170" s="7" t="inlineStr"/>
      <c r="CP170" s="7" t="inlineStr"/>
      <c r="CQ170" s="7" t="inlineStr"/>
      <c r="CR170" s="7" t="inlineStr"/>
      <c r="CS170" s="7" t="inlineStr"/>
      <c r="CT170" s="7" t="inlineStr"/>
      <c r="CU170" s="7" t="inlineStr"/>
      <c r="CV170" s="7" t="inlineStr"/>
      <c r="CW170" s="7" t="inlineStr"/>
      <c r="CX170" s="7" t="inlineStr"/>
      <c r="CY170" s="7" t="inlineStr"/>
      <c r="CZ170" s="7" t="inlineStr"/>
      <c r="DA170" s="7" t="inlineStr"/>
      <c r="DB170" s="7" t="inlineStr"/>
      <c r="DC170" s="7" t="inlineStr"/>
      <c r="DD170" s="7" t="inlineStr"/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inlineStr"/>
      <c r="DN170" s="7" t="inlineStr"/>
      <c r="DO170" s="7">
        <f>E170+AU170+BI170+BS170+CM170</f>
        <v/>
      </c>
      <c r="DP170" s="7">
        <f>F170+AV170+BJ170+BT170+CN170</f>
        <v/>
      </c>
    </row>
    <row r="171" hidden="1" outlineLevel="1">
      <c r="A171" s="5" t="n">
        <v>78</v>
      </c>
      <c r="B171" s="6" t="inlineStr">
        <is>
          <t>ЧА Oral</t>
        </is>
      </c>
      <c r="C171" s="6" t="inlineStr">
        <is>
          <t>Нукус</t>
        </is>
      </c>
      <c r="D171" s="6" t="inlineStr">
        <is>
          <t>Нукус 1</t>
        </is>
      </c>
      <c r="E171" s="7">
        <f>G171+I171+K171+M171+O171+Q171+S171+U171+W171+Y171+AA171+AC171+AE171+AG171+AI171+AK171+AM171+AO171+AQ171+AS171</f>
        <v/>
      </c>
      <c r="F171" s="7">
        <f>H171+J171+L171+N171+P171+R171+T171+V171+X171+Z171+AB171+AD171+AF171+AH171+AJ171+AL171+AN171+AP171+AR171+AT171</f>
        <v/>
      </c>
      <c r="G171" s="7" t="inlineStr"/>
      <c r="H171" s="7" t="inlineStr"/>
      <c r="I171" s="7" t="inlineStr"/>
      <c r="J171" s="7" t="inlineStr"/>
      <c r="K171" s="7" t="inlineStr"/>
      <c r="L171" s="7" t="inlineStr"/>
      <c r="M171" s="7" t="n">
        <v>3</v>
      </c>
      <c r="N171" s="7" t="n">
        <v>765402</v>
      </c>
      <c r="O171" s="7" t="inlineStr"/>
      <c r="P171" s="7" t="inlineStr"/>
      <c r="Q171" s="7" t="n">
        <v>12</v>
      </c>
      <c r="R171" s="7" t="n">
        <v>3625221</v>
      </c>
      <c r="S171" s="7" t="inlineStr"/>
      <c r="T171" s="7" t="inlineStr"/>
      <c r="U171" s="7" t="inlineStr"/>
      <c r="V171" s="7" t="inlineStr"/>
      <c r="W171" s="7" t="inlineStr"/>
      <c r="X171" s="7" t="inlineStr"/>
      <c r="Y171" s="7" t="inlineStr"/>
      <c r="Z171" s="7" t="inlineStr"/>
      <c r="AA171" s="7" t="inlineStr"/>
      <c r="AB171" s="7" t="inlineStr"/>
      <c r="AC171" s="7" t="inlineStr"/>
      <c r="AD171" s="7" t="inlineStr"/>
      <c r="AE171" s="7" t="inlineStr"/>
      <c r="AF171" s="7" t="inlineStr"/>
      <c r="AG171" s="7" t="n">
        <v>3</v>
      </c>
      <c r="AH171" s="7" t="n">
        <v>55710</v>
      </c>
      <c r="AI171" s="7" t="inlineStr"/>
      <c r="AJ171" s="7" t="inlineStr"/>
      <c r="AK171" s="7" t="inlineStr"/>
      <c r="AL171" s="7" t="inlineStr"/>
      <c r="AM171" s="7" t="inlineStr"/>
      <c r="AN171" s="7" t="inlineStr"/>
      <c r="AO171" s="7" t="inlineStr"/>
      <c r="AP171" s="7" t="inlineStr"/>
      <c r="AQ171" s="7" t="inlineStr"/>
      <c r="AR171" s="7" t="inlineStr"/>
      <c r="AS171" s="7" t="inlineStr"/>
      <c r="AT171" s="7" t="inlineStr"/>
      <c r="AU171" s="7">
        <f>AW171+AY171+BA171+BC171+BE171+BG171</f>
        <v/>
      </c>
      <c r="AV171" s="7">
        <f>AX171+AZ171+BB171+BD171+BF171+BH171</f>
        <v/>
      </c>
      <c r="AW171" s="7" t="inlineStr"/>
      <c r="AX171" s="7" t="inlineStr"/>
      <c r="AY171" s="7" t="inlineStr"/>
      <c r="AZ171" s="7" t="inlineStr"/>
      <c r="BA171" s="7" t="inlineStr"/>
      <c r="BB171" s="7" t="inlineStr"/>
      <c r="BC171" s="7" t="inlineStr"/>
      <c r="BD171" s="7" t="inlineStr"/>
      <c r="BE171" s="7" t="inlineStr"/>
      <c r="BF171" s="7" t="inlineStr"/>
      <c r="BG171" s="7" t="inlineStr"/>
      <c r="BH171" s="7" t="inlineStr"/>
      <c r="BI171" s="7">
        <f>BK171+BM171+BO171+BQ171</f>
        <v/>
      </c>
      <c r="BJ171" s="7">
        <f>BL171+BN171+BP171+BR171</f>
        <v/>
      </c>
      <c r="BK171" s="7" t="inlineStr"/>
      <c r="BL171" s="7" t="inlineStr"/>
      <c r="BM171" s="7" t="inlineStr"/>
      <c r="BN171" s="7" t="inlineStr"/>
      <c r="BO171" s="7" t="inlineStr"/>
      <c r="BP171" s="7" t="inlineStr"/>
      <c r="BQ171" s="7" t="inlineStr"/>
      <c r="BR171" s="7" t="inlineStr"/>
      <c r="BS171" s="7">
        <f>BU171+BW171+BY171+CA171+CC171+CE171+CG171+CI171+CK171</f>
        <v/>
      </c>
      <c r="BT171" s="7">
        <f>BV171+BX171+BZ171+CB171+CD171+CF171+CH171+CJ171+CL171</f>
        <v/>
      </c>
      <c r="BU171" s="7" t="inlineStr"/>
      <c r="BV171" s="7" t="inlineStr"/>
      <c r="BW171" s="7" t="inlineStr"/>
      <c r="BX171" s="7" t="inlineStr"/>
      <c r="BY171" s="7" t="inlineStr"/>
      <c r="BZ171" s="7" t="inlineStr"/>
      <c r="CA171" s="7" t="inlineStr"/>
      <c r="CB171" s="7" t="inlineStr"/>
      <c r="CC171" s="7" t="inlineStr"/>
      <c r="CD171" s="7" t="inlineStr"/>
      <c r="CE171" s="7" t="inlineStr"/>
      <c r="CF171" s="7" t="inlineStr"/>
      <c r="CG171" s="7" t="inlineStr"/>
      <c r="CH171" s="7" t="inlineStr"/>
      <c r="CI171" s="7" t="inlineStr"/>
      <c r="CJ171" s="7" t="inlineStr"/>
      <c r="CK171" s="7" t="inlineStr"/>
      <c r="CL171" s="7" t="inlineStr"/>
      <c r="CM171" s="7">
        <f>CO171+CQ171+CS171+CU171+CW171+CY171+DA171+DC171+DE171+DG171+DI171+DK171+DM171</f>
        <v/>
      </c>
      <c r="CN171" s="7">
        <f>CP171+CR171+CT171+CV171+CX171+CZ171+DB171+DD171+DF171+DH171+DJ171+DL171+DN171</f>
        <v/>
      </c>
      <c r="CO171" s="7" t="inlineStr"/>
      <c r="CP171" s="7" t="inlineStr"/>
      <c r="CQ171" s="7" t="inlineStr"/>
      <c r="CR171" s="7" t="inlineStr"/>
      <c r="CS171" s="7" t="inlineStr"/>
      <c r="CT171" s="7" t="inlineStr"/>
      <c r="CU171" s="7" t="inlineStr"/>
      <c r="CV171" s="7" t="inlineStr"/>
      <c r="CW171" s="7" t="inlineStr"/>
      <c r="CX171" s="7" t="inlineStr"/>
      <c r="CY171" s="7" t="inlineStr"/>
      <c r="CZ171" s="7" t="inlineStr"/>
      <c r="DA171" s="7" t="inlineStr"/>
      <c r="DB171" s="7" t="inlineStr"/>
      <c r="DC171" s="7" t="n">
        <v>5</v>
      </c>
      <c r="DD171" s="7" t="n">
        <v>710220</v>
      </c>
      <c r="DE171" s="7" t="inlineStr"/>
      <c r="DF171" s="7" t="inlineStr"/>
      <c r="DG171" s="7" t="inlineStr"/>
      <c r="DH171" s="7" t="inlineStr"/>
      <c r="DI171" s="7" t="inlineStr"/>
      <c r="DJ171" s="7" t="inlineStr"/>
      <c r="DK171" s="7" t="inlineStr"/>
      <c r="DL171" s="7" t="inlineStr"/>
      <c r="DM171" s="7" t="inlineStr"/>
      <c r="DN171" s="7" t="inlineStr"/>
      <c r="DO171" s="7">
        <f>E171+AU171+BI171+BS171+CM171</f>
        <v/>
      </c>
      <c r="DP171" s="7">
        <f>F171+AV171+BJ171+BT171+CN171</f>
        <v/>
      </c>
    </row>
    <row r="172" hidden="1" outlineLevel="1">
      <c r="A172" s="5" t="n">
        <v>79</v>
      </c>
      <c r="B172" s="6" t="inlineStr">
        <is>
          <t>ЧА Бахтияр</t>
        </is>
      </c>
      <c r="C172" s="6" t="inlineStr">
        <is>
          <t>Нукус</t>
        </is>
      </c>
      <c r="D172" s="6" t="inlineStr">
        <is>
          <t>Нукус 1</t>
        </is>
      </c>
      <c r="E172" s="7">
        <f>G172+I172+K172+M172+O172+Q172+S172+U172+W172+Y172+AA172+AC172+AE172+AG172+AI172+AK172+AM172+AO172+AQ172+AS172</f>
        <v/>
      </c>
      <c r="F172" s="7">
        <f>H172+J172+L172+N172+P172+R172+T172+V172+X172+Z172+AB172+AD172+AF172+AH172+AJ172+AL172+AN172+AP172+AR172+AT172</f>
        <v/>
      </c>
      <c r="G172" s="7" t="inlineStr"/>
      <c r="H172" s="7" t="inlineStr"/>
      <c r="I172" s="7" t="inlineStr"/>
      <c r="J172" s="7" t="inlineStr"/>
      <c r="K172" s="7" t="inlineStr"/>
      <c r="L172" s="7" t="inlineStr"/>
      <c r="M172" s="7" t="inlineStr"/>
      <c r="N172" s="7" t="inlineStr"/>
      <c r="O172" s="7" t="inlineStr"/>
      <c r="P172" s="7" t="inlineStr"/>
      <c r="Q172" s="7" t="inlineStr"/>
      <c r="R172" s="7" t="inlineStr"/>
      <c r="S172" s="7" t="inlineStr"/>
      <c r="T172" s="7" t="inlineStr"/>
      <c r="U172" s="7" t="inlineStr"/>
      <c r="V172" s="7" t="inlineStr"/>
      <c r="W172" s="7" t="inlineStr"/>
      <c r="X172" s="7" t="inlineStr"/>
      <c r="Y172" s="7" t="inlineStr"/>
      <c r="Z172" s="7" t="inlineStr"/>
      <c r="AA172" s="7" t="inlineStr"/>
      <c r="AB172" s="7" t="inlineStr"/>
      <c r="AC172" s="7" t="n">
        <v>10</v>
      </c>
      <c r="AD172" s="7" t="n">
        <v>340970</v>
      </c>
      <c r="AE172" s="7" t="inlineStr"/>
      <c r="AF172" s="7" t="inlineStr"/>
      <c r="AG172" s="7" t="inlineStr"/>
      <c r="AH172" s="7" t="inlineStr"/>
      <c r="AI172" s="7" t="inlineStr"/>
      <c r="AJ172" s="7" t="inlineStr"/>
      <c r="AK172" s="7" t="inlineStr"/>
      <c r="AL172" s="7" t="inlineStr"/>
      <c r="AM172" s="7" t="inlineStr"/>
      <c r="AN172" s="7" t="inlineStr"/>
      <c r="AO172" s="7" t="inlineStr"/>
      <c r="AP172" s="7" t="inlineStr"/>
      <c r="AQ172" s="7" t="inlineStr"/>
      <c r="AR172" s="7" t="inlineStr"/>
      <c r="AS172" s="7" t="inlineStr"/>
      <c r="AT172" s="7" t="inlineStr"/>
      <c r="AU172" s="7">
        <f>AW172+AY172+BA172+BC172+BE172+BG172</f>
        <v/>
      </c>
      <c r="AV172" s="7">
        <f>AX172+AZ172+BB172+BD172+BF172+BH172</f>
        <v/>
      </c>
      <c r="AW172" s="7" t="inlineStr"/>
      <c r="AX172" s="7" t="inlineStr"/>
      <c r="AY172" s="7" t="inlineStr"/>
      <c r="AZ172" s="7" t="inlineStr"/>
      <c r="BA172" s="7" t="inlineStr"/>
      <c r="BB172" s="7" t="inlineStr"/>
      <c r="BC172" s="7" t="inlineStr"/>
      <c r="BD172" s="7" t="inlineStr"/>
      <c r="BE172" s="7" t="inlineStr"/>
      <c r="BF172" s="7" t="inlineStr"/>
      <c r="BG172" s="7" t="inlineStr"/>
      <c r="BH172" s="7" t="inlineStr"/>
      <c r="BI172" s="7">
        <f>BK172+BM172+BO172+BQ172</f>
        <v/>
      </c>
      <c r="BJ172" s="7">
        <f>BL172+BN172+BP172+BR172</f>
        <v/>
      </c>
      <c r="BK172" s="7" t="inlineStr"/>
      <c r="BL172" s="7" t="inlineStr"/>
      <c r="BM172" s="7" t="inlineStr"/>
      <c r="BN172" s="7" t="inlineStr"/>
      <c r="BO172" s="7" t="inlineStr"/>
      <c r="BP172" s="7" t="inlineStr"/>
      <c r="BQ172" s="7" t="inlineStr"/>
      <c r="BR172" s="7" t="inlineStr"/>
      <c r="BS172" s="7">
        <f>BU172+BW172+BY172+CA172+CC172+CE172+CG172+CI172+CK172</f>
        <v/>
      </c>
      <c r="BT172" s="7">
        <f>BV172+BX172+BZ172+CB172+CD172+CF172+CH172+CJ172+CL172</f>
        <v/>
      </c>
      <c r="BU172" s="7" t="inlineStr"/>
      <c r="BV172" s="7" t="inlineStr"/>
      <c r="BW172" s="7" t="inlineStr"/>
      <c r="BX172" s="7" t="inlineStr"/>
      <c r="BY172" s="7" t="inlineStr"/>
      <c r="BZ172" s="7" t="inlineStr"/>
      <c r="CA172" s="7" t="inlineStr"/>
      <c r="CB172" s="7" t="inlineStr"/>
      <c r="CC172" s="7" t="inlineStr"/>
      <c r="CD172" s="7" t="inlineStr"/>
      <c r="CE172" s="7" t="inlineStr"/>
      <c r="CF172" s="7" t="inlineStr"/>
      <c r="CG172" s="7" t="inlineStr"/>
      <c r="CH172" s="7" t="inlineStr"/>
      <c r="CI172" s="7" t="inlineStr"/>
      <c r="CJ172" s="7" t="inlineStr"/>
      <c r="CK172" s="7" t="inlineStr"/>
      <c r="CL172" s="7" t="inlineStr"/>
      <c r="CM172" s="7">
        <f>CO172+CQ172+CS172+CU172+CW172+CY172+DA172+DC172+DE172+DG172+DI172+DK172+DM172</f>
        <v/>
      </c>
      <c r="CN172" s="7">
        <f>CP172+CR172+CT172+CV172+CX172+CZ172+DB172+DD172+DF172+DH172+DJ172+DL172+DN172</f>
        <v/>
      </c>
      <c r="CO172" s="7" t="inlineStr"/>
      <c r="CP172" s="7" t="inlineStr"/>
      <c r="CQ172" s="7" t="inlineStr"/>
      <c r="CR172" s="7" t="inlineStr"/>
      <c r="CS172" s="7" t="inlineStr"/>
      <c r="CT172" s="7" t="inlineStr"/>
      <c r="CU172" s="7" t="inlineStr"/>
      <c r="CV172" s="7" t="inlineStr"/>
      <c r="CW172" s="7" t="inlineStr"/>
      <c r="CX172" s="7" t="inlineStr"/>
      <c r="CY172" s="7" t="inlineStr"/>
      <c r="CZ172" s="7" t="inlineStr"/>
      <c r="DA172" s="7" t="inlineStr"/>
      <c r="DB172" s="7" t="inlineStr"/>
      <c r="DC172" s="7" t="inlineStr"/>
      <c r="DD172" s="7" t="inlineStr"/>
      <c r="DE172" s="7" t="inlineStr"/>
      <c r="DF172" s="7" t="inlineStr"/>
      <c r="DG172" s="7" t="inlineStr"/>
      <c r="DH172" s="7" t="inlineStr"/>
      <c r="DI172" s="7" t="inlineStr"/>
      <c r="DJ172" s="7" t="inlineStr"/>
      <c r="DK172" s="7" t="inlineStr"/>
      <c r="DL172" s="7" t="inlineStr"/>
      <c r="DM172" s="7" t="inlineStr"/>
      <c r="DN172" s="7" t="inlineStr"/>
      <c r="DO172" s="7">
        <f>E172+AU172+BI172+BS172+CM172</f>
        <v/>
      </c>
      <c r="DP172" s="7">
        <f>F172+AV172+BJ172+BT172+CN172</f>
        <v/>
      </c>
    </row>
    <row r="173" hidden="1" outlineLevel="1">
      <c r="A173" s="5" t="n">
        <v>80</v>
      </c>
      <c r="B173" s="6" t="inlineStr">
        <is>
          <t>ЧП Рано</t>
        </is>
      </c>
      <c r="C173" s="6" t="inlineStr">
        <is>
          <t>Нукус</t>
        </is>
      </c>
      <c r="D173" s="6" t="inlineStr">
        <is>
          <t>Нукус 1</t>
        </is>
      </c>
      <c r="E173" s="7">
        <f>G173+I173+K173+M173+O173+Q173+S173+U173+W173+Y173+AA173+AC173+AE173+AG173+AI173+AK173+AM173+AO173+AQ173+AS173</f>
        <v/>
      </c>
      <c r="F173" s="7">
        <f>H173+J173+L173+N173+P173+R173+T173+V173+X173+Z173+AB173+AD173+AF173+AH173+AJ173+AL173+AN173+AP173+AR173+AT173</f>
        <v/>
      </c>
      <c r="G173" s="7" t="n">
        <v>20</v>
      </c>
      <c r="H173" s="7" t="n">
        <v>4003250</v>
      </c>
      <c r="I173" s="7" t="inlineStr"/>
      <c r="J173" s="7" t="inlineStr"/>
      <c r="K173" s="7" t="inlineStr"/>
      <c r="L173" s="7" t="inlineStr"/>
      <c r="M173" s="7" t="n">
        <v>60</v>
      </c>
      <c r="N173" s="7" t="n">
        <v>6387930</v>
      </c>
      <c r="O173" s="7" t="inlineStr"/>
      <c r="P173" s="7" t="inlineStr"/>
      <c r="Q173" s="7" t="n">
        <v>200</v>
      </c>
      <c r="R173" s="7" t="n">
        <v>28291200</v>
      </c>
      <c r="S173" s="7" t="inlineStr"/>
      <c r="T173" s="7" t="inlineStr"/>
      <c r="U173" s="7" t="inlineStr"/>
      <c r="V173" s="7" t="inlineStr"/>
      <c r="W173" s="7" t="inlineStr"/>
      <c r="X173" s="7" t="inlineStr"/>
      <c r="Y173" s="7" t="inlineStr"/>
      <c r="Z173" s="7" t="inlineStr"/>
      <c r="AA173" s="7" t="inlineStr"/>
      <c r="AB173" s="7" t="inlineStr"/>
      <c r="AC173" s="7" t="inlineStr"/>
      <c r="AD173" s="7" t="inlineStr"/>
      <c r="AE173" s="7" t="inlineStr"/>
      <c r="AF173" s="7" t="inlineStr"/>
      <c r="AG173" s="7" t="inlineStr"/>
      <c r="AH173" s="7" t="inlineStr"/>
      <c r="AI173" s="7" t="inlineStr"/>
      <c r="AJ173" s="7" t="inlineStr"/>
      <c r="AK173" s="7" t="inlineStr"/>
      <c r="AL173" s="7" t="inlineStr"/>
      <c r="AM173" s="7" t="inlineStr"/>
      <c r="AN173" s="7" t="inlineStr"/>
      <c r="AO173" s="7" t="inlineStr"/>
      <c r="AP173" s="7" t="inlineStr"/>
      <c r="AQ173" s="7" t="inlineStr"/>
      <c r="AR173" s="7" t="inlineStr"/>
      <c r="AS173" s="7" t="inlineStr"/>
      <c r="AT173" s="7" t="inlineStr"/>
      <c r="AU173" s="7">
        <f>AW173+AY173+BA173+BC173+BE173+BG173</f>
        <v/>
      </c>
      <c r="AV173" s="7">
        <f>AX173+AZ173+BB173+BD173+BF173+BH173</f>
        <v/>
      </c>
      <c r="AW173" s="7" t="inlineStr"/>
      <c r="AX173" s="7" t="inlineStr"/>
      <c r="AY173" s="7" t="inlineStr"/>
      <c r="AZ173" s="7" t="inlineStr"/>
      <c r="BA173" s="7" t="inlineStr"/>
      <c r="BB173" s="7" t="inlineStr"/>
      <c r="BC173" s="7" t="inlineStr"/>
      <c r="BD173" s="7" t="inlineStr"/>
      <c r="BE173" s="7" t="inlineStr"/>
      <c r="BF173" s="7" t="inlineStr"/>
      <c r="BG173" s="7" t="inlineStr"/>
      <c r="BH173" s="7" t="inlineStr"/>
      <c r="BI173" s="7">
        <f>BK173+BM173+BO173+BQ173</f>
        <v/>
      </c>
      <c r="BJ173" s="7">
        <f>BL173+BN173+BP173+BR173</f>
        <v/>
      </c>
      <c r="BK173" s="7" t="inlineStr"/>
      <c r="BL173" s="7" t="inlineStr"/>
      <c r="BM173" s="7" t="inlineStr"/>
      <c r="BN173" s="7" t="inlineStr"/>
      <c r="BO173" s="7" t="inlineStr"/>
      <c r="BP173" s="7" t="inlineStr"/>
      <c r="BQ173" s="7" t="inlineStr"/>
      <c r="BR173" s="7" t="inlineStr"/>
      <c r="BS173" s="7">
        <f>BU173+BW173+BY173+CA173+CC173+CE173+CG173+CI173+CK173</f>
        <v/>
      </c>
      <c r="BT173" s="7">
        <f>BV173+BX173+BZ173+CB173+CD173+CF173+CH173+CJ173+CL173</f>
        <v/>
      </c>
      <c r="BU173" s="7" t="inlineStr"/>
      <c r="BV173" s="7" t="inlineStr"/>
      <c r="BW173" s="7" t="inlineStr"/>
      <c r="BX173" s="7" t="inlineStr"/>
      <c r="BY173" s="7" t="inlineStr"/>
      <c r="BZ173" s="7" t="inlineStr"/>
      <c r="CA173" s="7" t="inlineStr"/>
      <c r="CB173" s="7" t="inlineStr"/>
      <c r="CC173" s="7" t="inlineStr"/>
      <c r="CD173" s="7" t="inlineStr"/>
      <c r="CE173" s="7" t="inlineStr"/>
      <c r="CF173" s="7" t="inlineStr"/>
      <c r="CG173" s="7" t="inlineStr"/>
      <c r="CH173" s="7" t="inlineStr"/>
      <c r="CI173" s="7" t="inlineStr"/>
      <c r="CJ173" s="7" t="inlineStr"/>
      <c r="CK173" s="7" t="inlineStr"/>
      <c r="CL173" s="7" t="inlineStr"/>
      <c r="CM173" s="7">
        <f>CO173+CQ173+CS173+CU173+CW173+CY173+DA173+DC173+DE173+DG173+DI173+DK173+DM173</f>
        <v/>
      </c>
      <c r="CN173" s="7">
        <f>CP173+CR173+CT173+CV173+CX173+CZ173+DB173+DD173+DF173+DH173+DJ173+DL173+DN173</f>
        <v/>
      </c>
      <c r="CO173" s="7" t="inlineStr"/>
      <c r="CP173" s="7" t="inlineStr"/>
      <c r="CQ173" s="7" t="inlineStr"/>
      <c r="CR173" s="7" t="inlineStr"/>
      <c r="CS173" s="7" t="inlineStr"/>
      <c r="CT173" s="7" t="inlineStr"/>
      <c r="CU173" s="7" t="inlineStr"/>
      <c r="CV173" s="7" t="inlineStr"/>
      <c r="CW173" s="7" t="inlineStr"/>
      <c r="CX173" s="7" t="inlineStr"/>
      <c r="CY173" s="7" t="inlineStr"/>
      <c r="CZ173" s="7" t="inlineStr"/>
      <c r="DA173" s="7" t="inlineStr"/>
      <c r="DB173" s="7" t="inlineStr"/>
      <c r="DC173" s="7" t="n">
        <v>30</v>
      </c>
      <c r="DD173" s="7" t="n">
        <v>12192690</v>
      </c>
      <c r="DE173" s="7" t="inlineStr"/>
      <c r="DF173" s="7" t="inlineStr"/>
      <c r="DG173" s="7" t="inlineStr"/>
      <c r="DH173" s="7" t="inlineStr"/>
      <c r="DI173" s="7" t="inlineStr"/>
      <c r="DJ173" s="7" t="inlineStr"/>
      <c r="DK173" s="7" t="inlineStr"/>
      <c r="DL173" s="7" t="inlineStr"/>
      <c r="DM173" s="7" t="inlineStr"/>
      <c r="DN173" s="7" t="inlineStr"/>
      <c r="DO173" s="7">
        <f>E173+AU173+BI173+BS173+CM173</f>
        <v/>
      </c>
      <c r="DP173" s="7">
        <f>F173+AV173+BJ173+BT173+CN173</f>
        <v/>
      </c>
    </row>
    <row r="174">
      <c r="A174" s="8" t="n"/>
      <c r="B174" s="8" t="inlineStr">
        <is>
          <t>FINAL SUM</t>
        </is>
      </c>
      <c r="C174" s="8" t="n"/>
      <c r="D174" s="8" t="n"/>
      <c r="E174" s="9">
        <f>E4+E93</f>
        <v/>
      </c>
      <c r="F174" s="9">
        <f>F4+F93</f>
        <v/>
      </c>
      <c r="G174" s="9">
        <f>G4+G93</f>
        <v/>
      </c>
      <c r="H174" s="9">
        <f>H4+H93</f>
        <v/>
      </c>
      <c r="I174" s="9">
        <f>I4+I93</f>
        <v/>
      </c>
      <c r="J174" s="9">
        <f>J4+J93</f>
        <v/>
      </c>
      <c r="K174" s="9">
        <f>K4+K93</f>
        <v/>
      </c>
      <c r="L174" s="9">
        <f>L4+L93</f>
        <v/>
      </c>
      <c r="M174" s="9">
        <f>M4+M93</f>
        <v/>
      </c>
      <c r="N174" s="9">
        <f>N4+N93</f>
        <v/>
      </c>
      <c r="O174" s="9">
        <f>O4+O93</f>
        <v/>
      </c>
      <c r="P174" s="9">
        <f>P4+P93</f>
        <v/>
      </c>
      <c r="Q174" s="9">
        <f>Q4+Q93</f>
        <v/>
      </c>
      <c r="R174" s="9">
        <f>R4+R93</f>
        <v/>
      </c>
      <c r="S174" s="9">
        <f>S4+S93</f>
        <v/>
      </c>
      <c r="T174" s="9">
        <f>T4+T93</f>
        <v/>
      </c>
      <c r="U174" s="9">
        <f>U4+U93</f>
        <v/>
      </c>
      <c r="V174" s="9">
        <f>V4+V93</f>
        <v/>
      </c>
      <c r="W174" s="9">
        <f>W4+W93</f>
        <v/>
      </c>
      <c r="X174" s="9">
        <f>X4+X93</f>
        <v/>
      </c>
      <c r="Y174" s="9">
        <f>Y4+Y93</f>
        <v/>
      </c>
      <c r="Z174" s="9">
        <f>Z4+Z93</f>
        <v/>
      </c>
      <c r="AA174" s="9">
        <f>AA4+AA93</f>
        <v/>
      </c>
      <c r="AB174" s="9">
        <f>AB4+AB93</f>
        <v/>
      </c>
      <c r="AC174" s="9">
        <f>AC4+AC93</f>
        <v/>
      </c>
      <c r="AD174" s="9">
        <f>AD4+AD93</f>
        <v/>
      </c>
      <c r="AE174" s="9">
        <f>AE4+AE93</f>
        <v/>
      </c>
      <c r="AF174" s="9">
        <f>AF4+AF93</f>
        <v/>
      </c>
      <c r="AG174" s="9">
        <f>AG4+AG93</f>
        <v/>
      </c>
      <c r="AH174" s="9">
        <f>AH4+AH93</f>
        <v/>
      </c>
      <c r="AI174" s="9">
        <f>AI4+AI93</f>
        <v/>
      </c>
      <c r="AJ174" s="9">
        <f>AJ4+AJ93</f>
        <v/>
      </c>
      <c r="AK174" s="9">
        <f>AK4+AK93</f>
        <v/>
      </c>
      <c r="AL174" s="9">
        <f>AL4+AL93</f>
        <v/>
      </c>
      <c r="AM174" s="9">
        <f>AM4+AM93</f>
        <v/>
      </c>
      <c r="AN174" s="9">
        <f>AN4+AN93</f>
        <v/>
      </c>
      <c r="AO174" s="9">
        <f>AO4+AO93</f>
        <v/>
      </c>
      <c r="AP174" s="9">
        <f>AP4+AP93</f>
        <v/>
      </c>
      <c r="AQ174" s="9">
        <f>AQ4+AQ93</f>
        <v/>
      </c>
      <c r="AR174" s="9">
        <f>AR4+AR93</f>
        <v/>
      </c>
      <c r="AS174" s="9">
        <f>AS4+AS93</f>
        <v/>
      </c>
      <c r="AT174" s="9">
        <f>AT4+AT93</f>
        <v/>
      </c>
      <c r="AU174" s="9">
        <f>AU4+AU93</f>
        <v/>
      </c>
      <c r="AV174" s="9">
        <f>AV4+AV93</f>
        <v/>
      </c>
      <c r="AW174" s="9">
        <f>AW4+AW93</f>
        <v/>
      </c>
      <c r="AX174" s="9">
        <f>AX4+AX93</f>
        <v/>
      </c>
      <c r="AY174" s="9">
        <f>AY4+AY93</f>
        <v/>
      </c>
      <c r="AZ174" s="9">
        <f>AZ4+AZ93</f>
        <v/>
      </c>
      <c r="BA174" s="9">
        <f>BA4+BA93</f>
        <v/>
      </c>
      <c r="BB174" s="9">
        <f>BB4+BB93</f>
        <v/>
      </c>
      <c r="BC174" s="9">
        <f>BC4+BC93</f>
        <v/>
      </c>
      <c r="BD174" s="9">
        <f>BD4+BD93</f>
        <v/>
      </c>
      <c r="BE174" s="9">
        <f>BE4+BE93</f>
        <v/>
      </c>
      <c r="BF174" s="9">
        <f>BF4+BF93</f>
        <v/>
      </c>
      <c r="BG174" s="9">
        <f>BG4+BG93</f>
        <v/>
      </c>
      <c r="BH174" s="9">
        <f>BH4+BH93</f>
        <v/>
      </c>
      <c r="BI174" s="9">
        <f>BI4+BI93</f>
        <v/>
      </c>
      <c r="BJ174" s="9">
        <f>BJ4+BJ93</f>
        <v/>
      </c>
      <c r="BK174" s="9">
        <f>BK4+BK93</f>
        <v/>
      </c>
      <c r="BL174" s="9">
        <f>BL4+BL93</f>
        <v/>
      </c>
      <c r="BM174" s="9">
        <f>BM4+BM93</f>
        <v/>
      </c>
      <c r="BN174" s="9">
        <f>BN4+BN93</f>
        <v/>
      </c>
      <c r="BO174" s="9">
        <f>BO4+BO93</f>
        <v/>
      </c>
      <c r="BP174" s="9">
        <f>BP4+BP93</f>
        <v/>
      </c>
      <c r="BQ174" s="9">
        <f>BQ4+BQ93</f>
        <v/>
      </c>
      <c r="BR174" s="9">
        <f>BR4+BR93</f>
        <v/>
      </c>
      <c r="BS174" s="9">
        <f>BS4+BS93</f>
        <v/>
      </c>
      <c r="BT174" s="9">
        <f>BT4+BT93</f>
        <v/>
      </c>
      <c r="BU174" s="9">
        <f>BU4+BU93</f>
        <v/>
      </c>
      <c r="BV174" s="9">
        <f>BV4+BV93</f>
        <v/>
      </c>
      <c r="BW174" s="9">
        <f>BW4+BW93</f>
        <v/>
      </c>
      <c r="BX174" s="9">
        <f>BX4+BX93</f>
        <v/>
      </c>
      <c r="BY174" s="9">
        <f>BY4+BY93</f>
        <v/>
      </c>
      <c r="BZ174" s="9">
        <f>BZ4+BZ93</f>
        <v/>
      </c>
      <c r="CA174" s="9">
        <f>CA4+CA93</f>
        <v/>
      </c>
      <c r="CB174" s="9">
        <f>CB4+CB93</f>
        <v/>
      </c>
      <c r="CC174" s="9">
        <f>CC4+CC93</f>
        <v/>
      </c>
      <c r="CD174" s="9">
        <f>CD4+CD93</f>
        <v/>
      </c>
      <c r="CE174" s="9">
        <f>CE4+CE93</f>
        <v/>
      </c>
      <c r="CF174" s="9">
        <f>CF4+CF93</f>
        <v/>
      </c>
      <c r="CG174" s="9">
        <f>CG4+CG93</f>
        <v/>
      </c>
      <c r="CH174" s="9">
        <f>CH4+CH93</f>
        <v/>
      </c>
      <c r="CI174" s="9">
        <f>CI4+CI93</f>
        <v/>
      </c>
      <c r="CJ174" s="9">
        <f>CJ4+CJ93</f>
        <v/>
      </c>
      <c r="CK174" s="9">
        <f>CK4+CK93</f>
        <v/>
      </c>
      <c r="CL174" s="9">
        <f>CL4+CL93</f>
        <v/>
      </c>
      <c r="CM174" s="9">
        <f>CM4+CM93</f>
        <v/>
      </c>
      <c r="CN174" s="9">
        <f>CN4+CN93</f>
        <v/>
      </c>
      <c r="CO174" s="9">
        <f>CO4+CO93</f>
        <v/>
      </c>
      <c r="CP174" s="9">
        <f>CP4+CP93</f>
        <v/>
      </c>
      <c r="CQ174" s="9">
        <f>CQ4+CQ93</f>
        <v/>
      </c>
      <c r="CR174" s="9">
        <f>CR4+CR93</f>
        <v/>
      </c>
      <c r="CS174" s="9">
        <f>CS4+CS93</f>
        <v/>
      </c>
      <c r="CT174" s="9">
        <f>CT4+CT93</f>
        <v/>
      </c>
      <c r="CU174" s="9">
        <f>CU4+CU93</f>
        <v/>
      </c>
      <c r="CV174" s="9">
        <f>CV4+CV93</f>
        <v/>
      </c>
      <c r="CW174" s="9">
        <f>CW4+CW93</f>
        <v/>
      </c>
      <c r="CX174" s="9">
        <f>CX4+CX93</f>
        <v/>
      </c>
      <c r="CY174" s="9">
        <f>CY4+CY93</f>
        <v/>
      </c>
      <c r="CZ174" s="9">
        <f>CZ4+CZ93</f>
        <v/>
      </c>
      <c r="DA174" s="9">
        <f>DA4+DA93</f>
        <v/>
      </c>
      <c r="DB174" s="9">
        <f>DB4+DB93</f>
        <v/>
      </c>
      <c r="DC174" s="9">
        <f>DC4+DC93</f>
        <v/>
      </c>
      <c r="DD174" s="9">
        <f>DD4+DD93</f>
        <v/>
      </c>
      <c r="DE174" s="9">
        <f>DE4+DE93</f>
        <v/>
      </c>
      <c r="DF174" s="9">
        <f>DF4+DF93</f>
        <v/>
      </c>
      <c r="DG174" s="9">
        <f>DG4+DG93</f>
        <v/>
      </c>
      <c r="DH174" s="9">
        <f>DH4+DH93</f>
        <v/>
      </c>
      <c r="DI174" s="9">
        <f>DI4+DI93</f>
        <v/>
      </c>
      <c r="DJ174" s="9">
        <f>DJ4+DJ93</f>
        <v/>
      </c>
      <c r="DK174" s="9">
        <f>DK4+DK93</f>
        <v/>
      </c>
      <c r="DL174" s="9">
        <f>DL4+DL93</f>
        <v/>
      </c>
      <c r="DM174" s="9">
        <f>DM4+DM93</f>
        <v/>
      </c>
      <c r="DN174" s="9">
        <f>DN4+DN93</f>
        <v/>
      </c>
      <c r="DO174" s="9">
        <f>DO4+DO93</f>
        <v/>
      </c>
      <c r="DP174" s="9">
        <f>DP4+DP93</f>
        <v/>
      </c>
    </row>
    <row r="175">
      <c r="A175" s="8" t="n"/>
      <c r="B175" s="8" t="inlineStr">
        <is>
          <t>FINAL SUM ( Minus 10 % )</t>
        </is>
      </c>
      <c r="C175" s="8" t="n"/>
      <c r="D175" s="8" t="n"/>
      <c r="E175" s="9" t="n"/>
      <c r="F175" s="9">
        <f>H175+J175+L175+N175+P175+R175+T175+V175+X175+Z175+AB175+AD175+AF175+AH175+AJ175+AL175+AN175+AP175+AR175+AT175</f>
        <v/>
      </c>
      <c r="G175" s="9" t="n"/>
      <c r="H175" s="9">
        <f>H174*90%</f>
        <v/>
      </c>
      <c r="I175" s="9" t="n"/>
      <c r="J175" s="9">
        <f>J174*90%</f>
        <v/>
      </c>
      <c r="K175" s="9" t="n"/>
      <c r="L175" s="9">
        <f>L174*90%</f>
        <v/>
      </c>
      <c r="M175" s="9" t="n"/>
      <c r="N175" s="9">
        <f>N174*90%</f>
        <v/>
      </c>
      <c r="O175" s="9" t="n"/>
      <c r="P175" s="9">
        <f>P174*90%</f>
        <v/>
      </c>
      <c r="Q175" s="9" t="n"/>
      <c r="R175" s="9">
        <f>R174*90%</f>
        <v/>
      </c>
      <c r="S175" s="9" t="n"/>
      <c r="T175" s="9">
        <f>T174*90%</f>
        <v/>
      </c>
      <c r="U175" s="9" t="n"/>
      <c r="V175" s="9">
        <f>V174*90%</f>
        <v/>
      </c>
      <c r="W175" s="9" t="n"/>
      <c r="X175" s="9">
        <f>X174*90%</f>
        <v/>
      </c>
      <c r="Y175" s="9" t="n"/>
      <c r="Z175" s="9">
        <f>Z174*90%</f>
        <v/>
      </c>
      <c r="AA175" s="9" t="n"/>
      <c r="AB175" s="9">
        <f>AB174*90%</f>
        <v/>
      </c>
      <c r="AC175" s="9" t="n"/>
      <c r="AD175" s="9">
        <f>AD174*90%</f>
        <v/>
      </c>
      <c r="AE175" s="9" t="n"/>
      <c r="AF175" s="9">
        <f>AF174*90%</f>
        <v/>
      </c>
      <c r="AG175" s="9" t="n"/>
      <c r="AH175" s="9">
        <f>AH174*90%</f>
        <v/>
      </c>
      <c r="AI175" s="9" t="n"/>
      <c r="AJ175" s="9">
        <f>AJ174*90%</f>
        <v/>
      </c>
      <c r="AK175" s="9" t="n"/>
      <c r="AL175" s="9">
        <f>AL174*90%</f>
        <v/>
      </c>
      <c r="AM175" s="9" t="n"/>
      <c r="AN175" s="9">
        <f>AN174*90%</f>
        <v/>
      </c>
      <c r="AO175" s="9" t="n"/>
      <c r="AP175" s="9">
        <f>AP174*90%</f>
        <v/>
      </c>
      <c r="AQ175" s="9" t="n"/>
      <c r="AR175" s="9">
        <f>AR174*90%</f>
        <v/>
      </c>
      <c r="AS175" s="9" t="n"/>
      <c r="AT175" s="9">
        <f>AT174*90%</f>
        <v/>
      </c>
      <c r="AU175" s="9" t="n"/>
      <c r="AV175" s="9">
        <f>AX175+AZ175+BB175+BD175+BF175+BH175</f>
        <v/>
      </c>
      <c r="AW175" s="9" t="n"/>
      <c r="AX175" s="9">
        <f>AX174*90%</f>
        <v/>
      </c>
      <c r="AY175" s="9" t="n"/>
      <c r="AZ175" s="9">
        <f>AZ174*90%</f>
        <v/>
      </c>
      <c r="BA175" s="9" t="n"/>
      <c r="BB175" s="9">
        <f>BB174*90%</f>
        <v/>
      </c>
      <c r="BC175" s="9" t="n"/>
      <c r="BD175" s="9">
        <f>BD174*90%</f>
        <v/>
      </c>
      <c r="BE175" s="9" t="n"/>
      <c r="BF175" s="9">
        <f>BF174*90%</f>
        <v/>
      </c>
      <c r="BG175" s="9" t="n"/>
      <c r="BH175" s="9">
        <f>BH174*90%</f>
        <v/>
      </c>
      <c r="BI175" s="9" t="n"/>
      <c r="BJ175" s="9">
        <f>BL175+BN175+BP175+BR175</f>
        <v/>
      </c>
      <c r="BK175" s="9" t="n"/>
      <c r="BL175" s="9">
        <f>BL174*90%</f>
        <v/>
      </c>
      <c r="BM175" s="9" t="n"/>
      <c r="BN175" s="9">
        <f>BN174*90%</f>
        <v/>
      </c>
      <c r="BO175" s="9" t="n"/>
      <c r="BP175" s="9">
        <f>BP174*90%</f>
        <v/>
      </c>
      <c r="BQ175" s="9" t="n"/>
      <c r="BR175" s="9">
        <f>BR174*90%</f>
        <v/>
      </c>
      <c r="BS175" s="9" t="n"/>
      <c r="BT175" s="9">
        <f>BV175+BX175+BZ175+CB175+CD175+CF175+CH175+CJ175+CL175</f>
        <v/>
      </c>
      <c r="BU175" s="9" t="n"/>
      <c r="BV175" s="9">
        <f>BV174*90%</f>
        <v/>
      </c>
      <c r="BW175" s="9" t="n"/>
      <c r="BX175" s="9">
        <f>BX174*90%</f>
        <v/>
      </c>
      <c r="BY175" s="9" t="n"/>
      <c r="BZ175" s="9">
        <f>BZ174*90%</f>
        <v/>
      </c>
      <c r="CA175" s="9" t="n"/>
      <c r="CB175" s="9">
        <f>CB174*90%</f>
        <v/>
      </c>
      <c r="CC175" s="9" t="n"/>
      <c r="CD175" s="9">
        <f>CD174*90%</f>
        <v/>
      </c>
      <c r="CE175" s="9" t="n"/>
      <c r="CF175" s="9">
        <f>CF174*90%</f>
        <v/>
      </c>
      <c r="CG175" s="9" t="n"/>
      <c r="CH175" s="9">
        <f>CH174*90%</f>
        <v/>
      </c>
      <c r="CI175" s="9" t="n"/>
      <c r="CJ175" s="9">
        <f>CJ174*90%</f>
        <v/>
      </c>
      <c r="CK175" s="9" t="n"/>
      <c r="CL175" s="9">
        <f>CL174*90%</f>
        <v/>
      </c>
      <c r="CM175" s="9" t="n"/>
      <c r="CN175" s="9">
        <f>CP175+CR175+CT175+CV175+CX175+CZ175+DB175+DD175+DF175+DH175+DJ175+DL175+DN175</f>
        <v/>
      </c>
      <c r="CO175" s="9" t="n"/>
      <c r="CP175" s="9">
        <f>CP174*90%</f>
        <v/>
      </c>
      <c r="CQ175" s="9" t="n"/>
      <c r="CR175" s="9">
        <f>CR174*90%</f>
        <v/>
      </c>
      <c r="CS175" s="9" t="n"/>
      <c r="CT175" s="9">
        <f>CT174*90%</f>
        <v/>
      </c>
      <c r="CU175" s="9" t="n"/>
      <c r="CV175" s="9">
        <f>CV174*90%</f>
        <v/>
      </c>
      <c r="CW175" s="9" t="n"/>
      <c r="CX175" s="9">
        <f>CX174*90%</f>
        <v/>
      </c>
      <c r="CY175" s="9" t="n"/>
      <c r="CZ175" s="9">
        <f>CZ174*90%</f>
        <v/>
      </c>
      <c r="DA175" s="9" t="n"/>
      <c r="DB175" s="9">
        <f>DB174*90%</f>
        <v/>
      </c>
      <c r="DC175" s="9" t="n"/>
      <c r="DD175" s="9">
        <f>DD174*90%</f>
        <v/>
      </c>
      <c r="DE175" s="9" t="n"/>
      <c r="DF175" s="9">
        <f>DF174*90%</f>
        <v/>
      </c>
      <c r="DG175" s="9" t="n"/>
      <c r="DH175" s="9">
        <f>DH174*90%</f>
        <v/>
      </c>
      <c r="DI175" s="9" t="n"/>
      <c r="DJ175" s="9">
        <f>DJ174*90%</f>
        <v/>
      </c>
      <c r="DK175" s="9" t="n"/>
      <c r="DL175" s="9">
        <f>DL174*90%</f>
        <v/>
      </c>
      <c r="DM175" s="9" t="n"/>
      <c r="DN175" s="9">
        <f>DN174*90%</f>
        <v/>
      </c>
      <c r="DO175" s="9">
        <f>E175+AU175+BI175+BS175+CM175</f>
        <v/>
      </c>
      <c r="DP175" s="9">
        <f>F175+AV175+BJ175+BT175+CN175</f>
        <v/>
      </c>
    </row>
    <row r="176">
      <c r="A176" s="8" t="n"/>
      <c r="B176" s="8" t="inlineStr">
        <is>
          <t>Final summa for Reklama</t>
        </is>
      </c>
      <c r="C176" s="8" t="n"/>
      <c r="D176" s="8" t="n"/>
      <c r="E176" s="9" t="n"/>
      <c r="F176" s="9">
        <f>H176+J176+L176+N176+P176+R176+T176+V176+X176+Z176+AB176+AD176+AF176+AH176+AJ176+AL176+AN176+AP176+AR176+AT176</f>
        <v/>
      </c>
      <c r="G176" s="9" t="n"/>
      <c r="H176" s="9">
        <f>G174*5000</f>
        <v/>
      </c>
      <c r="I176" s="9" t="n"/>
      <c r="J176" s="9">
        <f>I174*5000</f>
        <v/>
      </c>
      <c r="K176" s="9" t="n"/>
      <c r="L176" s="9">
        <f>K174*5000</f>
        <v/>
      </c>
      <c r="M176" s="9" t="n"/>
      <c r="N176" s="9">
        <f>M174*5000</f>
        <v/>
      </c>
      <c r="O176" s="9" t="n"/>
      <c r="P176" s="9">
        <f>O174*5000</f>
        <v/>
      </c>
      <c r="Q176" s="9" t="n"/>
      <c r="R176" s="9">
        <f>Q174*0</f>
        <v/>
      </c>
      <c r="S176" s="9" t="n"/>
      <c r="T176" s="9">
        <f>S174*0</f>
        <v/>
      </c>
      <c r="U176" s="9" t="n"/>
      <c r="V176" s="9">
        <f>U174*0</f>
        <v/>
      </c>
      <c r="W176" s="9" t="n"/>
      <c r="X176" s="9">
        <f>W174*0</f>
        <v/>
      </c>
      <c r="Y176" s="9" t="n"/>
      <c r="Z176" s="9">
        <f>Y174*0</f>
        <v/>
      </c>
      <c r="AA176" s="9" t="n"/>
      <c r="AB176" s="9">
        <f>AA174*7000</f>
        <v/>
      </c>
      <c r="AC176" s="9" t="n"/>
      <c r="AD176" s="9">
        <f>AC174*0</f>
        <v/>
      </c>
      <c r="AE176" s="9" t="n"/>
      <c r="AF176" s="9">
        <f>AE174*0</f>
        <v/>
      </c>
      <c r="AG176" s="9" t="n"/>
      <c r="AH176" s="9">
        <f>AG174*0</f>
        <v/>
      </c>
      <c r="AI176" s="9" t="n"/>
      <c r="AJ176" s="9">
        <f>AI174*0</f>
        <v/>
      </c>
      <c r="AK176" s="9" t="n"/>
      <c r="AL176" s="9">
        <f>AK174*0</f>
        <v/>
      </c>
      <c r="AM176" s="9" t="n"/>
      <c r="AN176" s="9">
        <f>AM174*0</f>
        <v/>
      </c>
      <c r="AO176" s="9" t="n"/>
      <c r="AP176" s="9">
        <f>AO174*0</f>
        <v/>
      </c>
      <c r="AQ176" s="9" t="n"/>
      <c r="AR176" s="9">
        <f>AQ174*0</f>
        <v/>
      </c>
      <c r="AS176" s="9" t="n"/>
      <c r="AT176" s="9">
        <f>AS174*0</f>
        <v/>
      </c>
      <c r="AU176" s="9" t="n"/>
      <c r="AV176" s="9">
        <f>AX176+AZ176+BB176+BD176+BF176+BH176</f>
        <v/>
      </c>
      <c r="AW176" s="9" t="n"/>
      <c r="AX176" s="9">
        <f>AW174*50000</f>
        <v/>
      </c>
      <c r="AY176" s="9" t="n"/>
      <c r="AZ176" s="9">
        <f>AY174*60000</f>
        <v/>
      </c>
      <c r="BA176" s="9" t="n"/>
      <c r="BB176" s="9">
        <f>BA174*7000</f>
        <v/>
      </c>
      <c r="BC176" s="9" t="n"/>
      <c r="BD176" s="9">
        <f>BC174*25000</f>
        <v/>
      </c>
      <c r="BE176" s="9" t="n"/>
      <c r="BF176" s="9">
        <f>BE174*20000</f>
        <v/>
      </c>
      <c r="BG176" s="9" t="n"/>
      <c r="BH176" s="9">
        <f>BG174*10000</f>
        <v/>
      </c>
      <c r="BI176" s="9" t="n"/>
      <c r="BJ176" s="9">
        <f>BL176+BN176+BP176+BR176</f>
        <v/>
      </c>
      <c r="BK176" s="9" t="n"/>
      <c r="BL176" s="9">
        <f>BK174*15000</f>
        <v/>
      </c>
      <c r="BM176" s="9" t="n"/>
      <c r="BN176" s="9">
        <f>BM174*5000</f>
        <v/>
      </c>
      <c r="BO176" s="9" t="n"/>
      <c r="BP176" s="9">
        <f>BO174*15000</f>
        <v/>
      </c>
      <c r="BQ176" s="9" t="n"/>
      <c r="BR176" s="9">
        <f>BQ174*5000</f>
        <v/>
      </c>
      <c r="BS176" s="9" t="n"/>
      <c r="BT176" s="9">
        <f>BV176+BX176+BZ176+CB176+CD176+CF176+CH176+CJ176+CL176</f>
        <v/>
      </c>
      <c r="BU176" s="9" t="n"/>
      <c r="BV176" s="9">
        <f>BU174*4000</f>
        <v/>
      </c>
      <c r="BW176" s="9" t="n"/>
      <c r="BX176" s="9">
        <f>BW174*2000</f>
        <v/>
      </c>
      <c r="BY176" s="9" t="n"/>
      <c r="BZ176" s="9">
        <f>BY174*10000</f>
        <v/>
      </c>
      <c r="CA176" s="9" t="n"/>
      <c r="CB176" s="9">
        <f>CA174*18000</f>
        <v/>
      </c>
      <c r="CC176" s="9" t="n"/>
      <c r="CD176" s="9">
        <f>CC174*150000</f>
        <v/>
      </c>
      <c r="CE176" s="9" t="n"/>
      <c r="CF176" s="9">
        <f>CE174*9000</f>
        <v/>
      </c>
      <c r="CG176" s="9" t="n"/>
      <c r="CH176" s="9">
        <f>CG174*0</f>
        <v/>
      </c>
      <c r="CI176" s="9" t="n"/>
      <c r="CJ176" s="9">
        <f>CI174*0</f>
        <v/>
      </c>
      <c r="CK176" s="9" t="n"/>
      <c r="CL176" s="9">
        <f>CK174*5000</f>
        <v/>
      </c>
      <c r="CM176" s="9" t="n"/>
      <c r="CN176" s="9">
        <f>CP176+CR176+CT176+CV176+CX176+CZ176+DB176+DD176+DF176+DH176+DJ176+DL176+DN176</f>
        <v/>
      </c>
      <c r="CO176" s="9" t="n"/>
      <c r="CP176" s="9">
        <f>CO174*5000</f>
        <v/>
      </c>
      <c r="CQ176" s="9" t="n"/>
      <c r="CR176" s="9">
        <f>CQ174*7000</f>
        <v/>
      </c>
      <c r="CS176" s="9" t="n"/>
      <c r="CT176" s="9">
        <f>CS174*18000</f>
        <v/>
      </c>
      <c r="CU176" s="9" t="n"/>
      <c r="CV176" s="9">
        <f>CU174*5000</f>
        <v/>
      </c>
      <c r="CW176" s="9" t="n"/>
      <c r="CX176" s="9">
        <f>CW174*12000</f>
        <v/>
      </c>
      <c r="CY176" s="9" t="n"/>
      <c r="CZ176" s="9">
        <f>CY174*10000</f>
        <v/>
      </c>
      <c r="DA176" s="9" t="n"/>
      <c r="DB176" s="9">
        <f>DA174*8000</f>
        <v/>
      </c>
      <c r="DC176" s="9" t="n"/>
      <c r="DD176" s="9">
        <f>DC174*0</f>
        <v/>
      </c>
      <c r="DE176" s="9" t="n"/>
      <c r="DF176" s="9">
        <f>DE174*10000</f>
        <v/>
      </c>
      <c r="DG176" s="9" t="n"/>
      <c r="DH176" s="9">
        <f>DG174*8000</f>
        <v/>
      </c>
      <c r="DI176" s="9" t="n"/>
      <c r="DJ176" s="9">
        <f>DI174*8000</f>
        <v/>
      </c>
      <c r="DK176" s="9" t="n"/>
      <c r="DL176" s="9">
        <f>DK174*15000</f>
        <v/>
      </c>
      <c r="DM176" s="9" t="n"/>
      <c r="DN176" s="9">
        <f>DM174*7000</f>
        <v/>
      </c>
      <c r="DO176" s="9">
        <f>E176+AU176+BI176+BS176+CM176</f>
        <v/>
      </c>
      <c r="DP176" s="9">
        <f>F176+AV176+BJ176+BT176+CN176</f>
        <v/>
      </c>
    </row>
    <row r="177">
      <c r="A177" s="8" t="n"/>
      <c r="B177" s="8" t="inlineStr">
        <is>
          <t>Final summa for Leksiya</t>
        </is>
      </c>
      <c r="C177" s="8" t="n"/>
      <c r="D177" s="8" t="n"/>
      <c r="E177" s="9" t="n"/>
      <c r="F177" s="9">
        <f>H177+J177+L177+N177+P177+R177+T177+V177+X177+Z177+AB177+AD177+AF177+AH177+AJ177+AL177+AN177+AP177+AR177+AT177</f>
        <v/>
      </c>
      <c r="G177" s="9" t="n"/>
      <c r="H177" s="9">
        <f>H175*2%</f>
        <v/>
      </c>
      <c r="I177" s="9" t="n"/>
      <c r="J177" s="9">
        <f>J175*2%</f>
        <v/>
      </c>
      <c r="K177" s="9" t="n"/>
      <c r="L177" s="9">
        <f>L175*2%</f>
        <v/>
      </c>
      <c r="M177" s="9" t="n"/>
      <c r="N177" s="9">
        <f>N175*2%</f>
        <v/>
      </c>
      <c r="O177" s="9" t="n"/>
      <c r="P177" s="9">
        <f>P175*2%</f>
        <v/>
      </c>
      <c r="Q177" s="9" t="n"/>
      <c r="R177" s="9">
        <f>R175*2%</f>
        <v/>
      </c>
      <c r="S177" s="9" t="n"/>
      <c r="T177" s="9">
        <f>T175*2%</f>
        <v/>
      </c>
      <c r="U177" s="9" t="n"/>
      <c r="V177" s="9">
        <f>V175*2%</f>
        <v/>
      </c>
      <c r="W177" s="9" t="n"/>
      <c r="X177" s="9">
        <f>X175*2%</f>
        <v/>
      </c>
      <c r="Y177" s="9" t="n"/>
      <c r="Z177" s="9">
        <f>Z175*2%</f>
        <v/>
      </c>
      <c r="AA177" s="9" t="n"/>
      <c r="AB177" s="9">
        <f>AB175*2%</f>
        <v/>
      </c>
      <c r="AC177" s="9" t="n"/>
      <c r="AD177" s="9">
        <f>AD175*2%</f>
        <v/>
      </c>
      <c r="AE177" s="9" t="n"/>
      <c r="AF177" s="9">
        <f>AF175*2%</f>
        <v/>
      </c>
      <c r="AG177" s="9" t="n"/>
      <c r="AH177" s="9">
        <f>AH175*2%</f>
        <v/>
      </c>
      <c r="AI177" s="9" t="n"/>
      <c r="AJ177" s="9">
        <f>AJ175*2%</f>
        <v/>
      </c>
      <c r="AK177" s="9" t="n"/>
      <c r="AL177" s="9">
        <f>AL175*2%</f>
        <v/>
      </c>
      <c r="AM177" s="9" t="n"/>
      <c r="AN177" s="9">
        <f>AN175*2%</f>
        <v/>
      </c>
      <c r="AO177" s="9" t="n"/>
      <c r="AP177" s="9">
        <f>AP175*2%</f>
        <v/>
      </c>
      <c r="AQ177" s="9" t="n"/>
      <c r="AR177" s="9">
        <f>AR175*2%</f>
        <v/>
      </c>
      <c r="AS177" s="9" t="n"/>
      <c r="AT177" s="9">
        <f>AT175*2%</f>
        <v/>
      </c>
      <c r="AU177" s="9" t="n"/>
      <c r="AV177" s="9">
        <f>AX177+AZ177+BB177+BD177+BF177+BH177</f>
        <v/>
      </c>
      <c r="AW177" s="9" t="n"/>
      <c r="AX177" s="9">
        <f>AX175*2%</f>
        <v/>
      </c>
      <c r="AY177" s="9" t="n"/>
      <c r="AZ177" s="9">
        <f>AZ175*2%</f>
        <v/>
      </c>
      <c r="BA177" s="9" t="n"/>
      <c r="BB177" s="9">
        <f>BB175*2%</f>
        <v/>
      </c>
      <c r="BC177" s="9" t="n"/>
      <c r="BD177" s="9">
        <f>BD175*2%</f>
        <v/>
      </c>
      <c r="BE177" s="9" t="n"/>
      <c r="BF177" s="9">
        <f>BF175*2%</f>
        <v/>
      </c>
      <c r="BG177" s="9" t="n"/>
      <c r="BH177" s="9">
        <f>BH175*2%</f>
        <v/>
      </c>
      <c r="BI177" s="9" t="n"/>
      <c r="BJ177" s="9">
        <f>BL177+BN177+BP177+BR177</f>
        <v/>
      </c>
      <c r="BK177" s="9" t="n"/>
      <c r="BL177" s="9">
        <f>BL175*2%</f>
        <v/>
      </c>
      <c r="BM177" s="9" t="n"/>
      <c r="BN177" s="9">
        <f>BN175*2%</f>
        <v/>
      </c>
      <c r="BO177" s="9" t="n"/>
      <c r="BP177" s="9">
        <f>BP175*2%</f>
        <v/>
      </c>
      <c r="BQ177" s="9" t="n"/>
      <c r="BR177" s="9">
        <f>BR175*2%</f>
        <v/>
      </c>
      <c r="BS177" s="9" t="n"/>
      <c r="BT177" s="9">
        <f>BV177+BX177+BZ177+CB177+CD177+CF177+CH177+CJ177+CL177</f>
        <v/>
      </c>
      <c r="BU177" s="9" t="n"/>
      <c r="BV177" s="9">
        <f>BV175*2%</f>
        <v/>
      </c>
      <c r="BW177" s="9" t="n"/>
      <c r="BX177" s="9">
        <f>BX175*2%</f>
        <v/>
      </c>
      <c r="BY177" s="9" t="n"/>
      <c r="BZ177" s="9">
        <f>BZ175*2%</f>
        <v/>
      </c>
      <c r="CA177" s="9" t="n"/>
      <c r="CB177" s="9">
        <f>CB175*2%</f>
        <v/>
      </c>
      <c r="CC177" s="9" t="n"/>
      <c r="CD177" s="9">
        <f>CD175*2%</f>
        <v/>
      </c>
      <c r="CE177" s="9" t="n"/>
      <c r="CF177" s="9">
        <f>CF175*2%</f>
        <v/>
      </c>
      <c r="CG177" s="9" t="n"/>
      <c r="CH177" s="9">
        <f>CH175*2%</f>
        <v/>
      </c>
      <c r="CI177" s="9" t="n"/>
      <c r="CJ177" s="9">
        <f>CJ175*2%</f>
        <v/>
      </c>
      <c r="CK177" s="9" t="n"/>
      <c r="CL177" s="9">
        <f>CL175*2%</f>
        <v/>
      </c>
      <c r="CM177" s="9" t="n"/>
      <c r="CN177" s="9">
        <f>CP177+CR177+CT177+CV177+CX177+CZ177+DB177+DD177+DF177+DH177+DJ177+DL177+DN177</f>
        <v/>
      </c>
      <c r="CO177" s="9" t="n"/>
      <c r="CP177" s="9">
        <f>CP175*2%</f>
        <v/>
      </c>
      <c r="CQ177" s="9" t="n"/>
      <c r="CR177" s="9">
        <f>CR175*2%</f>
        <v/>
      </c>
      <c r="CS177" s="9" t="n"/>
      <c r="CT177" s="9">
        <f>CT175*2%</f>
        <v/>
      </c>
      <c r="CU177" s="9" t="n"/>
      <c r="CV177" s="9">
        <f>CV175*2%</f>
        <v/>
      </c>
      <c r="CW177" s="9" t="n"/>
      <c r="CX177" s="9">
        <f>CX175*2%</f>
        <v/>
      </c>
      <c r="CY177" s="9" t="n"/>
      <c r="CZ177" s="9">
        <f>CZ175*2%</f>
        <v/>
      </c>
      <c r="DA177" s="9" t="n"/>
      <c r="DB177" s="9">
        <f>DB175*2%</f>
        <v/>
      </c>
      <c r="DC177" s="9" t="n"/>
      <c r="DD177" s="9">
        <f>DD175*2%</f>
        <v/>
      </c>
      <c r="DE177" s="9" t="n"/>
      <c r="DF177" s="9">
        <f>DF175*2%</f>
        <v/>
      </c>
      <c r="DG177" s="9" t="n"/>
      <c r="DH177" s="9">
        <f>DH175*2%</f>
        <v/>
      </c>
      <c r="DI177" s="9" t="n"/>
      <c r="DJ177" s="9">
        <f>DJ175*2%</f>
        <v/>
      </c>
      <c r="DK177" s="9" t="n"/>
      <c r="DL177" s="9">
        <f>DL175*2%</f>
        <v/>
      </c>
      <c r="DM177" s="9" t="n"/>
      <c r="DN177" s="9">
        <f>DN175*2%</f>
        <v/>
      </c>
      <c r="DO177" s="9">
        <f>E177+AU177+BI177+BS177+CM177</f>
        <v/>
      </c>
      <c r="DP177" s="9">
        <f>F177+AV177+BJ177+BT177+CN177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DP29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SUM(E5:E16)</f>
        <v/>
      </c>
      <c r="F4" s="4">
        <f>SUM(F5:F16)</f>
        <v/>
      </c>
      <c r="G4" s="4">
        <f>SUM(G5:G16)</f>
        <v/>
      </c>
      <c r="H4" s="4">
        <f>SUM(H5:H16)</f>
        <v/>
      </c>
      <c r="I4" s="4">
        <f>SUM(I5:I16)</f>
        <v/>
      </c>
      <c r="J4" s="4">
        <f>SUM(J5:J16)</f>
        <v/>
      </c>
      <c r="K4" s="4">
        <f>SUM(K5:K16)</f>
        <v/>
      </c>
      <c r="L4" s="4">
        <f>SUM(L5:L16)</f>
        <v/>
      </c>
      <c r="M4" s="4">
        <f>SUM(M5:M16)</f>
        <v/>
      </c>
      <c r="N4" s="4">
        <f>SUM(N5:N16)</f>
        <v/>
      </c>
      <c r="O4" s="4">
        <f>SUM(O5:O16)</f>
        <v/>
      </c>
      <c r="P4" s="4">
        <f>SUM(P5:P16)</f>
        <v/>
      </c>
      <c r="Q4" s="4">
        <f>SUM(Q5:Q16)</f>
        <v/>
      </c>
      <c r="R4" s="4">
        <f>SUM(R5:R16)</f>
        <v/>
      </c>
      <c r="S4" s="4">
        <f>SUM(S5:S16)</f>
        <v/>
      </c>
      <c r="T4" s="4">
        <f>SUM(T5:T16)</f>
        <v/>
      </c>
      <c r="U4" s="4">
        <f>SUM(U5:U16)</f>
        <v/>
      </c>
      <c r="V4" s="4">
        <f>SUM(V5:V16)</f>
        <v/>
      </c>
      <c r="W4" s="4">
        <f>SUM(W5:W16)</f>
        <v/>
      </c>
      <c r="X4" s="4">
        <f>SUM(X5:X16)</f>
        <v/>
      </c>
      <c r="Y4" s="4">
        <f>SUM(Y5:Y16)</f>
        <v/>
      </c>
      <c r="Z4" s="4">
        <f>SUM(Z5:Z16)</f>
        <v/>
      </c>
      <c r="AA4" s="4">
        <f>SUM(AA5:AA16)</f>
        <v/>
      </c>
      <c r="AB4" s="4">
        <f>SUM(AB5:AB16)</f>
        <v/>
      </c>
      <c r="AC4" s="4">
        <f>SUM(AC5:AC16)</f>
        <v/>
      </c>
      <c r="AD4" s="4">
        <f>SUM(AD5:AD16)</f>
        <v/>
      </c>
      <c r="AE4" s="4">
        <f>SUM(AE5:AE16)</f>
        <v/>
      </c>
      <c r="AF4" s="4">
        <f>SUM(AF5:AF16)</f>
        <v/>
      </c>
      <c r="AG4" s="4">
        <f>SUM(AG5:AG16)</f>
        <v/>
      </c>
      <c r="AH4" s="4">
        <f>SUM(AH5:AH16)</f>
        <v/>
      </c>
      <c r="AI4" s="4">
        <f>SUM(AI5:AI16)</f>
        <v/>
      </c>
      <c r="AJ4" s="4">
        <f>SUM(AJ5:AJ16)</f>
        <v/>
      </c>
      <c r="AK4" s="4">
        <f>SUM(AK5:AK16)</f>
        <v/>
      </c>
      <c r="AL4" s="4">
        <f>SUM(AL5:AL16)</f>
        <v/>
      </c>
      <c r="AM4" s="4">
        <f>SUM(AM5:AM16)</f>
        <v/>
      </c>
      <c r="AN4" s="4">
        <f>SUM(AN5:AN16)</f>
        <v/>
      </c>
      <c r="AO4" s="4">
        <f>SUM(AO5:AO16)</f>
        <v/>
      </c>
      <c r="AP4" s="4">
        <f>SUM(AP5:AP16)</f>
        <v/>
      </c>
      <c r="AQ4" s="4">
        <f>SUM(AQ5:AQ16)</f>
        <v/>
      </c>
      <c r="AR4" s="4">
        <f>SUM(AR5:AR16)</f>
        <v/>
      </c>
      <c r="AS4" s="4">
        <f>SUM(AS5:AS16)</f>
        <v/>
      </c>
      <c r="AT4" s="4">
        <f>SUM(AT5:AT16)</f>
        <v/>
      </c>
      <c r="AU4" s="4">
        <f>SUM(AU5:AU16)</f>
        <v/>
      </c>
      <c r="AV4" s="4">
        <f>SUM(AV5:AV16)</f>
        <v/>
      </c>
      <c r="AW4" s="4">
        <f>SUM(AW5:AW16)</f>
        <v/>
      </c>
      <c r="AX4" s="4">
        <f>SUM(AX5:AX16)</f>
        <v/>
      </c>
      <c r="AY4" s="4">
        <f>SUM(AY5:AY16)</f>
        <v/>
      </c>
      <c r="AZ4" s="4">
        <f>SUM(AZ5:AZ16)</f>
        <v/>
      </c>
      <c r="BA4" s="4">
        <f>SUM(BA5:BA16)</f>
        <v/>
      </c>
      <c r="BB4" s="4">
        <f>SUM(BB5:BB16)</f>
        <v/>
      </c>
      <c r="BC4" s="4">
        <f>SUM(BC5:BC16)</f>
        <v/>
      </c>
      <c r="BD4" s="4">
        <f>SUM(BD5:BD16)</f>
        <v/>
      </c>
      <c r="BE4" s="4">
        <f>SUM(BE5:BE16)</f>
        <v/>
      </c>
      <c r="BF4" s="4">
        <f>SUM(BF5:BF16)</f>
        <v/>
      </c>
      <c r="BG4" s="4">
        <f>SUM(BG5:BG16)</f>
        <v/>
      </c>
      <c r="BH4" s="4">
        <f>SUM(BH5:BH16)</f>
        <v/>
      </c>
      <c r="BI4" s="4">
        <f>SUM(BI5:BI16)</f>
        <v/>
      </c>
      <c r="BJ4" s="4">
        <f>SUM(BJ5:BJ16)</f>
        <v/>
      </c>
      <c r="BK4" s="4">
        <f>SUM(BK5:BK16)</f>
        <v/>
      </c>
      <c r="BL4" s="4">
        <f>SUM(BL5:BL16)</f>
        <v/>
      </c>
      <c r="BM4" s="4">
        <f>SUM(BM5:BM16)</f>
        <v/>
      </c>
      <c r="BN4" s="4">
        <f>SUM(BN5:BN16)</f>
        <v/>
      </c>
      <c r="BO4" s="4">
        <f>SUM(BO5:BO16)</f>
        <v/>
      </c>
      <c r="BP4" s="4">
        <f>SUM(BP5:BP16)</f>
        <v/>
      </c>
      <c r="BQ4" s="4">
        <f>SUM(BQ5:BQ16)</f>
        <v/>
      </c>
      <c r="BR4" s="4">
        <f>SUM(BR5:BR16)</f>
        <v/>
      </c>
      <c r="BS4" s="4">
        <f>SUM(BS5:BS16)</f>
        <v/>
      </c>
      <c r="BT4" s="4">
        <f>SUM(BT5:BT16)</f>
        <v/>
      </c>
      <c r="BU4" s="4">
        <f>SUM(BU5:BU16)</f>
        <v/>
      </c>
      <c r="BV4" s="4">
        <f>SUM(BV5:BV16)</f>
        <v/>
      </c>
      <c r="BW4" s="4">
        <f>SUM(BW5:BW16)</f>
        <v/>
      </c>
      <c r="BX4" s="4">
        <f>SUM(BX5:BX16)</f>
        <v/>
      </c>
      <c r="BY4" s="4">
        <f>SUM(BY5:BY16)</f>
        <v/>
      </c>
      <c r="BZ4" s="4">
        <f>SUM(BZ5:BZ16)</f>
        <v/>
      </c>
      <c r="CA4" s="4">
        <f>SUM(CA5:CA16)</f>
        <v/>
      </c>
      <c r="CB4" s="4">
        <f>SUM(CB5:CB16)</f>
        <v/>
      </c>
      <c r="CC4" s="4">
        <f>SUM(CC5:CC16)</f>
        <v/>
      </c>
      <c r="CD4" s="4">
        <f>SUM(CD5:CD16)</f>
        <v/>
      </c>
      <c r="CE4" s="4">
        <f>SUM(CE5:CE16)</f>
        <v/>
      </c>
      <c r="CF4" s="4">
        <f>SUM(CF5:CF16)</f>
        <v/>
      </c>
      <c r="CG4" s="4">
        <f>SUM(CG5:CG16)</f>
        <v/>
      </c>
      <c r="CH4" s="4">
        <f>SUM(CH5:CH16)</f>
        <v/>
      </c>
      <c r="CI4" s="4">
        <f>SUM(CI5:CI16)</f>
        <v/>
      </c>
      <c r="CJ4" s="4">
        <f>SUM(CJ5:CJ16)</f>
        <v/>
      </c>
      <c r="CK4" s="4">
        <f>SUM(CK5:CK16)</f>
        <v/>
      </c>
      <c r="CL4" s="4">
        <f>SUM(CL5:CL16)</f>
        <v/>
      </c>
      <c r="CM4" s="4">
        <f>SUM(CM5:CM16)</f>
        <v/>
      </c>
      <c r="CN4" s="4">
        <f>SUM(CN5:CN16)</f>
        <v/>
      </c>
      <c r="CO4" s="4">
        <f>SUM(CO5:CO16)</f>
        <v/>
      </c>
      <c r="CP4" s="4">
        <f>SUM(CP5:CP16)</f>
        <v/>
      </c>
      <c r="CQ4" s="4">
        <f>SUM(CQ5:CQ16)</f>
        <v/>
      </c>
      <c r="CR4" s="4">
        <f>SUM(CR5:CR16)</f>
        <v/>
      </c>
      <c r="CS4" s="4">
        <f>SUM(CS5:CS16)</f>
        <v/>
      </c>
      <c r="CT4" s="4">
        <f>SUM(CT5:CT16)</f>
        <v/>
      </c>
      <c r="CU4" s="4">
        <f>SUM(CU5:CU16)</f>
        <v/>
      </c>
      <c r="CV4" s="4">
        <f>SUM(CV5:CV16)</f>
        <v/>
      </c>
      <c r="CW4" s="4">
        <f>SUM(CW5:CW16)</f>
        <v/>
      </c>
      <c r="CX4" s="4">
        <f>SUM(CX5:CX16)</f>
        <v/>
      </c>
      <c r="CY4" s="4">
        <f>SUM(CY5:CY16)</f>
        <v/>
      </c>
      <c r="CZ4" s="4">
        <f>SUM(CZ5:CZ16)</f>
        <v/>
      </c>
      <c r="DA4" s="4">
        <f>SUM(DA5:DA16)</f>
        <v/>
      </c>
      <c r="DB4" s="4">
        <f>SUM(DB5:DB16)</f>
        <v/>
      </c>
      <c r="DC4" s="4">
        <f>SUM(DC5:DC16)</f>
        <v/>
      </c>
      <c r="DD4" s="4">
        <f>SUM(DD5:DD16)</f>
        <v/>
      </c>
      <c r="DE4" s="4">
        <f>SUM(DE5:DE16)</f>
        <v/>
      </c>
      <c r="DF4" s="4">
        <f>SUM(DF5:DF16)</f>
        <v/>
      </c>
      <c r="DG4" s="4">
        <f>SUM(DG5:DG16)</f>
        <v/>
      </c>
      <c r="DH4" s="4">
        <f>SUM(DH5:DH16)</f>
        <v/>
      </c>
      <c r="DI4" s="4">
        <f>SUM(DI5:DI16)</f>
        <v/>
      </c>
      <c r="DJ4" s="4">
        <f>SUM(DJ5:DJ16)</f>
        <v/>
      </c>
      <c r="DK4" s="4">
        <f>SUM(DK5:DK16)</f>
        <v/>
      </c>
      <c r="DL4" s="4">
        <f>SUM(DL5:DL16)</f>
        <v/>
      </c>
      <c r="DM4" s="4">
        <f>SUM(DM5:DM16)</f>
        <v/>
      </c>
      <c r="DN4" s="4">
        <f>SUM(DN5:DN16)</f>
        <v/>
      </c>
      <c r="DO4" s="4">
        <f>SUM(DO5:DO16)</f>
        <v/>
      </c>
      <c r="DP4" s="4">
        <f>SUM(DP5:DP16)</f>
        <v/>
      </c>
    </row>
    <row r="5" hidden="1" outlineLevel="1">
      <c r="A5" s="5" t="n">
        <v>1</v>
      </c>
      <c r="B5" s="6" t="inlineStr">
        <is>
          <t>"AMU-MANGIT FAZO" MChJ</t>
        </is>
      </c>
      <c r="C5" s="6" t="inlineStr">
        <is>
          <t>Нукус</t>
        </is>
      </c>
      <c r="D5" s="6" t="inlineStr">
        <is>
          <t>Нукус 2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n">
        <v>10</v>
      </c>
      <c r="H5" s="7" t="n">
        <v>6267700</v>
      </c>
      <c r="I5" s="7" t="inlineStr"/>
      <c r="J5" s="7" t="inlineStr"/>
      <c r="K5" s="7" t="inlineStr"/>
      <c r="L5" s="7" t="inlineStr"/>
      <c r="M5" s="7" t="n">
        <v>30</v>
      </c>
      <c r="N5" s="7" t="n">
        <v>28660500</v>
      </c>
      <c r="O5" s="7" t="inlineStr"/>
      <c r="P5" s="7" t="inlineStr"/>
      <c r="Q5" s="7" t="n">
        <v>100</v>
      </c>
      <c r="R5" s="7" t="n">
        <v>654700000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n">
        <v>5</v>
      </c>
      <c r="BH5" s="7" t="n">
        <v>1086025</v>
      </c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n">
        <v>5</v>
      </c>
      <c r="CX5" s="7" t="n">
        <v>1366050</v>
      </c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"EL-ISLOM-FARM" MCHJ</t>
        </is>
      </c>
      <c r="C6" s="6" t="inlineStr">
        <is>
          <t>Нукус</t>
        </is>
      </c>
      <c r="D6" s="6" t="inlineStr">
        <is>
          <t>Нукус 2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n">
        <v>10</v>
      </c>
      <c r="H6" s="7" t="n">
        <v>6462900</v>
      </c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n">
        <v>15</v>
      </c>
      <c r="R6" s="7" t="n">
        <v>15186375</v>
      </c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n">
        <v>5</v>
      </c>
      <c r="CL6" s="7" t="n">
        <v>1495500</v>
      </c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n">
        <v>4</v>
      </c>
      <c r="DH6" s="7" t="n">
        <v>814560</v>
      </c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"ERKIN DANIYAR"</t>
        </is>
      </c>
      <c r="C7" s="6" t="inlineStr">
        <is>
          <t>Нукус</t>
        </is>
      </c>
      <c r="D7" s="6" t="inlineStr">
        <is>
          <t>Нукус 2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n">
        <v>20</v>
      </c>
      <c r="H7" s="7" t="n">
        <v>12925800</v>
      </c>
      <c r="I7" s="7" t="inlineStr"/>
      <c r="J7" s="7" t="inlineStr"/>
      <c r="K7" s="7" t="inlineStr"/>
      <c r="L7" s="7" t="inlineStr"/>
      <c r="M7" s="7" t="n">
        <v>60</v>
      </c>
      <c r="N7" s="7" t="n">
        <v>59094000</v>
      </c>
      <c r="O7" s="7" t="inlineStr"/>
      <c r="P7" s="7" t="inlineStr"/>
      <c r="Q7" s="7" t="n">
        <v>202</v>
      </c>
      <c r="R7" s="7" t="n">
        <v>1350169980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n">
        <v>10</v>
      </c>
      <c r="DD7" s="7" t="n">
        <v>2528800</v>
      </c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"GULNOZ"  ХК</t>
        </is>
      </c>
      <c r="C8" s="6" t="inlineStr">
        <is>
          <t>Нукус</t>
        </is>
      </c>
      <c r="D8" s="6" t="inlineStr">
        <is>
          <t>Нукус 2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n">
        <v>40</v>
      </c>
      <c r="H8" s="7" t="n">
        <v>25851600</v>
      </c>
      <c r="I8" s="7" t="inlineStr"/>
      <c r="J8" s="7" t="inlineStr"/>
      <c r="K8" s="7" t="inlineStr"/>
      <c r="L8" s="7" t="inlineStr"/>
      <c r="M8" s="7" t="n">
        <v>120</v>
      </c>
      <c r="N8" s="7" t="n">
        <v>237096000</v>
      </c>
      <c r="O8" s="7" t="inlineStr"/>
      <c r="P8" s="7" t="inlineStr"/>
      <c r="Q8" s="7" t="n">
        <v>400</v>
      </c>
      <c r="R8" s="7" t="n">
        <v>5399600000</v>
      </c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inlineStr"/>
      <c r="DB8" s="7" t="inlineStr"/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"MIYMANDOS MEDICAL" XK</t>
        </is>
      </c>
      <c r="C9" s="6" t="inlineStr">
        <is>
          <t>Нукус</t>
        </is>
      </c>
      <c r="D9" s="6" t="inlineStr">
        <is>
          <t>Нукус 2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n">
        <v>20</v>
      </c>
      <c r="H9" s="7" t="n">
        <v>25851600</v>
      </c>
      <c r="I9" s="7" t="inlineStr"/>
      <c r="J9" s="7" t="inlineStr"/>
      <c r="K9" s="7" t="inlineStr"/>
      <c r="L9" s="7" t="inlineStr"/>
      <c r="M9" s="7" t="n">
        <v>60</v>
      </c>
      <c r="N9" s="7" t="n">
        <v>118908000</v>
      </c>
      <c r="O9" s="7" t="inlineStr"/>
      <c r="P9" s="7" t="inlineStr"/>
      <c r="Q9" s="7" t="n">
        <v>200</v>
      </c>
      <c r="R9" s="7" t="n">
        <v>2699800000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"RAMAZAN-KARABAY" ХК (агент карзи)</t>
        </is>
      </c>
      <c r="C10" s="6" t="inlineStr">
        <is>
          <t>Нукус</t>
        </is>
      </c>
      <c r="D10" s="6" t="inlineStr">
        <is>
          <t>Нукус 2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n">
        <v>10</v>
      </c>
      <c r="H10" s="7" t="n">
        <v>6462900</v>
      </c>
      <c r="I10" s="7" t="inlineStr"/>
      <c r="J10" s="7" t="inlineStr"/>
      <c r="K10" s="7" t="inlineStr"/>
      <c r="L10" s="7" t="inlineStr"/>
      <c r="M10" s="7" t="n">
        <v>30</v>
      </c>
      <c r="N10" s="7" t="n">
        <v>29547000</v>
      </c>
      <c r="O10" s="7" t="inlineStr"/>
      <c r="P10" s="7" t="inlineStr"/>
      <c r="Q10" s="7" t="n">
        <v>100</v>
      </c>
      <c r="R10" s="7" t="n">
        <v>674950000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n">
        <v>4</v>
      </c>
      <c r="CL10" s="7" t="n">
        <v>957120</v>
      </c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n">
        <v>5</v>
      </c>
      <c r="CZ10" s="7" t="n">
        <v>1469700</v>
      </c>
      <c r="DA10" s="7" t="inlineStr"/>
      <c r="DB10" s="7" t="inlineStr"/>
      <c r="DC10" s="7" t="n">
        <v>10</v>
      </c>
      <c r="DD10" s="7" t="n">
        <v>2607000</v>
      </c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"RAMAZAN-KARABAY" ХК.</t>
        </is>
      </c>
      <c r="C11" s="6" t="inlineStr">
        <is>
          <t>Нукус</t>
        </is>
      </c>
      <c r="D11" s="6" t="inlineStr">
        <is>
          <t>Нукус 2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n">
        <v>4</v>
      </c>
      <c r="DB11" s="7" t="n">
        <v>768480</v>
      </c>
      <c r="DC11" s="7" t="n">
        <v>7</v>
      </c>
      <c r="DD11" s="7" t="n">
        <v>1277430</v>
      </c>
      <c r="DE11" s="7" t="inlineStr"/>
      <c r="DF11" s="7" t="inlineStr"/>
      <c r="DG11" s="7" t="n">
        <v>4</v>
      </c>
      <c r="DH11" s="7" t="n">
        <v>814560</v>
      </c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"SHAXNOZA-DINORA" MChJ</t>
        </is>
      </c>
      <c r="C12" s="6" t="inlineStr">
        <is>
          <t>Нукус</t>
        </is>
      </c>
      <c r="D12" s="6" t="inlineStr">
        <is>
          <t>Нукус 2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n">
        <v>10</v>
      </c>
      <c r="R12" s="7" t="n">
        <v>6749500</v>
      </c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"SHAXNOZA-DINORA" MChJ фил</t>
        </is>
      </c>
      <c r="C13" s="6" t="inlineStr">
        <is>
          <t>Нукус</t>
        </is>
      </c>
      <c r="D13" s="6" t="inlineStr">
        <is>
          <t>Нукус 2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n">
        <v>2</v>
      </c>
      <c r="H13" s="7" t="n">
        <v>258516</v>
      </c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n">
        <v>10</v>
      </c>
      <c r="AB13" s="7" t="n">
        <v>4441500</v>
      </c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"SOXIBA" XK</t>
        </is>
      </c>
      <c r="C14" s="6" t="inlineStr">
        <is>
          <t>Нукус</t>
        </is>
      </c>
      <c r="D14" s="6" t="inlineStr">
        <is>
          <t>Нукус 2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n">
        <v>3</v>
      </c>
      <c r="X14" s="7" t="n">
        <v>0</v>
      </c>
      <c r="Y14" s="7" t="inlineStr"/>
      <c r="Z14" s="7" t="inlineStr"/>
      <c r="AA14" s="7" t="inlineStr"/>
      <c r="AB14" s="7" t="inlineStr"/>
      <c r="AC14" s="7" t="n">
        <v>20</v>
      </c>
      <c r="AD14" s="7" t="n">
        <v>12882000</v>
      </c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"XURSANDBEK-QUNDUZ" МЧЖ</t>
        </is>
      </c>
      <c r="C15" s="6" t="inlineStr">
        <is>
          <t>Нукус</t>
        </is>
      </c>
      <c r="D15" s="6" t="inlineStr">
        <is>
          <t>Нукус 2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n">
        <v>1</v>
      </c>
      <c r="L15" s="7" t="n">
        <v>36800</v>
      </c>
      <c r="M15" s="7" t="inlineStr"/>
      <c r="N15" s="7" t="inlineStr"/>
      <c r="O15" s="7" t="inlineStr"/>
      <c r="P15" s="7" t="inlineStr"/>
      <c r="Q15" s="7" t="n">
        <v>21</v>
      </c>
      <c r="R15" s="7" t="n">
        <v>14916395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n">
        <v>3</v>
      </c>
      <c r="CL15" s="7" t="n">
        <v>538380</v>
      </c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GULPERI-SULTANBEK-FARM фил</t>
        </is>
      </c>
      <c r="C16" s="6" t="inlineStr">
        <is>
          <t>Нукус</t>
        </is>
      </c>
      <c r="D16" s="6" t="inlineStr">
        <is>
          <t>Нукус 2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n">
        <v>10</v>
      </c>
      <c r="H16" s="7" t="n">
        <v>6269000</v>
      </c>
      <c r="I16" s="7" t="inlineStr"/>
      <c r="J16" s="7" t="inlineStr"/>
      <c r="K16" s="7" t="inlineStr"/>
      <c r="L16" s="7" t="inlineStr"/>
      <c r="M16" s="7" t="n">
        <v>30</v>
      </c>
      <c r="N16" s="7" t="n">
        <v>28835100</v>
      </c>
      <c r="O16" s="7" t="inlineStr"/>
      <c r="P16" s="7" t="inlineStr"/>
      <c r="Q16" s="7" t="n">
        <v>100</v>
      </c>
      <c r="R16" s="7" t="n">
        <v>654700000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>
      <c r="A17" s="2" t="n">
        <v>0</v>
      </c>
      <c r="B17" s="3" t="inlineStr">
        <is>
          <t>Grand</t>
        </is>
      </c>
      <c r="C17" s="3" t="inlineStr"/>
      <c r="D17" s="3" t="inlineStr"/>
      <c r="E17" s="4">
        <f>SUM(E18:E25)</f>
        <v/>
      </c>
      <c r="F17" s="4">
        <f>SUM(F18:F25)</f>
        <v/>
      </c>
      <c r="G17" s="4">
        <f>SUM(G18:G25)</f>
        <v/>
      </c>
      <c r="H17" s="4">
        <f>SUM(H18:H25)</f>
        <v/>
      </c>
      <c r="I17" s="4">
        <f>SUM(I18:I25)</f>
        <v/>
      </c>
      <c r="J17" s="4">
        <f>SUM(J18:J25)</f>
        <v/>
      </c>
      <c r="K17" s="4">
        <f>SUM(K18:K25)</f>
        <v/>
      </c>
      <c r="L17" s="4">
        <f>SUM(L18:L25)</f>
        <v/>
      </c>
      <c r="M17" s="4">
        <f>SUM(M18:M25)</f>
        <v/>
      </c>
      <c r="N17" s="4">
        <f>SUM(N18:N25)</f>
        <v/>
      </c>
      <c r="O17" s="4">
        <f>SUM(O18:O25)</f>
        <v/>
      </c>
      <c r="P17" s="4">
        <f>SUM(P18:P25)</f>
        <v/>
      </c>
      <c r="Q17" s="4">
        <f>SUM(Q18:Q25)</f>
        <v/>
      </c>
      <c r="R17" s="4">
        <f>SUM(R18:R25)</f>
        <v/>
      </c>
      <c r="S17" s="4">
        <f>SUM(S18:S25)</f>
        <v/>
      </c>
      <c r="T17" s="4">
        <f>SUM(T18:T25)</f>
        <v/>
      </c>
      <c r="U17" s="4">
        <f>SUM(U18:U25)</f>
        <v/>
      </c>
      <c r="V17" s="4">
        <f>SUM(V18:V25)</f>
        <v/>
      </c>
      <c r="W17" s="4">
        <f>SUM(W18:W25)</f>
        <v/>
      </c>
      <c r="X17" s="4">
        <f>SUM(X18:X25)</f>
        <v/>
      </c>
      <c r="Y17" s="4">
        <f>SUM(Y18:Y25)</f>
        <v/>
      </c>
      <c r="Z17" s="4">
        <f>SUM(Z18:Z25)</f>
        <v/>
      </c>
      <c r="AA17" s="4">
        <f>SUM(AA18:AA25)</f>
        <v/>
      </c>
      <c r="AB17" s="4">
        <f>SUM(AB18:AB25)</f>
        <v/>
      </c>
      <c r="AC17" s="4">
        <f>SUM(AC18:AC25)</f>
        <v/>
      </c>
      <c r="AD17" s="4">
        <f>SUM(AD18:AD25)</f>
        <v/>
      </c>
      <c r="AE17" s="4">
        <f>SUM(AE18:AE25)</f>
        <v/>
      </c>
      <c r="AF17" s="4">
        <f>SUM(AF18:AF25)</f>
        <v/>
      </c>
      <c r="AG17" s="4">
        <f>SUM(AG18:AG25)</f>
        <v/>
      </c>
      <c r="AH17" s="4">
        <f>SUM(AH18:AH25)</f>
        <v/>
      </c>
      <c r="AI17" s="4">
        <f>SUM(AI18:AI25)</f>
        <v/>
      </c>
      <c r="AJ17" s="4">
        <f>SUM(AJ18:AJ25)</f>
        <v/>
      </c>
      <c r="AK17" s="4">
        <f>SUM(AK18:AK25)</f>
        <v/>
      </c>
      <c r="AL17" s="4">
        <f>SUM(AL18:AL25)</f>
        <v/>
      </c>
      <c r="AM17" s="4">
        <f>SUM(AM18:AM25)</f>
        <v/>
      </c>
      <c r="AN17" s="4">
        <f>SUM(AN18:AN25)</f>
        <v/>
      </c>
      <c r="AO17" s="4">
        <f>SUM(AO18:AO25)</f>
        <v/>
      </c>
      <c r="AP17" s="4">
        <f>SUM(AP18:AP25)</f>
        <v/>
      </c>
      <c r="AQ17" s="4">
        <f>SUM(AQ18:AQ25)</f>
        <v/>
      </c>
      <c r="AR17" s="4">
        <f>SUM(AR18:AR25)</f>
        <v/>
      </c>
      <c r="AS17" s="4">
        <f>SUM(AS18:AS25)</f>
        <v/>
      </c>
      <c r="AT17" s="4">
        <f>SUM(AT18:AT25)</f>
        <v/>
      </c>
      <c r="AU17" s="4">
        <f>SUM(AU18:AU25)</f>
        <v/>
      </c>
      <c r="AV17" s="4">
        <f>SUM(AV18:AV25)</f>
        <v/>
      </c>
      <c r="AW17" s="4">
        <f>SUM(AW18:AW25)</f>
        <v/>
      </c>
      <c r="AX17" s="4">
        <f>SUM(AX18:AX25)</f>
        <v/>
      </c>
      <c r="AY17" s="4">
        <f>SUM(AY18:AY25)</f>
        <v/>
      </c>
      <c r="AZ17" s="4">
        <f>SUM(AZ18:AZ25)</f>
        <v/>
      </c>
      <c r="BA17" s="4">
        <f>SUM(BA18:BA25)</f>
        <v/>
      </c>
      <c r="BB17" s="4">
        <f>SUM(BB18:BB25)</f>
        <v/>
      </c>
      <c r="BC17" s="4">
        <f>SUM(BC18:BC25)</f>
        <v/>
      </c>
      <c r="BD17" s="4">
        <f>SUM(BD18:BD25)</f>
        <v/>
      </c>
      <c r="BE17" s="4">
        <f>SUM(BE18:BE25)</f>
        <v/>
      </c>
      <c r="BF17" s="4">
        <f>SUM(BF18:BF25)</f>
        <v/>
      </c>
      <c r="BG17" s="4">
        <f>SUM(BG18:BG25)</f>
        <v/>
      </c>
      <c r="BH17" s="4">
        <f>SUM(BH18:BH25)</f>
        <v/>
      </c>
      <c r="BI17" s="4">
        <f>SUM(BI18:BI25)</f>
        <v/>
      </c>
      <c r="BJ17" s="4">
        <f>SUM(BJ18:BJ25)</f>
        <v/>
      </c>
      <c r="BK17" s="4">
        <f>SUM(BK18:BK25)</f>
        <v/>
      </c>
      <c r="BL17" s="4">
        <f>SUM(BL18:BL25)</f>
        <v/>
      </c>
      <c r="BM17" s="4">
        <f>SUM(BM18:BM25)</f>
        <v/>
      </c>
      <c r="BN17" s="4">
        <f>SUM(BN18:BN25)</f>
        <v/>
      </c>
      <c r="BO17" s="4">
        <f>SUM(BO18:BO25)</f>
        <v/>
      </c>
      <c r="BP17" s="4">
        <f>SUM(BP18:BP25)</f>
        <v/>
      </c>
      <c r="BQ17" s="4">
        <f>SUM(BQ18:BQ25)</f>
        <v/>
      </c>
      <c r="BR17" s="4">
        <f>SUM(BR18:BR25)</f>
        <v/>
      </c>
      <c r="BS17" s="4">
        <f>SUM(BS18:BS25)</f>
        <v/>
      </c>
      <c r="BT17" s="4">
        <f>SUM(BT18:BT25)</f>
        <v/>
      </c>
      <c r="BU17" s="4">
        <f>SUM(BU18:BU25)</f>
        <v/>
      </c>
      <c r="BV17" s="4">
        <f>SUM(BV18:BV25)</f>
        <v/>
      </c>
      <c r="BW17" s="4">
        <f>SUM(BW18:BW25)</f>
        <v/>
      </c>
      <c r="BX17" s="4">
        <f>SUM(BX18:BX25)</f>
        <v/>
      </c>
      <c r="BY17" s="4">
        <f>SUM(BY18:BY25)</f>
        <v/>
      </c>
      <c r="BZ17" s="4">
        <f>SUM(BZ18:BZ25)</f>
        <v/>
      </c>
      <c r="CA17" s="4">
        <f>SUM(CA18:CA25)</f>
        <v/>
      </c>
      <c r="CB17" s="4">
        <f>SUM(CB18:CB25)</f>
        <v/>
      </c>
      <c r="CC17" s="4">
        <f>SUM(CC18:CC25)</f>
        <v/>
      </c>
      <c r="CD17" s="4">
        <f>SUM(CD18:CD25)</f>
        <v/>
      </c>
      <c r="CE17" s="4">
        <f>SUM(CE18:CE25)</f>
        <v/>
      </c>
      <c r="CF17" s="4">
        <f>SUM(CF18:CF25)</f>
        <v/>
      </c>
      <c r="CG17" s="4">
        <f>SUM(CG18:CG25)</f>
        <v/>
      </c>
      <c r="CH17" s="4">
        <f>SUM(CH18:CH25)</f>
        <v/>
      </c>
      <c r="CI17" s="4">
        <f>SUM(CI18:CI25)</f>
        <v/>
      </c>
      <c r="CJ17" s="4">
        <f>SUM(CJ18:CJ25)</f>
        <v/>
      </c>
      <c r="CK17" s="4">
        <f>SUM(CK18:CK25)</f>
        <v/>
      </c>
      <c r="CL17" s="4">
        <f>SUM(CL18:CL25)</f>
        <v/>
      </c>
      <c r="CM17" s="4">
        <f>SUM(CM18:CM25)</f>
        <v/>
      </c>
      <c r="CN17" s="4">
        <f>SUM(CN18:CN25)</f>
        <v/>
      </c>
      <c r="CO17" s="4">
        <f>SUM(CO18:CO25)</f>
        <v/>
      </c>
      <c r="CP17" s="4">
        <f>SUM(CP18:CP25)</f>
        <v/>
      </c>
      <c r="CQ17" s="4">
        <f>SUM(CQ18:CQ25)</f>
        <v/>
      </c>
      <c r="CR17" s="4">
        <f>SUM(CR18:CR25)</f>
        <v/>
      </c>
      <c r="CS17" s="4">
        <f>SUM(CS18:CS25)</f>
        <v/>
      </c>
      <c r="CT17" s="4">
        <f>SUM(CT18:CT25)</f>
        <v/>
      </c>
      <c r="CU17" s="4">
        <f>SUM(CU18:CU25)</f>
        <v/>
      </c>
      <c r="CV17" s="4">
        <f>SUM(CV18:CV25)</f>
        <v/>
      </c>
      <c r="CW17" s="4">
        <f>SUM(CW18:CW25)</f>
        <v/>
      </c>
      <c r="CX17" s="4">
        <f>SUM(CX18:CX25)</f>
        <v/>
      </c>
      <c r="CY17" s="4">
        <f>SUM(CY18:CY25)</f>
        <v/>
      </c>
      <c r="CZ17" s="4">
        <f>SUM(CZ18:CZ25)</f>
        <v/>
      </c>
      <c r="DA17" s="4">
        <f>SUM(DA18:DA25)</f>
        <v/>
      </c>
      <c r="DB17" s="4">
        <f>SUM(DB18:DB25)</f>
        <v/>
      </c>
      <c r="DC17" s="4">
        <f>SUM(DC18:DC25)</f>
        <v/>
      </c>
      <c r="DD17" s="4">
        <f>SUM(DD18:DD25)</f>
        <v/>
      </c>
      <c r="DE17" s="4">
        <f>SUM(DE18:DE25)</f>
        <v/>
      </c>
      <c r="DF17" s="4">
        <f>SUM(DF18:DF25)</f>
        <v/>
      </c>
      <c r="DG17" s="4">
        <f>SUM(DG18:DG25)</f>
        <v/>
      </c>
      <c r="DH17" s="4">
        <f>SUM(DH18:DH25)</f>
        <v/>
      </c>
      <c r="DI17" s="4">
        <f>SUM(DI18:DI25)</f>
        <v/>
      </c>
      <c r="DJ17" s="4">
        <f>SUM(DJ18:DJ25)</f>
        <v/>
      </c>
      <c r="DK17" s="4">
        <f>SUM(DK18:DK25)</f>
        <v/>
      </c>
      <c r="DL17" s="4">
        <f>SUM(DL18:DL25)</f>
        <v/>
      </c>
      <c r="DM17" s="4">
        <f>SUM(DM18:DM25)</f>
        <v/>
      </c>
      <c r="DN17" s="4">
        <f>SUM(DN18:DN25)</f>
        <v/>
      </c>
      <c r="DO17" s="4">
        <f>SUM(DO18:DO25)</f>
        <v/>
      </c>
      <c r="DP17" s="4">
        <f>SUM(DP18:DP25)</f>
        <v/>
      </c>
    </row>
    <row r="18" hidden="1" outlineLevel="1">
      <c r="A18" s="5" t="n">
        <v>1</v>
      </c>
      <c r="B18" s="6" t="inlineStr">
        <is>
          <t>ERASUL-G-NOKIS</t>
        </is>
      </c>
      <c r="C18" s="6" t="inlineStr">
        <is>
          <t>Нукус</t>
        </is>
      </c>
      <c r="D18" s="6" t="inlineStr">
        <is>
          <t>Нукус 2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n">
        <v>5</v>
      </c>
      <c r="R18" s="7" t="n">
        <v>715000</v>
      </c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2</v>
      </c>
      <c r="B19" s="6" t="inlineStr">
        <is>
          <t>GULNAZ-ASELYA FARM XK</t>
        </is>
      </c>
      <c r="C19" s="6" t="inlineStr">
        <is>
          <t>Нукус</t>
        </is>
      </c>
      <c r="D19" s="6" t="inlineStr">
        <is>
          <t>Нукус 2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n">
        <v>15</v>
      </c>
      <c r="H19" s="7" t="n">
        <v>3345885</v>
      </c>
      <c r="I19" s="7" t="inlineStr"/>
      <c r="J19" s="7" t="inlineStr"/>
      <c r="K19" s="7" t="inlineStr"/>
      <c r="L19" s="7" t="inlineStr"/>
      <c r="M19" s="7" t="inlineStr"/>
      <c r="N19" s="7" t="inlineStr"/>
      <c r="O19" s="7" t="n">
        <v>30</v>
      </c>
      <c r="P19" s="7" t="n">
        <v>4940670</v>
      </c>
      <c r="Q19" s="7" t="n">
        <v>100</v>
      </c>
      <c r="R19" s="7" t="n">
        <v>3452700</v>
      </c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n">
        <v>6</v>
      </c>
      <c r="CL19" s="7" t="n">
        <v>2802870</v>
      </c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n">
        <v>5</v>
      </c>
      <c r="CZ19" s="7" t="n">
        <v>777140</v>
      </c>
      <c r="DA19" s="7" t="inlineStr"/>
      <c r="DB19" s="7" t="inlineStr"/>
      <c r="DC19" s="7" t="n">
        <v>30</v>
      </c>
      <c r="DD19" s="7" t="n">
        <v>6488950</v>
      </c>
      <c r="DE19" s="7" t="inlineStr"/>
      <c r="DF19" s="7" t="inlineStr"/>
      <c r="DG19" s="7" t="n">
        <v>5</v>
      </c>
      <c r="DH19" s="7" t="n">
        <v>1415655</v>
      </c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3</v>
      </c>
      <c r="B20" s="6" t="inlineStr">
        <is>
          <t>KARDIOFARM MCHJ</t>
        </is>
      </c>
      <c r="C20" s="6" t="inlineStr">
        <is>
          <t>Нукус</t>
        </is>
      </c>
      <c r="D20" s="6" t="inlineStr">
        <is>
          <t>Нукус 2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n">
        <v>5</v>
      </c>
      <c r="H20" s="7" t="n">
        <v>1189735</v>
      </c>
      <c r="I20" s="7" t="inlineStr"/>
      <c r="J20" s="7" t="inlineStr"/>
      <c r="K20" s="7" t="n">
        <v>5</v>
      </c>
      <c r="L20" s="7" t="n">
        <v>1023770</v>
      </c>
      <c r="M20" s="7" t="n">
        <v>3</v>
      </c>
      <c r="N20" s="7" t="n">
        <v>1077096</v>
      </c>
      <c r="O20" s="7" t="inlineStr"/>
      <c r="P20" s="7" t="inlineStr"/>
      <c r="Q20" s="7" t="n">
        <v>20</v>
      </c>
      <c r="R20" s="7" t="n">
        <v>3844785</v>
      </c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n">
        <v>5</v>
      </c>
      <c r="CL20" s="7" t="n">
        <v>2376735</v>
      </c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n">
        <v>10</v>
      </c>
      <c r="DD20" s="7" t="n">
        <v>4254430</v>
      </c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4</v>
      </c>
      <c r="B21" s="6" t="inlineStr">
        <is>
          <t>Nietbay Uraqbaev MChJ</t>
        </is>
      </c>
      <c r="C21" s="6" t="inlineStr">
        <is>
          <t>Нукус</t>
        </is>
      </c>
      <c r="D21" s="6" t="inlineStr">
        <is>
          <t>Нукус 2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3</v>
      </c>
      <c r="H21" s="7" t="n">
        <v>569454</v>
      </c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n">
        <v>5</v>
      </c>
      <c r="R21" s="7" t="n">
        <v>2259895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n">
        <v>10</v>
      </c>
      <c r="BL21" s="7" t="n">
        <v>4203370</v>
      </c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n">
        <v>10</v>
      </c>
      <c r="CL21" s="7" t="n">
        <v>4464040</v>
      </c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5</v>
      </c>
      <c r="B22" s="6" t="inlineStr">
        <is>
          <t>PINTOK XK</t>
        </is>
      </c>
      <c r="C22" s="6" t="inlineStr">
        <is>
          <t>Нукус</t>
        </is>
      </c>
      <c r="D22" s="6" t="inlineStr">
        <is>
          <t>Нукус 2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n">
        <v>10</v>
      </c>
      <c r="J22" s="7" t="n">
        <v>48220</v>
      </c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6</v>
      </c>
      <c r="B23" s="6" t="inlineStr">
        <is>
          <t>Ramazan-Karabay XK</t>
        </is>
      </c>
      <c r="C23" s="6" t="inlineStr">
        <is>
          <t>Нукус</t>
        </is>
      </c>
      <c r="D23" s="6" t="inlineStr">
        <is>
          <t>Нукус 2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n">
        <v>11</v>
      </c>
      <c r="R23" s="7" t="n">
        <v>3315830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n">
        <v>10</v>
      </c>
      <c r="DD23" s="7" t="n">
        <v>4387160</v>
      </c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7</v>
      </c>
      <c r="B24" s="6" t="inlineStr">
        <is>
          <t>Raxat Med Plus XK</t>
        </is>
      </c>
      <c r="C24" s="6" t="inlineStr">
        <is>
          <t>Нукус</t>
        </is>
      </c>
      <c r="D24" s="6" t="inlineStr">
        <is>
          <t>Нукус 2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n">
        <v>20</v>
      </c>
      <c r="H24" s="7" t="n">
        <v>569020</v>
      </c>
      <c r="I24" s="7" t="inlineStr"/>
      <c r="J24" s="7" t="inlineStr"/>
      <c r="K24" s="7" t="inlineStr"/>
      <c r="L24" s="7" t="inlineStr"/>
      <c r="M24" s="7" t="n">
        <v>60</v>
      </c>
      <c r="N24" s="7" t="n">
        <v>28900860</v>
      </c>
      <c r="O24" s="7" t="inlineStr"/>
      <c r="P24" s="7" t="inlineStr"/>
      <c r="Q24" s="7" t="n">
        <v>200</v>
      </c>
      <c r="R24" s="7" t="n">
        <v>52880000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n">
        <v>19</v>
      </c>
      <c r="CL24" s="7" t="n">
        <v>1142109</v>
      </c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n">
        <v>20</v>
      </c>
      <c r="DD24" s="7" t="n">
        <v>8470120</v>
      </c>
      <c r="DE24" s="7" t="inlineStr"/>
      <c r="DF24" s="7" t="inlineStr"/>
      <c r="DG24" s="7" t="n">
        <v>30</v>
      </c>
      <c r="DH24" s="7" t="n">
        <v>8460000</v>
      </c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8</v>
      </c>
      <c r="B25" s="6" t="inlineStr">
        <is>
          <t>ULASQAN</t>
        </is>
      </c>
      <c r="C25" s="6" t="inlineStr">
        <is>
          <t>Нукус</t>
        </is>
      </c>
      <c r="D25" s="6" t="inlineStr">
        <is>
          <t>Нукус 2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n">
        <v>2</v>
      </c>
      <c r="H25" s="7" t="n">
        <v>304018</v>
      </c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>
      <c r="A26" s="8" t="n"/>
      <c r="B26" s="8" t="inlineStr">
        <is>
          <t>FINAL SUM</t>
        </is>
      </c>
      <c r="C26" s="8" t="n"/>
      <c r="D26" s="8" t="n"/>
      <c r="E26" s="9">
        <f>E4+E17</f>
        <v/>
      </c>
      <c r="F26" s="9">
        <f>F4+F17</f>
        <v/>
      </c>
      <c r="G26" s="9">
        <f>G4+G17</f>
        <v/>
      </c>
      <c r="H26" s="9">
        <f>H4+H17</f>
        <v/>
      </c>
      <c r="I26" s="9">
        <f>I4+I17</f>
        <v/>
      </c>
      <c r="J26" s="9">
        <f>J4+J17</f>
        <v/>
      </c>
      <c r="K26" s="9">
        <f>K4+K17</f>
        <v/>
      </c>
      <c r="L26" s="9">
        <f>L4+L17</f>
        <v/>
      </c>
      <c r="M26" s="9">
        <f>M4+M17</f>
        <v/>
      </c>
      <c r="N26" s="9">
        <f>N4+N17</f>
        <v/>
      </c>
      <c r="O26" s="9">
        <f>O4+O17</f>
        <v/>
      </c>
      <c r="P26" s="9">
        <f>P4+P17</f>
        <v/>
      </c>
      <c r="Q26" s="9">
        <f>Q4+Q17</f>
        <v/>
      </c>
      <c r="R26" s="9">
        <f>R4+R17</f>
        <v/>
      </c>
      <c r="S26" s="9">
        <f>S4+S17</f>
        <v/>
      </c>
      <c r="T26" s="9">
        <f>T4+T17</f>
        <v/>
      </c>
      <c r="U26" s="9">
        <f>U4+U17</f>
        <v/>
      </c>
      <c r="V26" s="9">
        <f>V4+V17</f>
        <v/>
      </c>
      <c r="W26" s="9">
        <f>W4+W17</f>
        <v/>
      </c>
      <c r="X26" s="9">
        <f>X4+X17</f>
        <v/>
      </c>
      <c r="Y26" s="9">
        <f>Y4+Y17</f>
        <v/>
      </c>
      <c r="Z26" s="9">
        <f>Z4+Z17</f>
        <v/>
      </c>
      <c r="AA26" s="9">
        <f>AA4+AA17</f>
        <v/>
      </c>
      <c r="AB26" s="9">
        <f>AB4+AB17</f>
        <v/>
      </c>
      <c r="AC26" s="9">
        <f>AC4+AC17</f>
        <v/>
      </c>
      <c r="AD26" s="9">
        <f>AD4+AD17</f>
        <v/>
      </c>
      <c r="AE26" s="9">
        <f>AE4+AE17</f>
        <v/>
      </c>
      <c r="AF26" s="9">
        <f>AF4+AF17</f>
        <v/>
      </c>
      <c r="AG26" s="9">
        <f>AG4+AG17</f>
        <v/>
      </c>
      <c r="AH26" s="9">
        <f>AH4+AH17</f>
        <v/>
      </c>
      <c r="AI26" s="9">
        <f>AI4+AI17</f>
        <v/>
      </c>
      <c r="AJ26" s="9">
        <f>AJ4+AJ17</f>
        <v/>
      </c>
      <c r="AK26" s="9">
        <f>AK4+AK17</f>
        <v/>
      </c>
      <c r="AL26" s="9">
        <f>AL4+AL17</f>
        <v/>
      </c>
      <c r="AM26" s="9">
        <f>AM4+AM17</f>
        <v/>
      </c>
      <c r="AN26" s="9">
        <f>AN4+AN17</f>
        <v/>
      </c>
      <c r="AO26" s="9">
        <f>AO4+AO17</f>
        <v/>
      </c>
      <c r="AP26" s="9">
        <f>AP4+AP17</f>
        <v/>
      </c>
      <c r="AQ26" s="9">
        <f>AQ4+AQ17</f>
        <v/>
      </c>
      <c r="AR26" s="9">
        <f>AR4+AR17</f>
        <v/>
      </c>
      <c r="AS26" s="9">
        <f>AS4+AS17</f>
        <v/>
      </c>
      <c r="AT26" s="9">
        <f>AT4+AT17</f>
        <v/>
      </c>
      <c r="AU26" s="9">
        <f>AU4+AU17</f>
        <v/>
      </c>
      <c r="AV26" s="9">
        <f>AV4+AV17</f>
        <v/>
      </c>
      <c r="AW26" s="9">
        <f>AW4+AW17</f>
        <v/>
      </c>
      <c r="AX26" s="9">
        <f>AX4+AX17</f>
        <v/>
      </c>
      <c r="AY26" s="9">
        <f>AY4+AY17</f>
        <v/>
      </c>
      <c r="AZ26" s="9">
        <f>AZ4+AZ17</f>
        <v/>
      </c>
      <c r="BA26" s="9">
        <f>BA4+BA17</f>
        <v/>
      </c>
      <c r="BB26" s="9">
        <f>BB4+BB17</f>
        <v/>
      </c>
      <c r="BC26" s="9">
        <f>BC4+BC17</f>
        <v/>
      </c>
      <c r="BD26" s="9">
        <f>BD4+BD17</f>
        <v/>
      </c>
      <c r="BE26" s="9">
        <f>BE4+BE17</f>
        <v/>
      </c>
      <c r="BF26" s="9">
        <f>BF4+BF17</f>
        <v/>
      </c>
      <c r="BG26" s="9">
        <f>BG4+BG17</f>
        <v/>
      </c>
      <c r="BH26" s="9">
        <f>BH4+BH17</f>
        <v/>
      </c>
      <c r="BI26" s="9">
        <f>BI4+BI17</f>
        <v/>
      </c>
      <c r="BJ26" s="9">
        <f>BJ4+BJ17</f>
        <v/>
      </c>
      <c r="BK26" s="9">
        <f>BK4+BK17</f>
        <v/>
      </c>
      <c r="BL26" s="9">
        <f>BL4+BL17</f>
        <v/>
      </c>
      <c r="BM26" s="9">
        <f>BM4+BM17</f>
        <v/>
      </c>
      <c r="BN26" s="9">
        <f>BN4+BN17</f>
        <v/>
      </c>
      <c r="BO26" s="9">
        <f>BO4+BO17</f>
        <v/>
      </c>
      <c r="BP26" s="9">
        <f>BP4+BP17</f>
        <v/>
      </c>
      <c r="BQ26" s="9">
        <f>BQ4+BQ17</f>
        <v/>
      </c>
      <c r="BR26" s="9">
        <f>BR4+BR17</f>
        <v/>
      </c>
      <c r="BS26" s="9">
        <f>BS4+BS17</f>
        <v/>
      </c>
      <c r="BT26" s="9">
        <f>BT4+BT17</f>
        <v/>
      </c>
      <c r="BU26" s="9">
        <f>BU4+BU17</f>
        <v/>
      </c>
      <c r="BV26" s="9">
        <f>BV4+BV17</f>
        <v/>
      </c>
      <c r="BW26" s="9">
        <f>BW4+BW17</f>
        <v/>
      </c>
      <c r="BX26" s="9">
        <f>BX4+BX17</f>
        <v/>
      </c>
      <c r="BY26" s="9">
        <f>BY4+BY17</f>
        <v/>
      </c>
      <c r="BZ26" s="9">
        <f>BZ4+BZ17</f>
        <v/>
      </c>
      <c r="CA26" s="9">
        <f>CA4+CA17</f>
        <v/>
      </c>
      <c r="CB26" s="9">
        <f>CB4+CB17</f>
        <v/>
      </c>
      <c r="CC26" s="9">
        <f>CC4+CC17</f>
        <v/>
      </c>
      <c r="CD26" s="9">
        <f>CD4+CD17</f>
        <v/>
      </c>
      <c r="CE26" s="9">
        <f>CE4+CE17</f>
        <v/>
      </c>
      <c r="CF26" s="9">
        <f>CF4+CF17</f>
        <v/>
      </c>
      <c r="CG26" s="9">
        <f>CG4+CG17</f>
        <v/>
      </c>
      <c r="CH26" s="9">
        <f>CH4+CH17</f>
        <v/>
      </c>
      <c r="CI26" s="9">
        <f>CI4+CI17</f>
        <v/>
      </c>
      <c r="CJ26" s="9">
        <f>CJ4+CJ17</f>
        <v/>
      </c>
      <c r="CK26" s="9">
        <f>CK4+CK17</f>
        <v/>
      </c>
      <c r="CL26" s="9">
        <f>CL4+CL17</f>
        <v/>
      </c>
      <c r="CM26" s="9">
        <f>CM4+CM17</f>
        <v/>
      </c>
      <c r="CN26" s="9">
        <f>CN4+CN17</f>
        <v/>
      </c>
      <c r="CO26" s="9">
        <f>CO4+CO17</f>
        <v/>
      </c>
      <c r="CP26" s="9">
        <f>CP4+CP17</f>
        <v/>
      </c>
      <c r="CQ26" s="9">
        <f>CQ4+CQ17</f>
        <v/>
      </c>
      <c r="CR26" s="9">
        <f>CR4+CR17</f>
        <v/>
      </c>
      <c r="CS26" s="9">
        <f>CS4+CS17</f>
        <v/>
      </c>
      <c r="CT26" s="9">
        <f>CT4+CT17</f>
        <v/>
      </c>
      <c r="CU26" s="9">
        <f>CU4+CU17</f>
        <v/>
      </c>
      <c r="CV26" s="9">
        <f>CV4+CV17</f>
        <v/>
      </c>
      <c r="CW26" s="9">
        <f>CW4+CW17</f>
        <v/>
      </c>
      <c r="CX26" s="9">
        <f>CX4+CX17</f>
        <v/>
      </c>
      <c r="CY26" s="9">
        <f>CY4+CY17</f>
        <v/>
      </c>
      <c r="CZ26" s="9">
        <f>CZ4+CZ17</f>
        <v/>
      </c>
      <c r="DA26" s="9">
        <f>DA4+DA17</f>
        <v/>
      </c>
      <c r="DB26" s="9">
        <f>DB4+DB17</f>
        <v/>
      </c>
      <c r="DC26" s="9">
        <f>DC4+DC17</f>
        <v/>
      </c>
      <c r="DD26" s="9">
        <f>DD4+DD17</f>
        <v/>
      </c>
      <c r="DE26" s="9">
        <f>DE4+DE17</f>
        <v/>
      </c>
      <c r="DF26" s="9">
        <f>DF4+DF17</f>
        <v/>
      </c>
      <c r="DG26" s="9">
        <f>DG4+DG17</f>
        <v/>
      </c>
      <c r="DH26" s="9">
        <f>DH4+DH17</f>
        <v/>
      </c>
      <c r="DI26" s="9">
        <f>DI4+DI17</f>
        <v/>
      </c>
      <c r="DJ26" s="9">
        <f>DJ4+DJ17</f>
        <v/>
      </c>
      <c r="DK26" s="9">
        <f>DK4+DK17</f>
        <v/>
      </c>
      <c r="DL26" s="9">
        <f>DL4+DL17</f>
        <v/>
      </c>
      <c r="DM26" s="9">
        <f>DM4+DM17</f>
        <v/>
      </c>
      <c r="DN26" s="9">
        <f>DN4+DN17</f>
        <v/>
      </c>
      <c r="DO26" s="9">
        <f>DO4+DO17</f>
        <v/>
      </c>
      <c r="DP26" s="9">
        <f>DP4+DP17</f>
        <v/>
      </c>
    </row>
    <row r="27">
      <c r="A27" s="8" t="n"/>
      <c r="B27" s="8" t="inlineStr">
        <is>
          <t>FINAL SUM ( Minus 10 % )</t>
        </is>
      </c>
      <c r="C27" s="8" t="n"/>
      <c r="D27" s="8" t="n"/>
      <c r="E27" s="9" t="n"/>
      <c r="F27" s="9">
        <f>H27+J27+L27+N27+P27+R27+T27+V27+X27+Z27+AB27+AD27+AF27+AH27+AJ27+AL27+AN27+AP27+AR27+AT27</f>
        <v/>
      </c>
      <c r="G27" s="9" t="n"/>
      <c r="H27" s="9">
        <f>H26*90%</f>
        <v/>
      </c>
      <c r="I27" s="9" t="n"/>
      <c r="J27" s="9">
        <f>J26*90%</f>
        <v/>
      </c>
      <c r="K27" s="9" t="n"/>
      <c r="L27" s="9">
        <f>L26*90%</f>
        <v/>
      </c>
      <c r="M27" s="9" t="n"/>
      <c r="N27" s="9">
        <f>N26*90%</f>
        <v/>
      </c>
      <c r="O27" s="9" t="n"/>
      <c r="P27" s="9">
        <f>P26*90%</f>
        <v/>
      </c>
      <c r="Q27" s="9" t="n"/>
      <c r="R27" s="9">
        <f>R26*90%</f>
        <v/>
      </c>
      <c r="S27" s="9" t="n"/>
      <c r="T27" s="9">
        <f>T26*90%</f>
        <v/>
      </c>
      <c r="U27" s="9" t="n"/>
      <c r="V27" s="9">
        <f>V26*90%</f>
        <v/>
      </c>
      <c r="W27" s="9" t="n"/>
      <c r="X27" s="9">
        <f>X26*90%</f>
        <v/>
      </c>
      <c r="Y27" s="9" t="n"/>
      <c r="Z27" s="9">
        <f>Z26*90%</f>
        <v/>
      </c>
      <c r="AA27" s="9" t="n"/>
      <c r="AB27" s="9">
        <f>AB26*90%</f>
        <v/>
      </c>
      <c r="AC27" s="9" t="n"/>
      <c r="AD27" s="9">
        <f>AD26*90%</f>
        <v/>
      </c>
      <c r="AE27" s="9" t="n"/>
      <c r="AF27" s="9">
        <f>AF26*90%</f>
        <v/>
      </c>
      <c r="AG27" s="9" t="n"/>
      <c r="AH27" s="9">
        <f>AH26*90%</f>
        <v/>
      </c>
      <c r="AI27" s="9" t="n"/>
      <c r="AJ27" s="9">
        <f>AJ26*90%</f>
        <v/>
      </c>
      <c r="AK27" s="9" t="n"/>
      <c r="AL27" s="9">
        <f>AL26*90%</f>
        <v/>
      </c>
      <c r="AM27" s="9" t="n"/>
      <c r="AN27" s="9">
        <f>AN26*90%</f>
        <v/>
      </c>
      <c r="AO27" s="9" t="n"/>
      <c r="AP27" s="9">
        <f>AP26*90%</f>
        <v/>
      </c>
      <c r="AQ27" s="9" t="n"/>
      <c r="AR27" s="9">
        <f>AR26*90%</f>
        <v/>
      </c>
      <c r="AS27" s="9" t="n"/>
      <c r="AT27" s="9">
        <f>AT26*90%</f>
        <v/>
      </c>
      <c r="AU27" s="9" t="n"/>
      <c r="AV27" s="9">
        <f>AX27+AZ27+BB27+BD27+BF27+BH27</f>
        <v/>
      </c>
      <c r="AW27" s="9" t="n"/>
      <c r="AX27" s="9">
        <f>AX26*90%</f>
        <v/>
      </c>
      <c r="AY27" s="9" t="n"/>
      <c r="AZ27" s="9">
        <f>AZ26*90%</f>
        <v/>
      </c>
      <c r="BA27" s="9" t="n"/>
      <c r="BB27" s="9">
        <f>BB26*90%</f>
        <v/>
      </c>
      <c r="BC27" s="9" t="n"/>
      <c r="BD27" s="9">
        <f>BD26*90%</f>
        <v/>
      </c>
      <c r="BE27" s="9" t="n"/>
      <c r="BF27" s="9">
        <f>BF26*90%</f>
        <v/>
      </c>
      <c r="BG27" s="9" t="n"/>
      <c r="BH27" s="9">
        <f>BH26*90%</f>
        <v/>
      </c>
      <c r="BI27" s="9" t="n"/>
      <c r="BJ27" s="9">
        <f>BL27+BN27+BP27+BR27</f>
        <v/>
      </c>
      <c r="BK27" s="9" t="n"/>
      <c r="BL27" s="9">
        <f>BL26*90%</f>
        <v/>
      </c>
      <c r="BM27" s="9" t="n"/>
      <c r="BN27" s="9">
        <f>BN26*90%</f>
        <v/>
      </c>
      <c r="BO27" s="9" t="n"/>
      <c r="BP27" s="9">
        <f>BP26*90%</f>
        <v/>
      </c>
      <c r="BQ27" s="9" t="n"/>
      <c r="BR27" s="9">
        <f>BR26*90%</f>
        <v/>
      </c>
      <c r="BS27" s="9" t="n"/>
      <c r="BT27" s="9">
        <f>BV27+BX27+BZ27+CB27+CD27+CF27+CH27+CJ27+CL27</f>
        <v/>
      </c>
      <c r="BU27" s="9" t="n"/>
      <c r="BV27" s="9">
        <f>BV26*90%</f>
        <v/>
      </c>
      <c r="BW27" s="9" t="n"/>
      <c r="BX27" s="9">
        <f>BX26*90%</f>
        <v/>
      </c>
      <c r="BY27" s="9" t="n"/>
      <c r="BZ27" s="9">
        <f>BZ26*90%</f>
        <v/>
      </c>
      <c r="CA27" s="9" t="n"/>
      <c r="CB27" s="9">
        <f>CB26*90%</f>
        <v/>
      </c>
      <c r="CC27" s="9" t="n"/>
      <c r="CD27" s="9">
        <f>CD26*90%</f>
        <v/>
      </c>
      <c r="CE27" s="9" t="n"/>
      <c r="CF27" s="9">
        <f>CF26*90%</f>
        <v/>
      </c>
      <c r="CG27" s="9" t="n"/>
      <c r="CH27" s="9">
        <f>CH26*90%</f>
        <v/>
      </c>
      <c r="CI27" s="9" t="n"/>
      <c r="CJ27" s="9">
        <f>CJ26*90%</f>
        <v/>
      </c>
      <c r="CK27" s="9" t="n"/>
      <c r="CL27" s="9">
        <f>CL26*90%</f>
        <v/>
      </c>
      <c r="CM27" s="9" t="n"/>
      <c r="CN27" s="9">
        <f>CP27+CR27+CT27+CV27+CX27+CZ27+DB27+DD27+DF27+DH27+DJ27+DL27+DN27</f>
        <v/>
      </c>
      <c r="CO27" s="9" t="n"/>
      <c r="CP27" s="9">
        <f>CP26*90%</f>
        <v/>
      </c>
      <c r="CQ27" s="9" t="n"/>
      <c r="CR27" s="9">
        <f>CR26*90%</f>
        <v/>
      </c>
      <c r="CS27" s="9" t="n"/>
      <c r="CT27" s="9">
        <f>CT26*90%</f>
        <v/>
      </c>
      <c r="CU27" s="9" t="n"/>
      <c r="CV27" s="9">
        <f>CV26*90%</f>
        <v/>
      </c>
      <c r="CW27" s="9" t="n"/>
      <c r="CX27" s="9">
        <f>CX26*90%</f>
        <v/>
      </c>
      <c r="CY27" s="9" t="n"/>
      <c r="CZ27" s="9">
        <f>CZ26*90%</f>
        <v/>
      </c>
      <c r="DA27" s="9" t="n"/>
      <c r="DB27" s="9">
        <f>DB26*90%</f>
        <v/>
      </c>
      <c r="DC27" s="9" t="n"/>
      <c r="DD27" s="9">
        <f>DD26*90%</f>
        <v/>
      </c>
      <c r="DE27" s="9" t="n"/>
      <c r="DF27" s="9">
        <f>DF26*90%</f>
        <v/>
      </c>
      <c r="DG27" s="9" t="n"/>
      <c r="DH27" s="9">
        <f>DH26*90%</f>
        <v/>
      </c>
      <c r="DI27" s="9" t="n"/>
      <c r="DJ27" s="9">
        <f>DJ26*90%</f>
        <v/>
      </c>
      <c r="DK27" s="9" t="n"/>
      <c r="DL27" s="9">
        <f>DL26*90%</f>
        <v/>
      </c>
      <c r="DM27" s="9" t="n"/>
      <c r="DN27" s="9">
        <f>DN26*90%</f>
        <v/>
      </c>
      <c r="DO27" s="9">
        <f>E27+AU27+BI27+BS27+CM27</f>
        <v/>
      </c>
      <c r="DP27" s="9">
        <f>F27+AV27+BJ27+BT27+CN27</f>
        <v/>
      </c>
    </row>
    <row r="28">
      <c r="A28" s="8" t="n"/>
      <c r="B28" s="8" t="inlineStr">
        <is>
          <t>Final summa for Reklama</t>
        </is>
      </c>
      <c r="C28" s="8" t="n"/>
      <c r="D28" s="8" t="n"/>
      <c r="E28" s="9" t="n"/>
      <c r="F28" s="9">
        <f>H28+J28+L28+N28+P28+R28+T28+V28+X28+Z28+AB28+AD28+AF28+AH28+AJ28+AL28+AN28+AP28+AR28+AT28</f>
        <v/>
      </c>
      <c r="G28" s="9" t="n"/>
      <c r="H28" s="9">
        <f>G26*5000</f>
        <v/>
      </c>
      <c r="I28" s="9" t="n"/>
      <c r="J28" s="9">
        <f>I26*5000</f>
        <v/>
      </c>
      <c r="K28" s="9" t="n"/>
      <c r="L28" s="9">
        <f>K26*5000</f>
        <v/>
      </c>
      <c r="M28" s="9" t="n"/>
      <c r="N28" s="9">
        <f>M26*5000</f>
        <v/>
      </c>
      <c r="O28" s="9" t="n"/>
      <c r="P28" s="9">
        <f>O26*5000</f>
        <v/>
      </c>
      <c r="Q28" s="9" t="n"/>
      <c r="R28" s="9">
        <f>Q26*0</f>
        <v/>
      </c>
      <c r="S28" s="9" t="n"/>
      <c r="T28" s="9">
        <f>S26*0</f>
        <v/>
      </c>
      <c r="U28" s="9" t="n"/>
      <c r="V28" s="9">
        <f>U26*0</f>
        <v/>
      </c>
      <c r="W28" s="9" t="n"/>
      <c r="X28" s="9">
        <f>W26*0</f>
        <v/>
      </c>
      <c r="Y28" s="9" t="n"/>
      <c r="Z28" s="9">
        <f>Y26*0</f>
        <v/>
      </c>
      <c r="AA28" s="9" t="n"/>
      <c r="AB28" s="9">
        <f>AA26*7000</f>
        <v/>
      </c>
      <c r="AC28" s="9" t="n"/>
      <c r="AD28" s="9">
        <f>AC26*0</f>
        <v/>
      </c>
      <c r="AE28" s="9" t="n"/>
      <c r="AF28" s="9">
        <f>AE26*0</f>
        <v/>
      </c>
      <c r="AG28" s="9" t="n"/>
      <c r="AH28" s="9">
        <f>AG26*0</f>
        <v/>
      </c>
      <c r="AI28" s="9" t="n"/>
      <c r="AJ28" s="9">
        <f>AI26*0</f>
        <v/>
      </c>
      <c r="AK28" s="9" t="n"/>
      <c r="AL28" s="9">
        <f>AK26*0</f>
        <v/>
      </c>
      <c r="AM28" s="9" t="n"/>
      <c r="AN28" s="9">
        <f>AM26*0</f>
        <v/>
      </c>
      <c r="AO28" s="9" t="n"/>
      <c r="AP28" s="9">
        <f>AO26*0</f>
        <v/>
      </c>
      <c r="AQ28" s="9" t="n"/>
      <c r="AR28" s="9">
        <f>AQ26*0</f>
        <v/>
      </c>
      <c r="AS28" s="9" t="n"/>
      <c r="AT28" s="9">
        <f>AS26*0</f>
        <v/>
      </c>
      <c r="AU28" s="9" t="n"/>
      <c r="AV28" s="9">
        <f>AX28+AZ28+BB28+BD28+BF28+BH28</f>
        <v/>
      </c>
      <c r="AW28" s="9" t="n"/>
      <c r="AX28" s="9">
        <f>AW26*50000</f>
        <v/>
      </c>
      <c r="AY28" s="9" t="n"/>
      <c r="AZ28" s="9">
        <f>AY26*60000</f>
        <v/>
      </c>
      <c r="BA28" s="9" t="n"/>
      <c r="BB28" s="9">
        <f>BA26*7000</f>
        <v/>
      </c>
      <c r="BC28" s="9" t="n"/>
      <c r="BD28" s="9">
        <f>BC26*25000</f>
        <v/>
      </c>
      <c r="BE28" s="9" t="n"/>
      <c r="BF28" s="9">
        <f>BE26*20000</f>
        <v/>
      </c>
      <c r="BG28" s="9" t="n"/>
      <c r="BH28" s="9">
        <f>BG26*10000</f>
        <v/>
      </c>
      <c r="BI28" s="9" t="n"/>
      <c r="BJ28" s="9">
        <f>BL28+BN28+BP28+BR28</f>
        <v/>
      </c>
      <c r="BK28" s="9" t="n"/>
      <c r="BL28" s="9">
        <f>BK26*15000</f>
        <v/>
      </c>
      <c r="BM28" s="9" t="n"/>
      <c r="BN28" s="9">
        <f>BM26*5000</f>
        <v/>
      </c>
      <c r="BO28" s="9" t="n"/>
      <c r="BP28" s="9">
        <f>BO26*15000</f>
        <v/>
      </c>
      <c r="BQ28" s="9" t="n"/>
      <c r="BR28" s="9">
        <f>BQ26*5000</f>
        <v/>
      </c>
      <c r="BS28" s="9" t="n"/>
      <c r="BT28" s="9">
        <f>BV28+BX28+BZ28+CB28+CD28+CF28+CH28+CJ28+CL28</f>
        <v/>
      </c>
      <c r="BU28" s="9" t="n"/>
      <c r="BV28" s="9">
        <f>BU26*4000</f>
        <v/>
      </c>
      <c r="BW28" s="9" t="n"/>
      <c r="BX28" s="9">
        <f>BW26*2000</f>
        <v/>
      </c>
      <c r="BY28" s="9" t="n"/>
      <c r="BZ28" s="9">
        <f>BY26*10000</f>
        <v/>
      </c>
      <c r="CA28" s="9" t="n"/>
      <c r="CB28" s="9">
        <f>CA26*18000</f>
        <v/>
      </c>
      <c r="CC28" s="9" t="n"/>
      <c r="CD28" s="9">
        <f>CC26*150000</f>
        <v/>
      </c>
      <c r="CE28" s="9" t="n"/>
      <c r="CF28" s="9">
        <f>CE26*9000</f>
        <v/>
      </c>
      <c r="CG28" s="9" t="n"/>
      <c r="CH28" s="9">
        <f>CG26*0</f>
        <v/>
      </c>
      <c r="CI28" s="9" t="n"/>
      <c r="CJ28" s="9">
        <f>CI26*0</f>
        <v/>
      </c>
      <c r="CK28" s="9" t="n"/>
      <c r="CL28" s="9">
        <f>CK26*5000</f>
        <v/>
      </c>
      <c r="CM28" s="9" t="n"/>
      <c r="CN28" s="9">
        <f>CP28+CR28+CT28+CV28+CX28+CZ28+DB28+DD28+DF28+DH28+DJ28+DL28+DN28</f>
        <v/>
      </c>
      <c r="CO28" s="9" t="n"/>
      <c r="CP28" s="9">
        <f>CO26*5000</f>
        <v/>
      </c>
      <c r="CQ28" s="9" t="n"/>
      <c r="CR28" s="9">
        <f>CQ26*7000</f>
        <v/>
      </c>
      <c r="CS28" s="9" t="n"/>
      <c r="CT28" s="9">
        <f>CS26*18000</f>
        <v/>
      </c>
      <c r="CU28" s="9" t="n"/>
      <c r="CV28" s="9">
        <f>CU26*5000</f>
        <v/>
      </c>
      <c r="CW28" s="9" t="n"/>
      <c r="CX28" s="9">
        <f>CW26*12000</f>
        <v/>
      </c>
      <c r="CY28" s="9" t="n"/>
      <c r="CZ28" s="9">
        <f>CY26*10000</f>
        <v/>
      </c>
      <c r="DA28" s="9" t="n"/>
      <c r="DB28" s="9">
        <f>DA26*8000</f>
        <v/>
      </c>
      <c r="DC28" s="9" t="n"/>
      <c r="DD28" s="9">
        <f>DC26*0</f>
        <v/>
      </c>
      <c r="DE28" s="9" t="n"/>
      <c r="DF28" s="9">
        <f>DE26*10000</f>
        <v/>
      </c>
      <c r="DG28" s="9" t="n"/>
      <c r="DH28" s="9">
        <f>DG26*8000</f>
        <v/>
      </c>
      <c r="DI28" s="9" t="n"/>
      <c r="DJ28" s="9">
        <f>DI26*8000</f>
        <v/>
      </c>
      <c r="DK28" s="9" t="n"/>
      <c r="DL28" s="9">
        <f>DK26*15000</f>
        <v/>
      </c>
      <c r="DM28" s="9" t="n"/>
      <c r="DN28" s="9">
        <f>DM26*7000</f>
        <v/>
      </c>
      <c r="DO28" s="9">
        <f>E28+AU28+BI28+BS28+CM28</f>
        <v/>
      </c>
      <c r="DP28" s="9">
        <f>F28+AV28+BJ28+BT28+CN28</f>
        <v/>
      </c>
    </row>
    <row r="29">
      <c r="A29" s="8" t="n"/>
      <c r="B29" s="8" t="inlineStr">
        <is>
          <t>Final summa for Leksiya</t>
        </is>
      </c>
      <c r="C29" s="8" t="n"/>
      <c r="D29" s="8" t="n"/>
      <c r="E29" s="9" t="n"/>
      <c r="F29" s="9">
        <f>H29+J29+L29+N29+P29+R29+T29+V29+X29+Z29+AB29+AD29+AF29+AH29+AJ29+AL29+AN29+AP29+AR29+AT29</f>
        <v/>
      </c>
      <c r="G29" s="9" t="n"/>
      <c r="H29" s="9">
        <f>H27*2%</f>
        <v/>
      </c>
      <c r="I29" s="9" t="n"/>
      <c r="J29" s="9">
        <f>J27*2%</f>
        <v/>
      </c>
      <c r="K29" s="9" t="n"/>
      <c r="L29" s="9">
        <f>L27*2%</f>
        <v/>
      </c>
      <c r="M29" s="9" t="n"/>
      <c r="N29" s="9">
        <f>N27*2%</f>
        <v/>
      </c>
      <c r="O29" s="9" t="n"/>
      <c r="P29" s="9">
        <f>P27*2%</f>
        <v/>
      </c>
      <c r="Q29" s="9" t="n"/>
      <c r="R29" s="9">
        <f>R27*2%</f>
        <v/>
      </c>
      <c r="S29" s="9" t="n"/>
      <c r="T29" s="9">
        <f>T27*2%</f>
        <v/>
      </c>
      <c r="U29" s="9" t="n"/>
      <c r="V29" s="9">
        <f>V27*2%</f>
        <v/>
      </c>
      <c r="W29" s="9" t="n"/>
      <c r="X29" s="9">
        <f>X27*2%</f>
        <v/>
      </c>
      <c r="Y29" s="9" t="n"/>
      <c r="Z29" s="9">
        <f>Z27*2%</f>
        <v/>
      </c>
      <c r="AA29" s="9" t="n"/>
      <c r="AB29" s="9">
        <f>AB27*2%</f>
        <v/>
      </c>
      <c r="AC29" s="9" t="n"/>
      <c r="AD29" s="9">
        <f>AD27*2%</f>
        <v/>
      </c>
      <c r="AE29" s="9" t="n"/>
      <c r="AF29" s="9">
        <f>AF27*2%</f>
        <v/>
      </c>
      <c r="AG29" s="9" t="n"/>
      <c r="AH29" s="9">
        <f>AH27*2%</f>
        <v/>
      </c>
      <c r="AI29" s="9" t="n"/>
      <c r="AJ29" s="9">
        <f>AJ27*2%</f>
        <v/>
      </c>
      <c r="AK29" s="9" t="n"/>
      <c r="AL29" s="9">
        <f>AL27*2%</f>
        <v/>
      </c>
      <c r="AM29" s="9" t="n"/>
      <c r="AN29" s="9">
        <f>AN27*2%</f>
        <v/>
      </c>
      <c r="AO29" s="9" t="n"/>
      <c r="AP29" s="9">
        <f>AP27*2%</f>
        <v/>
      </c>
      <c r="AQ29" s="9" t="n"/>
      <c r="AR29" s="9">
        <f>AR27*2%</f>
        <v/>
      </c>
      <c r="AS29" s="9" t="n"/>
      <c r="AT29" s="9">
        <f>AT27*2%</f>
        <v/>
      </c>
      <c r="AU29" s="9" t="n"/>
      <c r="AV29" s="9">
        <f>AX29+AZ29+BB29+BD29+BF29+BH29</f>
        <v/>
      </c>
      <c r="AW29" s="9" t="n"/>
      <c r="AX29" s="9">
        <f>AX27*2%</f>
        <v/>
      </c>
      <c r="AY29" s="9" t="n"/>
      <c r="AZ29" s="9">
        <f>AZ27*2%</f>
        <v/>
      </c>
      <c r="BA29" s="9" t="n"/>
      <c r="BB29" s="9">
        <f>BB27*2%</f>
        <v/>
      </c>
      <c r="BC29" s="9" t="n"/>
      <c r="BD29" s="9">
        <f>BD27*2%</f>
        <v/>
      </c>
      <c r="BE29" s="9" t="n"/>
      <c r="BF29" s="9">
        <f>BF27*2%</f>
        <v/>
      </c>
      <c r="BG29" s="9" t="n"/>
      <c r="BH29" s="9">
        <f>BH27*2%</f>
        <v/>
      </c>
      <c r="BI29" s="9" t="n"/>
      <c r="BJ29" s="9">
        <f>BL29+BN29+BP29+BR29</f>
        <v/>
      </c>
      <c r="BK29" s="9" t="n"/>
      <c r="BL29" s="9">
        <f>BL27*2%</f>
        <v/>
      </c>
      <c r="BM29" s="9" t="n"/>
      <c r="BN29" s="9">
        <f>BN27*2%</f>
        <v/>
      </c>
      <c r="BO29" s="9" t="n"/>
      <c r="BP29" s="9">
        <f>BP27*2%</f>
        <v/>
      </c>
      <c r="BQ29" s="9" t="n"/>
      <c r="BR29" s="9">
        <f>BR27*2%</f>
        <v/>
      </c>
      <c r="BS29" s="9" t="n"/>
      <c r="BT29" s="9">
        <f>BV29+BX29+BZ29+CB29+CD29+CF29+CH29+CJ29+CL29</f>
        <v/>
      </c>
      <c r="BU29" s="9" t="n"/>
      <c r="BV29" s="9">
        <f>BV27*2%</f>
        <v/>
      </c>
      <c r="BW29" s="9" t="n"/>
      <c r="BX29" s="9">
        <f>BX27*2%</f>
        <v/>
      </c>
      <c r="BY29" s="9" t="n"/>
      <c r="BZ29" s="9">
        <f>BZ27*2%</f>
        <v/>
      </c>
      <c r="CA29" s="9" t="n"/>
      <c r="CB29" s="9">
        <f>CB27*2%</f>
        <v/>
      </c>
      <c r="CC29" s="9" t="n"/>
      <c r="CD29" s="9">
        <f>CD27*2%</f>
        <v/>
      </c>
      <c r="CE29" s="9" t="n"/>
      <c r="CF29" s="9">
        <f>CF27*2%</f>
        <v/>
      </c>
      <c r="CG29" s="9" t="n"/>
      <c r="CH29" s="9">
        <f>CH27*2%</f>
        <v/>
      </c>
      <c r="CI29" s="9" t="n"/>
      <c r="CJ29" s="9">
        <f>CJ27*2%</f>
        <v/>
      </c>
      <c r="CK29" s="9" t="n"/>
      <c r="CL29" s="9">
        <f>CL27*2%</f>
        <v/>
      </c>
      <c r="CM29" s="9" t="n"/>
      <c r="CN29" s="9">
        <f>CP29+CR29+CT29+CV29+CX29+CZ29+DB29+DD29+DF29+DH29+DJ29+DL29+DN29</f>
        <v/>
      </c>
      <c r="CO29" s="9" t="n"/>
      <c r="CP29" s="9">
        <f>CP27*2%</f>
        <v/>
      </c>
      <c r="CQ29" s="9" t="n"/>
      <c r="CR29" s="9">
        <f>CR27*2%</f>
        <v/>
      </c>
      <c r="CS29" s="9" t="n"/>
      <c r="CT29" s="9">
        <f>CT27*2%</f>
        <v/>
      </c>
      <c r="CU29" s="9" t="n"/>
      <c r="CV29" s="9">
        <f>CV27*2%</f>
        <v/>
      </c>
      <c r="CW29" s="9" t="n"/>
      <c r="CX29" s="9">
        <f>CX27*2%</f>
        <v/>
      </c>
      <c r="CY29" s="9" t="n"/>
      <c r="CZ29" s="9">
        <f>CZ27*2%</f>
        <v/>
      </c>
      <c r="DA29" s="9" t="n"/>
      <c r="DB29" s="9">
        <f>DB27*2%</f>
        <v/>
      </c>
      <c r="DC29" s="9" t="n"/>
      <c r="DD29" s="9">
        <f>DD27*2%</f>
        <v/>
      </c>
      <c r="DE29" s="9" t="n"/>
      <c r="DF29" s="9">
        <f>DF27*2%</f>
        <v/>
      </c>
      <c r="DG29" s="9" t="n"/>
      <c r="DH29" s="9">
        <f>DH27*2%</f>
        <v/>
      </c>
      <c r="DI29" s="9" t="n"/>
      <c r="DJ29" s="9">
        <f>DJ27*2%</f>
        <v/>
      </c>
      <c r="DK29" s="9" t="n"/>
      <c r="DL29" s="9">
        <f>DL27*2%</f>
        <v/>
      </c>
      <c r="DM29" s="9" t="n"/>
      <c r="DN29" s="9">
        <f>DN27*2%</f>
        <v/>
      </c>
      <c r="DO29" s="9">
        <f>E29+AU29+BI29+BS29+CM29</f>
        <v/>
      </c>
      <c r="DP29" s="9">
        <f>F29+AV29+BJ29+BT29+CN29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2025-07-08T16:31:49Z</dcterms:created>
  <dcterms:modified xmlns:dcterms="http://purl.org/dc/terms/" xmlns:xsi="http://www.w3.org/2001/XMLSchema-instance" xsi:type="dcterms:W3CDTF">2025-07-08T16:31:51Z</dcterms:modified>
</cp:coreProperties>
</file>