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mk.local\dane\BM\BM-06\BIP\ROK 2022-BIP\Tekst jednolity\"/>
    </mc:Choice>
  </mc:AlternateContent>
  <xr:revisionPtr revIDLastSave="0" documentId="13_ncr:1_{8D235BD3-35B6-4D8F-87D4-2CC3A0192C92}" xr6:coauthVersionLast="36" xr6:coauthVersionMax="36" xr10:uidLastSave="{00000000-0000-0000-0000-000000000000}"/>
  <bookViews>
    <workbookView xWindow="0" yWindow="132" windowWidth="11340" windowHeight="6420" tabRatio="599" xr2:uid="{00000000-000D-0000-FFFF-FFFF00000000}"/>
  </bookViews>
  <sheets>
    <sheet name="Zał. nr 14" sheetId="3" r:id="rId1"/>
  </sheets>
  <definedNames>
    <definedName name="_xlnm.Print_Titles" localSheetId="0">'Zał. nr 14'!$10:$11</definedName>
  </definedNames>
  <calcPr calcId="191029"/>
</workbook>
</file>

<file path=xl/calcChain.xml><?xml version="1.0" encoding="utf-8"?>
<calcChain xmlns="http://schemas.openxmlformats.org/spreadsheetml/2006/main">
  <c r="C49" i="3" l="1"/>
  <c r="C14" i="3"/>
  <c r="C63" i="3" l="1"/>
  <c r="C61" i="3" s="1"/>
  <c r="C60" i="3" s="1"/>
  <c r="C20" i="3"/>
  <c r="C18" i="3" s="1"/>
  <c r="C17" i="3" s="1"/>
  <c r="C16" i="3" s="1"/>
  <c r="C56" i="3"/>
  <c r="C54" i="3" s="1"/>
  <c r="C53" i="3" s="1"/>
  <c r="C52" i="3" l="1"/>
  <c r="C33" i="3" l="1"/>
  <c r="C47" i="3"/>
  <c r="C41" i="3"/>
  <c r="C39" i="3" s="1"/>
  <c r="C27" i="3"/>
  <c r="C25" i="3" s="1"/>
  <c r="C38" i="3" l="1"/>
  <c r="C24" i="3"/>
  <c r="C23" i="3" l="1"/>
  <c r="C15" i="3" s="1"/>
  <c r="C13" i="3"/>
  <c r="C12" i="3" s="1"/>
</calcChain>
</file>

<file path=xl/sharedStrings.xml><?xml version="1.0" encoding="utf-8"?>
<sst xmlns="http://schemas.openxmlformats.org/spreadsheetml/2006/main" count="68" uniqueCount="37">
  <si>
    <t>Nazwa</t>
  </si>
  <si>
    <t>w zł</t>
  </si>
  <si>
    <t>Dział                                      Rozdział</t>
  </si>
  <si>
    <t>Wydatki bieżące</t>
  </si>
  <si>
    <t>Wydatki majątkowe</t>
  </si>
  <si>
    <t>Rady Miasta Krakowa</t>
  </si>
  <si>
    <t>w tym:</t>
  </si>
  <si>
    <t>inwestycje i zakupy inwestycyjne</t>
  </si>
  <si>
    <t>wydatki jednostek budżetowych</t>
  </si>
  <si>
    <t>z czego:</t>
  </si>
  <si>
    <t>– wynagrodzenia i składki od nich naliczane</t>
  </si>
  <si>
    <t>– wydatki związane z realizacją ich statutowych zadań</t>
  </si>
  <si>
    <t>świadczenia na rzecz osób fizycznych</t>
  </si>
  <si>
    <t>Dochody ogółem</t>
  </si>
  <si>
    <t>Wydatki ogółem</t>
  </si>
  <si>
    <t>w wysokości 69% tych opłat oraz z opłat dodatkowych,</t>
  </si>
  <si>
    <t>Drogi publiczne w miastach na prawach powiatu</t>
  </si>
  <si>
    <t>Drogi publiczne gminne</t>
  </si>
  <si>
    <t>wydatki na programy finansowane z udziałem środków pochodzących ze źródeł zagranicznych, niepodlegające zwrotowi</t>
  </si>
  <si>
    <t>– wydatki na programy finansowane z udziałem środków pochodzących ze źródeł zagranicznych, niepodlegające zwrotowi</t>
  </si>
  <si>
    <t>Utrzymanie zieleni w miastach i gminach</t>
  </si>
  <si>
    <t>Transport i łączność</t>
  </si>
  <si>
    <t>Gospodarka komunalna i ochrona środowiska</t>
  </si>
  <si>
    <t>Dochody z tytułu opłat za postój pojazdów samochodowych w śródmiejskiej strefie płatnego parkowania</t>
  </si>
  <si>
    <t xml:space="preserve"> o których mowa w art. 13f ust. 1 ustawy o drogach publicznych i wydatki nimi finansowane</t>
  </si>
  <si>
    <t>Załącznik Nr 14</t>
  </si>
  <si>
    <t>na 2022 rok</t>
  </si>
  <si>
    <t>Plan na 01.01.2022 r.</t>
  </si>
  <si>
    <t>020</t>
  </si>
  <si>
    <t>02001</t>
  </si>
  <si>
    <t>Gospodarka leśna</t>
  </si>
  <si>
    <t>Leśnictwo</t>
  </si>
  <si>
    <t>Pozostała działalność</t>
  </si>
  <si>
    <t xml:space="preserve">Płatne parkowanie </t>
  </si>
  <si>
    <t xml:space="preserve">Transport i łączność </t>
  </si>
  <si>
    <t xml:space="preserve">do uchwały Nr LXXV/2083/21 </t>
  </si>
  <si>
    <t>z dnia 15 grudnia 2021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</si>
</sst>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"/>
  </numFmts>
  <fonts count="11" x14ac:knownFonts="1">
    <font>
      <sz val="10"/>
      <name val="Arial CE"/>
      <charset val="238"/>
    </font>
    <font>
      <sz val="12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charset val="238"/>
    </font>
    <font>
      <sz val="10"/>
      <name val="Arial CE"/>
    </font>
    <font>
      <sz val="11"/>
      <name val="Times New Roman"/>
      <family val="1"/>
      <charset val="238"/>
    </font>
    <font>
      <b/>
      <sz val="11"/>
      <name val="Times New Roman"/>
      <family val="1"/>
      <charset val="238"/>
    </font>
    <font>
      <i/>
      <sz val="11"/>
      <name val="Times New Roman"/>
      <family val="1"/>
      <charset val="238"/>
    </font>
    <font>
      <b/>
      <i/>
      <sz val="11"/>
      <name val="Times New Roman"/>
      <family val="1"/>
      <charset val="238"/>
    </font>
    <font>
      <i/>
      <sz val="9"/>
      <name val="Times New Roman"/>
      <family val="1"/>
      <charset val="238"/>
    </font>
    <font>
      <sz val="9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164" fontId="5" fillId="0" borderId="8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64" fontId="8" fillId="0" borderId="4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164" fontId="5" fillId="0" borderId="4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 wrapText="1"/>
    </xf>
    <xf numFmtId="3" fontId="5" fillId="0" borderId="4" xfId="0" applyNumberFormat="1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/>
    <xf numFmtId="0" fontId="7" fillId="0" borderId="5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164" fontId="6" fillId="0" borderId="10" xfId="0" applyNumberFormat="1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164" fontId="6" fillId="0" borderId="10" xfId="0" applyNumberFormat="1" applyFont="1" applyBorder="1" applyAlignment="1">
      <alignment horizontal="right" vertical="center"/>
    </xf>
    <xf numFmtId="0" fontId="5" fillId="2" borderId="13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11" xfId="0" applyFont="1" applyBorder="1"/>
    <xf numFmtId="0" fontId="5" fillId="0" borderId="8" xfId="0" applyFont="1" applyBorder="1"/>
    <xf numFmtId="0" fontId="8" fillId="0" borderId="4" xfId="0" applyFont="1" applyBorder="1"/>
    <xf numFmtId="0" fontId="5" fillId="0" borderId="4" xfId="0" applyFont="1" applyBorder="1"/>
    <xf numFmtId="0" fontId="7" fillId="0" borderId="4" xfId="0" applyFont="1" applyBorder="1"/>
    <xf numFmtId="0" fontId="7" fillId="0" borderId="5" xfId="0" applyFont="1" applyBorder="1"/>
    <xf numFmtId="164" fontId="6" fillId="0" borderId="12" xfId="0" applyNumberFormat="1" applyFont="1" applyBorder="1" applyAlignment="1">
      <alignment horizontal="right" vertical="center"/>
    </xf>
    <xf numFmtId="3" fontId="5" fillId="0" borderId="14" xfId="0" applyNumberFormat="1" applyFont="1" applyBorder="1"/>
    <xf numFmtId="3" fontId="8" fillId="0" borderId="15" xfId="0" applyNumberFormat="1" applyFont="1" applyBorder="1"/>
    <xf numFmtId="3" fontId="5" fillId="0" borderId="15" xfId="0" applyNumberFormat="1" applyFont="1" applyBorder="1"/>
    <xf numFmtId="3" fontId="7" fillId="0" borderId="16" xfId="0" applyNumberFormat="1" applyFont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 wrapText="1"/>
    </xf>
    <xf numFmtId="3" fontId="7" fillId="0" borderId="5" xfId="0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indent="33"/>
    </xf>
    <xf numFmtId="0" fontId="5" fillId="0" borderId="0" xfId="0" applyFont="1" applyAlignment="1">
      <alignment horizontal="left" vertical="center" indent="33"/>
    </xf>
    <xf numFmtId="0" fontId="5" fillId="0" borderId="0" xfId="1" applyFont="1" applyAlignment="1">
      <alignment horizontal="left" vertical="center" indent="33"/>
    </xf>
    <xf numFmtId="0" fontId="10" fillId="0" borderId="0" xfId="0" applyFont="1" applyAlignment="1">
      <alignment horizontal="right"/>
    </xf>
  </cellXfs>
  <cellStyles count="2">
    <cellStyle name="Normalny" xfId="0" builtinId="0"/>
    <cellStyle name="Normalny_Prognoza 03 II STARA+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showGridLines="0" tabSelected="1" zoomScale="90" zoomScaleNormal="90" zoomScaleSheetLayoutView="90" zoomScalePageLayoutView="80" workbookViewId="0">
      <selection activeCell="C11" sqref="C11"/>
    </sheetView>
  </sheetViews>
  <sheetFormatPr defaultColWidth="9.109375" defaultRowHeight="15" x14ac:dyDescent="0.25"/>
  <cols>
    <col min="1" max="1" width="11.33203125" style="1" customWidth="1"/>
    <col min="2" max="2" width="64.88671875" style="1" customWidth="1"/>
    <col min="3" max="3" width="21.5546875" style="4" customWidth="1"/>
    <col min="4" max="5" width="9.109375" style="1"/>
    <col min="6" max="6" width="11" style="1" customWidth="1"/>
    <col min="7" max="7" width="7.33203125" style="1" customWidth="1"/>
    <col min="8" max="16384" width="9.109375" style="1"/>
  </cols>
  <sheetData>
    <row r="1" spans="1:6" ht="18" customHeight="1" x14ac:dyDescent="0.25">
      <c r="A1" s="4"/>
      <c r="B1" s="56" t="s">
        <v>25</v>
      </c>
      <c r="C1" s="56"/>
    </row>
    <row r="2" spans="1:6" ht="18" customHeight="1" x14ac:dyDescent="0.25">
      <c r="A2" s="4"/>
      <c r="B2" s="57" t="s">
        <v>35</v>
      </c>
      <c r="C2" s="57"/>
    </row>
    <row r="3" spans="1:6" ht="18" customHeight="1" x14ac:dyDescent="0.25">
      <c r="A3" s="4"/>
      <c r="B3" s="58" t="s">
        <v>5</v>
      </c>
      <c r="C3" s="58"/>
    </row>
    <row r="4" spans="1:6" x14ac:dyDescent="0.25">
      <c r="A4" s="4"/>
      <c r="B4" s="57" t="s">
        <v>36</v>
      </c>
      <c r="C4" s="57"/>
    </row>
    <row r="5" spans="1:6" ht="18" customHeight="1" x14ac:dyDescent="0.25">
      <c r="A5" s="55" t="s">
        <v>23</v>
      </c>
      <c r="B5" s="55"/>
      <c r="C5" s="55"/>
    </row>
    <row r="6" spans="1:6" ht="18" customHeight="1" x14ac:dyDescent="0.25">
      <c r="A6" s="55" t="s">
        <v>15</v>
      </c>
      <c r="B6" s="55"/>
      <c r="C6" s="55"/>
      <c r="F6" s="3"/>
    </row>
    <row r="7" spans="1:6" ht="18" customHeight="1" x14ac:dyDescent="0.25">
      <c r="A7" s="55" t="s">
        <v>24</v>
      </c>
      <c r="B7" s="55"/>
      <c r="C7" s="55"/>
    </row>
    <row r="8" spans="1:6" ht="18" customHeight="1" x14ac:dyDescent="0.25">
      <c r="A8" s="55" t="s">
        <v>26</v>
      </c>
      <c r="B8" s="55"/>
      <c r="C8" s="55"/>
    </row>
    <row r="9" spans="1:6" ht="9" customHeight="1" x14ac:dyDescent="0.25">
      <c r="A9" s="4"/>
      <c r="B9" s="4"/>
      <c r="C9" s="59" t="s">
        <v>1</v>
      </c>
    </row>
    <row r="10" spans="1:6" ht="30.6" customHeight="1" x14ac:dyDescent="0.25">
      <c r="A10" s="5" t="s">
        <v>2</v>
      </c>
      <c r="B10" s="6" t="s">
        <v>0</v>
      </c>
      <c r="C10" s="5" t="s">
        <v>27</v>
      </c>
    </row>
    <row r="11" spans="1:6" s="2" customFormat="1" ht="12" customHeight="1" x14ac:dyDescent="0.2">
      <c r="A11" s="32">
        <v>1</v>
      </c>
      <c r="B11" s="32">
        <v>2</v>
      </c>
      <c r="C11" s="33">
        <v>3</v>
      </c>
    </row>
    <row r="12" spans="1:6" ht="14.4" customHeight="1" x14ac:dyDescent="0.25">
      <c r="A12" s="7"/>
      <c r="B12" s="8" t="s">
        <v>13</v>
      </c>
      <c r="C12" s="9">
        <f>SUM(C13)</f>
        <v>70650000</v>
      </c>
    </row>
    <row r="13" spans="1:6" ht="46.5" customHeight="1" x14ac:dyDescent="0.25">
      <c r="A13" s="50">
        <v>600</v>
      </c>
      <c r="B13" s="51" t="s">
        <v>34</v>
      </c>
      <c r="C13" s="12">
        <f>SUM(C14)</f>
        <v>70650000</v>
      </c>
    </row>
    <row r="14" spans="1:6" ht="31.5" customHeight="1" thickBot="1" x14ac:dyDescent="0.3">
      <c r="A14" s="52">
        <v>60019</v>
      </c>
      <c r="B14" s="53" t="s">
        <v>33</v>
      </c>
      <c r="C14" s="15">
        <f>70200000+450000</f>
        <v>70650000</v>
      </c>
    </row>
    <row r="15" spans="1:6" ht="18" customHeight="1" thickBot="1" x14ac:dyDescent="0.3">
      <c r="A15" s="36"/>
      <c r="B15" s="37" t="s">
        <v>14</v>
      </c>
      <c r="C15" s="45">
        <f>SUM(C16,C23,C52)</f>
        <v>70650000</v>
      </c>
    </row>
    <row r="16" spans="1:6" ht="18" customHeight="1" x14ac:dyDescent="0.25">
      <c r="A16" s="10" t="s">
        <v>28</v>
      </c>
      <c r="B16" s="11" t="s">
        <v>31</v>
      </c>
      <c r="C16" s="12">
        <f>SUM(C17)</f>
        <v>2600000</v>
      </c>
    </row>
    <row r="17" spans="1:3" ht="18" customHeight="1" x14ac:dyDescent="0.25">
      <c r="A17" s="13" t="s">
        <v>29</v>
      </c>
      <c r="B17" s="14" t="s">
        <v>30</v>
      </c>
      <c r="C17" s="15">
        <f>SUM(C18)</f>
        <v>2600000</v>
      </c>
    </row>
    <row r="18" spans="1:3" ht="18" customHeight="1" x14ac:dyDescent="0.25">
      <c r="A18" s="16"/>
      <c r="B18" s="11" t="s">
        <v>3</v>
      </c>
      <c r="C18" s="12">
        <f>SUM(C20)</f>
        <v>2600000</v>
      </c>
    </row>
    <row r="19" spans="1:3" ht="18" customHeight="1" x14ac:dyDescent="0.25">
      <c r="A19" s="16"/>
      <c r="B19" s="26" t="s">
        <v>6</v>
      </c>
      <c r="C19" s="12"/>
    </row>
    <row r="20" spans="1:3" ht="18" customHeight="1" x14ac:dyDescent="0.25">
      <c r="A20" s="16"/>
      <c r="B20" s="26" t="s">
        <v>8</v>
      </c>
      <c r="C20" s="20">
        <f>SUM(C22)</f>
        <v>2600000</v>
      </c>
    </row>
    <row r="21" spans="1:3" ht="18" customHeight="1" x14ac:dyDescent="0.25">
      <c r="A21" s="16"/>
      <c r="B21" s="26" t="s">
        <v>9</v>
      </c>
      <c r="C21" s="20"/>
    </row>
    <row r="22" spans="1:3" ht="18" customHeight="1" x14ac:dyDescent="0.25">
      <c r="A22" s="16"/>
      <c r="B22" s="23" t="s">
        <v>11</v>
      </c>
      <c r="C22" s="22">
        <v>2600000</v>
      </c>
    </row>
    <row r="23" spans="1:3" ht="19.5" customHeight="1" x14ac:dyDescent="0.25">
      <c r="A23" s="29">
        <v>600</v>
      </c>
      <c r="B23" s="34" t="s">
        <v>21</v>
      </c>
      <c r="C23" s="35">
        <f>SUM(C24,C38)</f>
        <v>42658250</v>
      </c>
    </row>
    <row r="24" spans="1:3" ht="18" customHeight="1" x14ac:dyDescent="0.25">
      <c r="A24" s="13">
        <v>60015</v>
      </c>
      <c r="B24" s="14" t="s">
        <v>16</v>
      </c>
      <c r="C24" s="15">
        <f>SUM(C25,C33)</f>
        <v>5789250</v>
      </c>
    </row>
    <row r="25" spans="1:3" ht="18" customHeight="1" x14ac:dyDescent="0.25">
      <c r="A25" s="16"/>
      <c r="B25" s="17" t="s">
        <v>3</v>
      </c>
      <c r="C25" s="18">
        <f>SUM(C27,C31:C32)</f>
        <v>5789250</v>
      </c>
    </row>
    <row r="26" spans="1:3" ht="18" customHeight="1" x14ac:dyDescent="0.25">
      <c r="A26" s="16"/>
      <c r="B26" s="19" t="s">
        <v>6</v>
      </c>
      <c r="C26" s="20"/>
    </row>
    <row r="27" spans="1:3" ht="18" customHeight="1" x14ac:dyDescent="0.25">
      <c r="A27" s="16"/>
      <c r="B27" s="19" t="s">
        <v>8</v>
      </c>
      <c r="C27" s="20">
        <f>SUM(C29:C30)</f>
        <v>5789250</v>
      </c>
    </row>
    <row r="28" spans="1:3" ht="18" customHeight="1" x14ac:dyDescent="0.25">
      <c r="A28" s="16"/>
      <c r="B28" s="21" t="s">
        <v>9</v>
      </c>
      <c r="C28" s="20"/>
    </row>
    <row r="29" spans="1:3" ht="18" hidden="1" customHeight="1" x14ac:dyDescent="0.25">
      <c r="A29" s="16"/>
      <c r="B29" s="21" t="s">
        <v>10</v>
      </c>
      <c r="C29" s="22"/>
    </row>
    <row r="30" spans="1:3" ht="18" customHeight="1" x14ac:dyDescent="0.25">
      <c r="A30" s="16"/>
      <c r="B30" s="23" t="s">
        <v>11</v>
      </c>
      <c r="C30" s="22">
        <v>5789250</v>
      </c>
    </row>
    <row r="31" spans="1:3" ht="18" hidden="1" customHeight="1" x14ac:dyDescent="0.25">
      <c r="A31" s="16"/>
      <c r="B31" s="19" t="s">
        <v>12</v>
      </c>
      <c r="C31" s="20"/>
    </row>
    <row r="32" spans="1:3" ht="30.75" hidden="1" customHeight="1" x14ac:dyDescent="0.25">
      <c r="A32" s="16"/>
      <c r="B32" s="24" t="s">
        <v>18</v>
      </c>
      <c r="C32" s="20"/>
    </row>
    <row r="33" spans="1:3" ht="18" hidden="1" customHeight="1" x14ac:dyDescent="0.25">
      <c r="A33" s="16"/>
      <c r="B33" s="17" t="s">
        <v>4</v>
      </c>
      <c r="C33" s="20">
        <f>SUM(C35)</f>
        <v>0</v>
      </c>
    </row>
    <row r="34" spans="1:3" ht="18" hidden="1" customHeight="1" x14ac:dyDescent="0.25">
      <c r="A34" s="16"/>
      <c r="B34" s="19" t="s">
        <v>6</v>
      </c>
      <c r="C34" s="20"/>
    </row>
    <row r="35" spans="1:3" ht="18" hidden="1" customHeight="1" x14ac:dyDescent="0.25">
      <c r="A35" s="16"/>
      <c r="B35" s="19" t="s">
        <v>7</v>
      </c>
      <c r="C35" s="20"/>
    </row>
    <row r="36" spans="1:3" ht="18" hidden="1" customHeight="1" x14ac:dyDescent="0.25">
      <c r="A36" s="16"/>
      <c r="B36" s="21" t="s">
        <v>9</v>
      </c>
      <c r="C36" s="20"/>
    </row>
    <row r="37" spans="1:3" ht="30.75" hidden="1" customHeight="1" x14ac:dyDescent="0.25">
      <c r="A37" s="16"/>
      <c r="B37" s="23" t="s">
        <v>19</v>
      </c>
      <c r="C37" s="20"/>
    </row>
    <row r="38" spans="1:3" ht="18" customHeight="1" x14ac:dyDescent="0.25">
      <c r="A38" s="13">
        <v>60016</v>
      </c>
      <c r="B38" s="25" t="s">
        <v>17</v>
      </c>
      <c r="C38" s="15">
        <f>SUM(C39,C47)</f>
        <v>36869000</v>
      </c>
    </row>
    <row r="39" spans="1:3" ht="18" customHeight="1" x14ac:dyDescent="0.25">
      <c r="A39" s="16"/>
      <c r="B39" s="17" t="s">
        <v>3</v>
      </c>
      <c r="C39" s="18">
        <f>SUM(C41,C45:C46)</f>
        <v>7719000</v>
      </c>
    </row>
    <row r="40" spans="1:3" ht="18" customHeight="1" x14ac:dyDescent="0.25">
      <c r="A40" s="16"/>
      <c r="B40" s="19" t="s">
        <v>6</v>
      </c>
      <c r="C40" s="20"/>
    </row>
    <row r="41" spans="1:3" ht="18" customHeight="1" x14ac:dyDescent="0.25">
      <c r="A41" s="16"/>
      <c r="B41" s="19" t="s">
        <v>8</v>
      </c>
      <c r="C41" s="20">
        <f>SUM(C43:C44)</f>
        <v>7719000</v>
      </c>
    </row>
    <row r="42" spans="1:3" ht="18" customHeight="1" x14ac:dyDescent="0.25">
      <c r="A42" s="16"/>
      <c r="B42" s="21" t="s">
        <v>9</v>
      </c>
      <c r="C42" s="20"/>
    </row>
    <row r="43" spans="1:3" ht="18" hidden="1" customHeight="1" x14ac:dyDescent="0.25">
      <c r="A43" s="16"/>
      <c r="B43" s="21" t="s">
        <v>10</v>
      </c>
      <c r="C43" s="20"/>
    </row>
    <row r="44" spans="1:3" ht="18" customHeight="1" x14ac:dyDescent="0.25">
      <c r="A44" s="16"/>
      <c r="B44" s="21" t="s">
        <v>11</v>
      </c>
      <c r="C44" s="22">
        <v>7719000</v>
      </c>
    </row>
    <row r="45" spans="1:3" ht="18" hidden="1" customHeight="1" x14ac:dyDescent="0.25">
      <c r="A45" s="16"/>
      <c r="B45" s="19" t="s">
        <v>12</v>
      </c>
      <c r="C45" s="20"/>
    </row>
    <row r="46" spans="1:3" ht="30.75" hidden="1" customHeight="1" x14ac:dyDescent="0.25">
      <c r="A46" s="16"/>
      <c r="B46" s="26" t="s">
        <v>18</v>
      </c>
      <c r="C46" s="20"/>
    </row>
    <row r="47" spans="1:3" ht="18" customHeight="1" x14ac:dyDescent="0.25">
      <c r="A47" s="16"/>
      <c r="B47" s="17" t="s">
        <v>4</v>
      </c>
      <c r="C47" s="18">
        <f>SUM(C49)</f>
        <v>29150000</v>
      </c>
    </row>
    <row r="48" spans="1:3" ht="18" customHeight="1" x14ac:dyDescent="0.25">
      <c r="A48" s="16"/>
      <c r="B48" s="19" t="s">
        <v>6</v>
      </c>
      <c r="C48" s="20"/>
    </row>
    <row r="49" spans="1:3" ht="18" customHeight="1" x14ac:dyDescent="0.25">
      <c r="A49" s="16"/>
      <c r="B49" s="19" t="s">
        <v>7</v>
      </c>
      <c r="C49" s="20">
        <f>28700000+450000</f>
        <v>29150000</v>
      </c>
    </row>
    <row r="50" spans="1:3" ht="18" customHeight="1" x14ac:dyDescent="0.25">
      <c r="A50" s="16"/>
      <c r="B50" s="21" t="s">
        <v>9</v>
      </c>
      <c r="C50" s="20"/>
    </row>
    <row r="51" spans="1:3" ht="31.8" customHeight="1" x14ac:dyDescent="0.25">
      <c r="A51" s="27"/>
      <c r="B51" s="28" t="s">
        <v>19</v>
      </c>
      <c r="C51" s="54">
        <v>6299170</v>
      </c>
    </row>
    <row r="52" spans="1:3" ht="14.4" customHeight="1" x14ac:dyDescent="0.25">
      <c r="A52" s="29">
        <v>900</v>
      </c>
      <c r="B52" s="30" t="s">
        <v>22</v>
      </c>
      <c r="C52" s="31">
        <f>C53+C60</f>
        <v>25391750</v>
      </c>
    </row>
    <row r="53" spans="1:3" ht="18" customHeight="1" x14ac:dyDescent="0.25">
      <c r="A53" s="13">
        <v>90004</v>
      </c>
      <c r="B53" s="25" t="s">
        <v>20</v>
      </c>
      <c r="C53" s="15">
        <f>SUM(C54)</f>
        <v>25091750</v>
      </c>
    </row>
    <row r="54" spans="1:3" ht="18" customHeight="1" x14ac:dyDescent="0.25">
      <c r="A54" s="16"/>
      <c r="B54" s="17" t="s">
        <v>3</v>
      </c>
      <c r="C54" s="18">
        <f>SUM(C56)</f>
        <v>25091750</v>
      </c>
    </row>
    <row r="55" spans="1:3" ht="18" customHeight="1" x14ac:dyDescent="0.25">
      <c r="A55" s="16"/>
      <c r="B55" s="19" t="s">
        <v>6</v>
      </c>
      <c r="C55" s="20"/>
    </row>
    <row r="56" spans="1:3" ht="18" customHeight="1" x14ac:dyDescent="0.25">
      <c r="A56" s="16"/>
      <c r="B56" s="19" t="s">
        <v>8</v>
      </c>
      <c r="C56" s="20">
        <f>SUM(C59)</f>
        <v>25091750</v>
      </c>
    </row>
    <row r="57" spans="1:3" ht="18" customHeight="1" x14ac:dyDescent="0.25">
      <c r="A57" s="16"/>
      <c r="B57" s="21" t="s">
        <v>9</v>
      </c>
      <c r="C57" s="20"/>
    </row>
    <row r="58" spans="1:3" hidden="1" x14ac:dyDescent="0.25">
      <c r="A58" s="16"/>
      <c r="B58" s="21" t="s">
        <v>10</v>
      </c>
      <c r="C58" s="20"/>
    </row>
    <row r="59" spans="1:3" ht="18" customHeight="1" x14ac:dyDescent="0.25">
      <c r="A59" s="16"/>
      <c r="B59" s="21" t="s">
        <v>11</v>
      </c>
      <c r="C59" s="22">
        <v>25091750</v>
      </c>
    </row>
    <row r="60" spans="1:3" ht="18" customHeight="1" x14ac:dyDescent="0.25">
      <c r="A60" s="13">
        <v>90095</v>
      </c>
      <c r="B60" s="40" t="s">
        <v>32</v>
      </c>
      <c r="C60" s="46">
        <f>SUM(C61)</f>
        <v>300000</v>
      </c>
    </row>
    <row r="61" spans="1:3" ht="18" customHeight="1" x14ac:dyDescent="0.3">
      <c r="A61" s="38"/>
      <c r="B61" s="41" t="s">
        <v>3</v>
      </c>
      <c r="C61" s="47">
        <f>SUM(C63)</f>
        <v>300000</v>
      </c>
    </row>
    <row r="62" spans="1:3" ht="18" customHeight="1" x14ac:dyDescent="0.25">
      <c r="A62" s="38"/>
      <c r="B62" s="42" t="s">
        <v>6</v>
      </c>
      <c r="C62" s="48"/>
    </row>
    <row r="63" spans="1:3" ht="18" customHeight="1" x14ac:dyDescent="0.25">
      <c r="A63" s="38"/>
      <c r="B63" s="42" t="s">
        <v>8</v>
      </c>
      <c r="C63" s="48">
        <f>SUM(C65)</f>
        <v>300000</v>
      </c>
    </row>
    <row r="64" spans="1:3" ht="18" customHeight="1" x14ac:dyDescent="0.25">
      <c r="A64" s="38"/>
      <c r="B64" s="43" t="s">
        <v>9</v>
      </c>
      <c r="C64" s="48"/>
    </row>
    <row r="65" spans="1:3" ht="18" customHeight="1" x14ac:dyDescent="0.25">
      <c r="A65" s="39"/>
      <c r="B65" s="44" t="s">
        <v>11</v>
      </c>
      <c r="C65" s="49">
        <v>300000</v>
      </c>
    </row>
  </sheetData>
  <mergeCells count="8">
    <mergeCell ref="A5:C5"/>
    <mergeCell ref="A6:C6"/>
    <mergeCell ref="A7:C7"/>
    <mergeCell ref="A8:C8"/>
    <mergeCell ref="B1:C1"/>
    <mergeCell ref="B2:C2"/>
    <mergeCell ref="B3:C3"/>
    <mergeCell ref="B4:C4"/>
  </mergeCells>
  <phoneticPr fontId="3" type="noConversion"/>
  <printOptions horizontalCentered="1"/>
  <pageMargins left="0.70866141732283472" right="0.70866141732283472" top="0.98425196850393704" bottom="0.98425196850393704" header="0.51181102362204722" footer="0.51181102362204722"/>
  <pageSetup paperSize="9" scale="89" orientation="portrait" r:id="rId1"/>
  <headerFooter alignWithMargins="0"/>
  <rowBreaks count="1" manualBreakCount="1">
    <brk id="51" max="16383" man="1"/>
  </rowBreaks>
  <colBreaks count="1" manualBreakCount="1">
    <brk id="3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Zał. nr 14</vt:lpstr>
      <vt:lpstr>'Zał. nr 14'!Tytuły_wydruku</vt:lpstr>
    </vt:vector>
  </TitlesOfParts>
  <Company>UMK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</dc:creator>
  <cp:lastModifiedBy>Żulik Zbigniew</cp:lastModifiedBy>
  <cp:lastPrinted>2021-12-20T10:26:41Z</cp:lastPrinted>
  <dcterms:created xsi:type="dcterms:W3CDTF">1998-06-27T04:56:10Z</dcterms:created>
  <dcterms:modified xsi:type="dcterms:W3CDTF">2021-12-20T11:00:03Z</dcterms:modified>
</cp:coreProperties>
</file>