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AE3E0C25-1EFE-4DCA-AC9F-5B36414762DE}" xr6:coauthVersionLast="36" xr6:coauthVersionMax="36" xr10:uidLastSave="{00000000-0000-0000-0000-000000000000}"/>
  <bookViews>
    <workbookView xWindow="0" yWindow="390" windowWidth="11340" windowHeight="6495" xr2:uid="{00000000-000D-0000-FFFF-FFFF00000000}"/>
  </bookViews>
  <sheets>
    <sheet name="Tabela 8" sheetId="3" r:id="rId1"/>
  </sheets>
  <calcPr calcId="191029"/>
</workbook>
</file>

<file path=xl/calcChain.xml><?xml version="1.0" encoding="utf-8"?>
<calcChain xmlns="http://schemas.openxmlformats.org/spreadsheetml/2006/main">
  <c r="F15" i="3" l="1"/>
  <c r="F14" i="3"/>
  <c r="E49" i="3"/>
  <c r="E42" i="3" l="1"/>
  <c r="E35" i="3"/>
  <c r="E34" i="3"/>
  <c r="E22" i="3"/>
  <c r="E20" i="3"/>
  <c r="F46" i="3" l="1"/>
  <c r="F44" i="3"/>
  <c r="F43" i="3"/>
  <c r="F42" i="3"/>
  <c r="F41" i="3"/>
  <c r="F40" i="3"/>
  <c r="F39" i="3"/>
  <c r="F37" i="3"/>
  <c r="F36" i="3"/>
  <c r="F35" i="3"/>
  <c r="F34" i="3"/>
  <c r="F32" i="3"/>
  <c r="F31" i="3"/>
  <c r="F30" i="3"/>
  <c r="F29" i="3"/>
  <c r="F28" i="3"/>
  <c r="F27" i="3"/>
  <c r="F26" i="3"/>
  <c r="F25" i="3"/>
  <c r="F24" i="3"/>
  <c r="F22" i="3"/>
  <c r="F20" i="3"/>
  <c r="F13" i="3"/>
  <c r="F11" i="3"/>
  <c r="F10" i="3"/>
  <c r="E9" i="3" l="1"/>
  <c r="E16" i="3"/>
  <c r="E23" i="3"/>
  <c r="D38" i="3" l="1"/>
  <c r="D16" i="3"/>
  <c r="F16" i="3" s="1"/>
  <c r="E38" i="3" l="1"/>
  <c r="F38" i="3" s="1"/>
  <c r="D12" i="3" l="1"/>
  <c r="F12" i="3" s="1"/>
  <c r="D14" i="3" l="1"/>
  <c r="D9" i="3" l="1"/>
  <c r="F9" i="3" s="1"/>
  <c r="E14" i="3"/>
  <c r="D33" i="3" l="1"/>
  <c r="D23" i="3"/>
  <c r="F23" i="3" s="1"/>
  <c r="D36" i="3" l="1"/>
  <c r="D45" i="3" l="1"/>
  <c r="D43" i="3"/>
  <c r="E33" i="3"/>
  <c r="E36" i="3"/>
  <c r="E45" i="3"/>
  <c r="F45" i="3" s="1"/>
  <c r="E47" i="3"/>
  <c r="D47" i="3"/>
  <c r="F33" i="3" l="1"/>
  <c r="D49" i="3"/>
  <c r="F49" i="3" l="1"/>
</calcChain>
</file>

<file path=xl/sharedStrings.xml><?xml version="1.0" encoding="utf-8"?>
<sst xmlns="http://schemas.openxmlformats.org/spreadsheetml/2006/main" count="52" uniqueCount="46">
  <si>
    <t>Dział</t>
  </si>
  <si>
    <t>Wyszczególnienie</t>
  </si>
  <si>
    <t>Rozdział</t>
  </si>
  <si>
    <t>Zwalczanie narkomanii</t>
  </si>
  <si>
    <t xml:space="preserve">Przeciwdziałanie alkoholizmowi </t>
  </si>
  <si>
    <t>Ochrona zdrowia</t>
  </si>
  <si>
    <t xml:space="preserve">Edukacyjna opieka wychowawcza </t>
  </si>
  <si>
    <t>Ogółem</t>
  </si>
  <si>
    <t>Planowana wysokość środków przeznaczonych na Program Współpracy</t>
  </si>
  <si>
    <t>w zł</t>
  </si>
  <si>
    <t>Pozostała działalność</t>
  </si>
  <si>
    <t xml:space="preserve">Miasta Krakowa z organizacjami pozarządowymi </t>
  </si>
  <si>
    <t xml:space="preserve">oraz innymi podmiotami prowadzącymi działalność pożytku publicznego </t>
  </si>
  <si>
    <t>Pozostałe zadania w zakresie polityki społecznej</t>
  </si>
  <si>
    <t>Wskaźnik                                                               %</t>
  </si>
  <si>
    <t>Rehabilitacja zawodowa i społeczna osób niepełnosprawych</t>
  </si>
  <si>
    <t>Tabela Nr 8</t>
  </si>
  <si>
    <t>Administracja publiczna</t>
  </si>
  <si>
    <t>Kolonie i obozy oraz inne formy wypoczynku dzieci i młodzieży szkolnej, a także szkolenia młodzieży</t>
  </si>
  <si>
    <t>Pomoc społeczna</t>
  </si>
  <si>
    <t>Placówki opiekuńczo-wychowawcze</t>
  </si>
  <si>
    <t>Domy pomocy społecznej</t>
  </si>
  <si>
    <t>Ośrodki wsparcia</t>
  </si>
  <si>
    <t>Wspieranie rodziny</t>
  </si>
  <si>
    <t>Jednostki specjalistycznego poradnictwa, mieszkania chronione i ośrodki interwencji kryzysowej</t>
  </si>
  <si>
    <t>Usługi opiekuńcze i specjalistyczne usułgi opiekuńcze</t>
  </si>
  <si>
    <t>Kultura i ochrona dziedzictwa narodowego</t>
  </si>
  <si>
    <t>Pozostałe zadania w zakresie kultury</t>
  </si>
  <si>
    <t>Składki na ubezpieczenie zdrowotne oraz świadczenia dla osób nieobjętych obowiązkiem ubezpieczenia zdrowotnego</t>
  </si>
  <si>
    <t xml:space="preserve">Kultura fizyczna </t>
  </si>
  <si>
    <t xml:space="preserve">Zadania w zakresie kultury fizycznej </t>
  </si>
  <si>
    <t>Gospodarka komunalna i ochrona środowiska</t>
  </si>
  <si>
    <t>Ośrodki pomocy społecznej</t>
  </si>
  <si>
    <t>Rodzina</t>
  </si>
  <si>
    <t xml:space="preserve">Wspieranie rodziny </t>
  </si>
  <si>
    <t>Działalność placówek opiekuńczo-wychowawczych</t>
  </si>
  <si>
    <t>Promocja jednostek samorządu terytorialnego</t>
  </si>
  <si>
    <t>Wymiar sprawiedliwości</t>
  </si>
  <si>
    <t>Nieodpłatna pomoc prawna</t>
  </si>
  <si>
    <t>Bezpieczeństwo publiczne i ochrona przeciwpożarowa</t>
  </si>
  <si>
    <t>Szpitale ogólne</t>
  </si>
  <si>
    <t>Zadania w zakresie przeciwdziałania przemocy w rodzinie</t>
  </si>
  <si>
    <t>Programy polityki społecznej</t>
  </si>
  <si>
    <t>System opieki nad dziećmi w wieku do lat 3</t>
  </si>
  <si>
    <t>Plan wydatków na 01.01.2022 r.</t>
  </si>
  <si>
    <t>Plan wydatków na 01.01.2023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</si>
</sst>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##,###,###"/>
  </numFmts>
  <fonts count="11" x14ac:knownFonts="1">
    <font>
      <sz val="10"/>
      <name val="Arial CE"/>
      <charset val="238"/>
    </font>
    <font>
      <b/>
      <sz val="12"/>
      <name val="Times New Roman CE"/>
      <family val="1"/>
      <charset val="238"/>
    </font>
    <font>
      <sz val="8"/>
      <name val="Arial CE"/>
      <charset val="238"/>
    </font>
    <font>
      <b/>
      <i/>
      <sz val="12"/>
      <name val="Times New Roman CE"/>
      <charset val="238"/>
    </font>
    <font>
      <sz val="10"/>
      <name val="Arial CE"/>
      <charset val="238"/>
    </font>
    <font>
      <i/>
      <sz val="8"/>
      <name val="Times New Roman CE"/>
      <charset val="238"/>
    </font>
    <font>
      <sz val="11"/>
      <name val="Times New Roman CE"/>
      <charset val="238"/>
    </font>
    <font>
      <b/>
      <sz val="11"/>
      <name val="Times New Roman CE"/>
      <family val="1"/>
      <charset val="238"/>
    </font>
    <font>
      <sz val="11"/>
      <name val="Times New Roman"/>
      <family val="1"/>
      <charset val="238"/>
    </font>
    <font>
      <b/>
      <sz val="11"/>
      <name val="Times New Roman CE"/>
      <charset val="238"/>
    </font>
    <font>
      <sz val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 vertical="center" indent="2"/>
    </xf>
    <xf numFmtId="0" fontId="7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164" fontId="9" fillId="0" borderId="11" xfId="0" applyNumberFormat="1" applyFont="1" applyBorder="1" applyAlignment="1">
      <alignment horizontal="right" vertical="center" wrapText="1"/>
    </xf>
    <xf numFmtId="0" fontId="9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164" fontId="9" fillId="0" borderId="9" xfId="0" applyNumberFormat="1" applyFont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164" fontId="6" fillId="0" borderId="13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vertical="center" wrapText="1"/>
    </xf>
    <xf numFmtId="164" fontId="9" fillId="0" borderId="1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vertical="center" wrapText="1"/>
    </xf>
    <xf numFmtId="164" fontId="6" fillId="0" borderId="5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164" fontId="6" fillId="0" borderId="3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vertical="center" wrapText="1"/>
    </xf>
    <xf numFmtId="164" fontId="6" fillId="0" borderId="9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0" fontId="9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4" fontId="6" fillId="0" borderId="6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 wrapText="1"/>
    </xf>
    <xf numFmtId="164" fontId="6" fillId="0" borderId="9" xfId="0" applyNumberFormat="1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164" fontId="6" fillId="0" borderId="13" xfId="0" applyNumberFormat="1" applyFont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center"/>
    </xf>
    <xf numFmtId="164" fontId="6" fillId="0" borderId="3" xfId="0" applyNumberFormat="1" applyFont="1" applyFill="1" applyBorder="1" applyAlignment="1">
      <alignment horizontal="right"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0" borderId="3" xfId="1" applyNumberFormat="1" applyFont="1" applyBorder="1" applyAlignment="1">
      <alignment horizontal="right" vertical="center"/>
    </xf>
    <xf numFmtId="164" fontId="6" fillId="2" borderId="3" xfId="1" applyNumberFormat="1" applyFont="1" applyFill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164" fontId="6" fillId="2" borderId="9" xfId="0" applyNumberFormat="1" applyFont="1" applyFill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4" fontId="9" fillId="0" borderId="17" xfId="0" applyNumberFormat="1" applyFont="1" applyBorder="1" applyAlignment="1">
      <alignment horizontal="right" vertical="center"/>
    </xf>
    <xf numFmtId="4" fontId="6" fillId="0" borderId="18" xfId="0" applyNumberFormat="1" applyFont="1" applyBorder="1" applyAlignment="1">
      <alignment horizontal="right" vertical="center"/>
    </xf>
    <xf numFmtId="4" fontId="9" fillId="0" borderId="20" xfId="0" applyNumberFormat="1" applyFont="1" applyBorder="1" applyAlignment="1">
      <alignment horizontal="right" vertical="center"/>
    </xf>
    <xf numFmtId="4" fontId="6" fillId="0" borderId="15" xfId="0" applyNumberFormat="1" applyFont="1" applyBorder="1" applyAlignment="1">
      <alignment horizontal="right" vertical="center"/>
    </xf>
    <xf numFmtId="4" fontId="6" fillId="0" borderId="19" xfId="0" applyNumberFormat="1" applyFont="1" applyBorder="1" applyAlignment="1">
      <alignment horizontal="right" vertical="center"/>
    </xf>
    <xf numFmtId="4" fontId="9" fillId="0" borderId="11" xfId="0" applyNumberFormat="1" applyFont="1" applyBorder="1" applyAlignment="1">
      <alignment horizontal="right" vertical="center"/>
    </xf>
    <xf numFmtId="4" fontId="6" fillId="0" borderId="12" xfId="0" applyNumberFormat="1" applyFont="1" applyBorder="1" applyAlignment="1">
      <alignment horizontal="right" vertical="center"/>
    </xf>
    <xf numFmtId="4" fontId="6" fillId="0" borderId="5" xfId="0" applyNumberFormat="1" applyFont="1" applyBorder="1" applyAlignment="1">
      <alignment horizontal="right" vertical="center"/>
    </xf>
    <xf numFmtId="4" fontId="6" fillId="0" borderId="3" xfId="0" applyNumberFormat="1" applyFont="1" applyBorder="1" applyAlignment="1">
      <alignment horizontal="right" vertical="center"/>
    </xf>
    <xf numFmtId="4" fontId="6" fillId="0" borderId="9" xfId="0" applyNumberFormat="1" applyFont="1" applyBorder="1" applyAlignment="1">
      <alignment horizontal="right" vertical="center"/>
    </xf>
    <xf numFmtId="4" fontId="6" fillId="0" borderId="13" xfId="0" applyNumberFormat="1" applyFont="1" applyBorder="1" applyAlignment="1">
      <alignment horizontal="right" vertical="center"/>
    </xf>
    <xf numFmtId="4" fontId="6" fillId="0" borderId="6" xfId="0" applyNumberFormat="1" applyFont="1" applyBorder="1" applyAlignment="1">
      <alignment horizontal="right" vertical="center"/>
    </xf>
    <xf numFmtId="4" fontId="9" fillId="0" borderId="2" xfId="0" applyNumberFormat="1" applyFont="1" applyBorder="1" applyAlignment="1">
      <alignment vertical="center"/>
    </xf>
    <xf numFmtId="3" fontId="6" fillId="0" borderId="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8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showGridLines="0" tabSelected="1" zoomScaleNormal="100" zoomScaleSheetLayoutView="100" workbookViewId="0">
      <selection activeCell="F17" sqref="F17"/>
    </sheetView>
  </sheetViews>
  <sheetFormatPr defaultColWidth="9.140625" defaultRowHeight="15.75" x14ac:dyDescent="0.25"/>
  <cols>
    <col min="1" max="1" width="5.5703125" style="2" customWidth="1"/>
    <col min="2" max="2" width="8.28515625" style="2" customWidth="1"/>
    <col min="3" max="3" width="44.7109375" style="2" customWidth="1"/>
    <col min="4" max="5" width="14.7109375" style="2" customWidth="1"/>
    <col min="6" max="6" width="10.5703125" style="2" customWidth="1"/>
    <col min="7" max="16384" width="9.140625" style="2"/>
  </cols>
  <sheetData>
    <row r="1" spans="1:7" ht="15" customHeight="1" x14ac:dyDescent="0.25">
      <c r="A1" s="14"/>
      <c r="B1" s="14"/>
      <c r="C1" s="14"/>
      <c r="D1" s="14"/>
      <c r="E1" s="92" t="s">
        <v>16</v>
      </c>
      <c r="F1" s="92"/>
    </row>
    <row r="2" spans="1:7" ht="12" customHeight="1" x14ac:dyDescent="0.25">
      <c r="A2" s="14"/>
      <c r="B2" s="14"/>
      <c r="C2" s="14"/>
      <c r="D2" s="14"/>
      <c r="E2" s="15"/>
      <c r="F2" s="14"/>
    </row>
    <row r="3" spans="1:7" ht="15.95" customHeight="1" x14ac:dyDescent="0.25">
      <c r="A3" s="91" t="s">
        <v>8</v>
      </c>
      <c r="B3" s="91"/>
      <c r="C3" s="91"/>
      <c r="D3" s="91"/>
      <c r="E3" s="91"/>
      <c r="F3" s="91"/>
      <c r="G3" s="1"/>
    </row>
    <row r="4" spans="1:7" ht="15.95" customHeight="1" x14ac:dyDescent="0.25">
      <c r="A4" s="91" t="s">
        <v>11</v>
      </c>
      <c r="B4" s="91"/>
      <c r="C4" s="91"/>
      <c r="D4" s="91"/>
      <c r="E4" s="91"/>
      <c r="F4" s="91"/>
    </row>
    <row r="5" spans="1:7" ht="15.95" customHeight="1" x14ac:dyDescent="0.25">
      <c r="A5" s="91" t="s">
        <v>12</v>
      </c>
      <c r="B5" s="91"/>
      <c r="C5" s="91"/>
      <c r="D5" s="91"/>
      <c r="E5" s="91"/>
      <c r="F5" s="91"/>
    </row>
    <row r="6" spans="1:7" ht="11.25" customHeight="1" x14ac:dyDescent="0.25">
      <c r="A6" s="16"/>
      <c r="B6" s="16"/>
      <c r="C6" s="16"/>
      <c r="D6" s="16"/>
      <c r="E6" s="16"/>
      <c r="F6" s="76" t="s">
        <v>9</v>
      </c>
    </row>
    <row r="7" spans="1:7" ht="30" customHeight="1" x14ac:dyDescent="0.25">
      <c r="A7" s="10" t="s">
        <v>0</v>
      </c>
      <c r="B7" s="11" t="s">
        <v>2</v>
      </c>
      <c r="C7" s="11" t="s">
        <v>1</v>
      </c>
      <c r="D7" s="12" t="s">
        <v>44</v>
      </c>
      <c r="E7" s="12" t="s">
        <v>45</v>
      </c>
      <c r="F7" s="13" t="s">
        <v>14</v>
      </c>
    </row>
    <row r="8" spans="1:7" ht="10.5" customHeight="1" x14ac:dyDescent="0.25">
      <c r="A8" s="6">
        <v>1</v>
      </c>
      <c r="B8" s="7">
        <v>2</v>
      </c>
      <c r="C8" s="7">
        <v>3</v>
      </c>
      <c r="D8" s="8">
        <v>4</v>
      </c>
      <c r="E8" s="8">
        <v>5</v>
      </c>
      <c r="F8" s="9">
        <v>6</v>
      </c>
    </row>
    <row r="9" spans="1:7" ht="15.95" customHeight="1" thickBot="1" x14ac:dyDescent="0.3">
      <c r="A9" s="17">
        <v>750</v>
      </c>
      <c r="B9" s="18"/>
      <c r="C9" s="19" t="s">
        <v>17</v>
      </c>
      <c r="D9" s="64">
        <f>SUM(D10:D11)</f>
        <v>400000</v>
      </c>
      <c r="E9" s="64">
        <f>SUM(E10:E11)</f>
        <v>430000</v>
      </c>
      <c r="F9" s="77">
        <f>SUM(E9/D9)*100</f>
        <v>107.5</v>
      </c>
    </row>
    <row r="10" spans="1:7" ht="15.95" customHeight="1" x14ac:dyDescent="0.25">
      <c r="A10" s="20"/>
      <c r="B10" s="21">
        <v>75075</v>
      </c>
      <c r="C10" s="22" t="s">
        <v>36</v>
      </c>
      <c r="D10" s="65">
        <v>20000</v>
      </c>
      <c r="E10" s="65">
        <v>50000</v>
      </c>
      <c r="F10" s="80">
        <f t="shared" ref="F10:F49" si="0">SUM(E10/D10)*100</f>
        <v>250</v>
      </c>
    </row>
    <row r="11" spans="1:7" ht="15.95" customHeight="1" x14ac:dyDescent="0.25">
      <c r="A11" s="23"/>
      <c r="B11" s="24">
        <v>75095</v>
      </c>
      <c r="C11" s="25" t="s">
        <v>10</v>
      </c>
      <c r="D11" s="66">
        <v>380000</v>
      </c>
      <c r="E11" s="90">
        <v>380000</v>
      </c>
      <c r="F11" s="78">
        <f t="shared" si="0"/>
        <v>100</v>
      </c>
    </row>
    <row r="12" spans="1:7" ht="29.25" hidden="1" customHeight="1" thickBot="1" x14ac:dyDescent="0.3">
      <c r="A12" s="26">
        <v>754</v>
      </c>
      <c r="B12" s="27"/>
      <c r="C12" s="40" t="s">
        <v>39</v>
      </c>
      <c r="D12" s="29">
        <f>SUM(D13)</f>
        <v>0</v>
      </c>
      <c r="E12" s="29"/>
      <c r="F12" s="79" t="e">
        <f t="shared" si="0"/>
        <v>#DIV/0!</v>
      </c>
    </row>
    <row r="13" spans="1:7" ht="15.95" hidden="1" customHeight="1" x14ac:dyDescent="0.25">
      <c r="A13" s="23"/>
      <c r="B13" s="21">
        <v>75495</v>
      </c>
      <c r="C13" s="22" t="s">
        <v>10</v>
      </c>
      <c r="D13" s="65"/>
      <c r="E13" s="65"/>
      <c r="F13" s="80" t="e">
        <f t="shared" si="0"/>
        <v>#DIV/0!</v>
      </c>
    </row>
    <row r="14" spans="1:7" ht="15.95" customHeight="1" thickBot="1" x14ac:dyDescent="0.3">
      <c r="A14" s="26">
        <v>755</v>
      </c>
      <c r="B14" s="30"/>
      <c r="C14" s="28" t="s">
        <v>37</v>
      </c>
      <c r="D14" s="29">
        <f>SUM(D15)</f>
        <v>1022340</v>
      </c>
      <c r="E14" s="29">
        <f>SUM(E15)</f>
        <v>1024320</v>
      </c>
      <c r="F14" s="79">
        <f>SUM(E14/D14)*100</f>
        <v>100.19367333763718</v>
      </c>
    </row>
    <row r="15" spans="1:7" ht="15.95" customHeight="1" x14ac:dyDescent="0.25">
      <c r="A15" s="23"/>
      <c r="B15" s="31">
        <v>75515</v>
      </c>
      <c r="C15" s="32" t="s">
        <v>38</v>
      </c>
      <c r="D15" s="67">
        <v>1022340</v>
      </c>
      <c r="E15" s="67">
        <v>1024320</v>
      </c>
      <c r="F15" s="81">
        <f>SUM(E15/D15)*100</f>
        <v>100.19367333763718</v>
      </c>
    </row>
    <row r="16" spans="1:7" ht="15.95" customHeight="1" thickBot="1" x14ac:dyDescent="0.3">
      <c r="A16" s="30">
        <v>851</v>
      </c>
      <c r="B16" s="30"/>
      <c r="C16" s="33" t="s">
        <v>5</v>
      </c>
      <c r="D16" s="51">
        <f>SUM(D17:D22)</f>
        <v>19632517</v>
      </c>
      <c r="E16" s="51">
        <f>SUM(E17:E22)</f>
        <v>20029500</v>
      </c>
      <c r="F16" s="82">
        <f t="shared" si="0"/>
        <v>102.0220687953562</v>
      </c>
    </row>
    <row r="17" spans="1:6" ht="15.95" customHeight="1" x14ac:dyDescent="0.25">
      <c r="A17" s="20"/>
      <c r="B17" s="21">
        <v>85111</v>
      </c>
      <c r="C17" s="34" t="s">
        <v>40</v>
      </c>
      <c r="D17" s="57">
        <v>145270</v>
      </c>
      <c r="E17" s="57"/>
      <c r="F17" s="83"/>
    </row>
    <row r="18" spans="1:6" ht="15.95" hidden="1" customHeight="1" x14ac:dyDescent="0.25">
      <c r="A18" s="20"/>
      <c r="B18" s="11">
        <v>85149</v>
      </c>
      <c r="C18" s="35" t="s">
        <v>42</v>
      </c>
      <c r="D18" s="55"/>
      <c r="E18" s="55"/>
      <c r="F18" s="84"/>
    </row>
    <row r="19" spans="1:6" ht="15.95" customHeight="1" x14ac:dyDescent="0.25">
      <c r="A19" s="20"/>
      <c r="B19" s="11">
        <v>85153</v>
      </c>
      <c r="C19" s="35" t="s">
        <v>3</v>
      </c>
      <c r="D19" s="69">
        <v>250000</v>
      </c>
      <c r="E19" s="69"/>
      <c r="F19" s="84"/>
    </row>
    <row r="20" spans="1:6" ht="15.95" customHeight="1" x14ac:dyDescent="0.25">
      <c r="A20" s="20"/>
      <c r="B20" s="11">
        <v>85154</v>
      </c>
      <c r="C20" s="36" t="s">
        <v>4</v>
      </c>
      <c r="D20" s="70">
        <v>15529000</v>
      </c>
      <c r="E20" s="70">
        <f>6042000+300000+9000000</f>
        <v>15342000</v>
      </c>
      <c r="F20" s="85">
        <f t="shared" si="0"/>
        <v>98.795801403825095</v>
      </c>
    </row>
    <row r="21" spans="1:6" ht="42.75" customHeight="1" x14ac:dyDescent="0.25">
      <c r="A21" s="20"/>
      <c r="B21" s="11">
        <v>85156</v>
      </c>
      <c r="C21" s="39" t="s">
        <v>28</v>
      </c>
      <c r="D21" s="55">
        <v>68247</v>
      </c>
      <c r="E21" s="55"/>
      <c r="F21" s="85"/>
    </row>
    <row r="22" spans="1:6" ht="15.95" customHeight="1" x14ac:dyDescent="0.25">
      <c r="A22" s="20"/>
      <c r="B22" s="21">
        <v>85195</v>
      </c>
      <c r="C22" s="22" t="s">
        <v>10</v>
      </c>
      <c r="D22" s="57">
        <v>3640000</v>
      </c>
      <c r="E22" s="57">
        <f>687500+4000000</f>
        <v>4687500</v>
      </c>
      <c r="F22" s="86">
        <f t="shared" si="0"/>
        <v>128.77747252747253</v>
      </c>
    </row>
    <row r="23" spans="1:6" ht="19.149999999999999" customHeight="1" thickBot="1" x14ac:dyDescent="0.3">
      <c r="A23" s="26">
        <v>852</v>
      </c>
      <c r="B23" s="27"/>
      <c r="C23" s="28" t="s">
        <v>19</v>
      </c>
      <c r="D23" s="51">
        <f>SUM(D24:D32)</f>
        <v>51916023</v>
      </c>
      <c r="E23" s="51">
        <f>SUM(E24:E32)</f>
        <v>53814375</v>
      </c>
      <c r="F23" s="82">
        <f t="shared" si="0"/>
        <v>103.65658209219917</v>
      </c>
    </row>
    <row r="24" spans="1:6" ht="21.95" hidden="1" customHeight="1" x14ac:dyDescent="0.25">
      <c r="A24" s="20"/>
      <c r="B24" s="37">
        <v>85201</v>
      </c>
      <c r="C24" s="38" t="s">
        <v>20</v>
      </c>
      <c r="D24" s="71"/>
      <c r="E24" s="71"/>
      <c r="F24" s="84" t="e">
        <f t="shared" si="0"/>
        <v>#DIV/0!</v>
      </c>
    </row>
    <row r="25" spans="1:6" ht="15.95" customHeight="1" x14ac:dyDescent="0.25">
      <c r="A25" s="20"/>
      <c r="B25" s="11">
        <v>85202</v>
      </c>
      <c r="C25" s="36" t="s">
        <v>21</v>
      </c>
      <c r="D25" s="71">
        <v>10131600</v>
      </c>
      <c r="E25" s="71">
        <v>11614000</v>
      </c>
      <c r="F25" s="85">
        <f t="shared" si="0"/>
        <v>114.63145011646729</v>
      </c>
    </row>
    <row r="26" spans="1:6" ht="15.95" customHeight="1" x14ac:dyDescent="0.25">
      <c r="A26" s="20"/>
      <c r="B26" s="11">
        <v>85203</v>
      </c>
      <c r="C26" s="36" t="s">
        <v>22</v>
      </c>
      <c r="D26" s="69">
        <v>12892846</v>
      </c>
      <c r="E26" s="69">
        <v>13735934</v>
      </c>
      <c r="F26" s="85">
        <f t="shared" si="0"/>
        <v>106.53919235520226</v>
      </c>
    </row>
    <row r="27" spans="1:6" ht="28.5" customHeight="1" x14ac:dyDescent="0.25">
      <c r="A27" s="20"/>
      <c r="B27" s="11">
        <v>85205</v>
      </c>
      <c r="C27" s="39" t="s">
        <v>41</v>
      </c>
      <c r="D27" s="71">
        <v>555000</v>
      </c>
      <c r="E27" s="71">
        <v>671000</v>
      </c>
      <c r="F27" s="85">
        <f t="shared" si="0"/>
        <v>120.90090090090091</v>
      </c>
    </row>
    <row r="28" spans="1:6" ht="21.95" hidden="1" customHeight="1" x14ac:dyDescent="0.25">
      <c r="A28" s="20"/>
      <c r="B28" s="11">
        <v>85206</v>
      </c>
      <c r="C28" s="36" t="s">
        <v>23</v>
      </c>
      <c r="D28" s="71"/>
      <c r="E28" s="71"/>
      <c r="F28" s="85" t="e">
        <f t="shared" si="0"/>
        <v>#DIV/0!</v>
      </c>
    </row>
    <row r="29" spans="1:6" ht="21.95" hidden="1" customHeight="1" x14ac:dyDescent="0.25">
      <c r="A29" s="20"/>
      <c r="B29" s="11">
        <v>85219</v>
      </c>
      <c r="C29" s="36" t="s">
        <v>32</v>
      </c>
      <c r="D29" s="71"/>
      <c r="E29" s="71"/>
      <c r="F29" s="85" t="e">
        <f t="shared" si="0"/>
        <v>#DIV/0!</v>
      </c>
    </row>
    <row r="30" spans="1:6" ht="30.75" customHeight="1" x14ac:dyDescent="0.25">
      <c r="A30" s="20"/>
      <c r="B30" s="11">
        <v>85220</v>
      </c>
      <c r="C30" s="39" t="s">
        <v>24</v>
      </c>
      <c r="D30" s="72">
        <v>2533260</v>
      </c>
      <c r="E30" s="72">
        <v>2545760</v>
      </c>
      <c r="F30" s="85">
        <f t="shared" si="0"/>
        <v>100.49343533628605</v>
      </c>
    </row>
    <row r="31" spans="1:6" ht="15.95" customHeight="1" x14ac:dyDescent="0.25">
      <c r="A31" s="20"/>
      <c r="B31" s="11">
        <v>85228</v>
      </c>
      <c r="C31" s="36" t="s">
        <v>25</v>
      </c>
      <c r="D31" s="71">
        <v>23283205</v>
      </c>
      <c r="E31" s="71">
        <v>20281024</v>
      </c>
      <c r="F31" s="85">
        <f t="shared" si="0"/>
        <v>87.105808671959039</v>
      </c>
    </row>
    <row r="32" spans="1:6" ht="15.95" customHeight="1" x14ac:dyDescent="0.25">
      <c r="A32" s="20"/>
      <c r="B32" s="21">
        <v>85295</v>
      </c>
      <c r="C32" s="22" t="s">
        <v>10</v>
      </c>
      <c r="D32" s="73">
        <v>2520112</v>
      </c>
      <c r="E32" s="73">
        <v>4966657</v>
      </c>
      <c r="F32" s="86">
        <f t="shared" si="0"/>
        <v>197.08080434520369</v>
      </c>
    </row>
    <row r="33" spans="1:6" ht="30" customHeight="1" thickBot="1" x14ac:dyDescent="0.3">
      <c r="A33" s="26">
        <v>853</v>
      </c>
      <c r="B33" s="27"/>
      <c r="C33" s="40" t="s">
        <v>13</v>
      </c>
      <c r="D33" s="51">
        <f>SUM(D34:D35)</f>
        <v>20244609</v>
      </c>
      <c r="E33" s="51">
        <f>SUM(E34:E35)</f>
        <v>20759463</v>
      </c>
      <c r="F33" s="82">
        <f t="shared" si="0"/>
        <v>102.5431659361759</v>
      </c>
    </row>
    <row r="34" spans="1:6" ht="29.25" customHeight="1" x14ac:dyDescent="0.25">
      <c r="A34" s="20"/>
      <c r="B34" s="41">
        <v>85311</v>
      </c>
      <c r="C34" s="42" t="s">
        <v>15</v>
      </c>
      <c r="D34" s="68">
        <v>6120959</v>
      </c>
      <c r="E34" s="68">
        <f>1929213+7354600</f>
        <v>9283813</v>
      </c>
      <c r="F34" s="87">
        <f t="shared" si="0"/>
        <v>151.67252386431602</v>
      </c>
    </row>
    <row r="35" spans="1:6" ht="15.95" customHeight="1" x14ac:dyDescent="0.25">
      <c r="A35" s="20"/>
      <c r="B35" s="21">
        <v>85395</v>
      </c>
      <c r="C35" s="22" t="s">
        <v>10</v>
      </c>
      <c r="D35" s="74">
        <v>14123650</v>
      </c>
      <c r="E35" s="74">
        <f>11474350+1300</f>
        <v>11475650</v>
      </c>
      <c r="F35" s="88">
        <f t="shared" si="0"/>
        <v>81.251305434501703</v>
      </c>
    </row>
    <row r="36" spans="1:6" s="4" customFormat="1" ht="22.5" hidden="1" customHeight="1" thickBot="1" x14ac:dyDescent="0.3">
      <c r="A36" s="43">
        <v>854</v>
      </c>
      <c r="B36" s="44"/>
      <c r="C36" s="45" t="s">
        <v>6</v>
      </c>
      <c r="D36" s="46">
        <f>SUM(D37)</f>
        <v>0</v>
      </c>
      <c r="E36" s="46">
        <f>SUM(E37)</f>
        <v>0</v>
      </c>
      <c r="F36" s="82" t="e">
        <f t="shared" si="0"/>
        <v>#DIV/0!</v>
      </c>
    </row>
    <row r="37" spans="1:6" ht="37.5" hidden="1" customHeight="1" x14ac:dyDescent="0.25">
      <c r="A37" s="47"/>
      <c r="B37" s="31">
        <v>85412</v>
      </c>
      <c r="C37" s="48" t="s">
        <v>18</v>
      </c>
      <c r="D37" s="49"/>
      <c r="E37" s="49"/>
      <c r="F37" s="87" t="e">
        <f t="shared" si="0"/>
        <v>#DIV/0!</v>
      </c>
    </row>
    <row r="38" spans="1:6" ht="15.95" customHeight="1" thickBot="1" x14ac:dyDescent="0.3">
      <c r="A38" s="26">
        <v>855</v>
      </c>
      <c r="B38" s="27"/>
      <c r="C38" s="50" t="s">
        <v>33</v>
      </c>
      <c r="D38" s="51">
        <f>SUM(D39:D42)</f>
        <v>10689690</v>
      </c>
      <c r="E38" s="51">
        <f>SUM(E39:E42)</f>
        <v>13515925</v>
      </c>
      <c r="F38" s="82">
        <f t="shared" si="0"/>
        <v>126.43888644104739</v>
      </c>
    </row>
    <row r="39" spans="1:6" ht="15.95" hidden="1" customHeight="1" x14ac:dyDescent="0.25">
      <c r="A39" s="20"/>
      <c r="B39" s="37">
        <v>85504</v>
      </c>
      <c r="C39" s="52" t="s">
        <v>34</v>
      </c>
      <c r="D39" s="53"/>
      <c r="E39" s="53"/>
      <c r="F39" s="84" t="e">
        <f t="shared" si="0"/>
        <v>#DIV/0!</v>
      </c>
    </row>
    <row r="40" spans="1:6" ht="15.95" customHeight="1" x14ac:dyDescent="0.25">
      <c r="A40" s="20"/>
      <c r="B40" s="11">
        <v>85510</v>
      </c>
      <c r="C40" s="54" t="s">
        <v>35</v>
      </c>
      <c r="D40" s="55">
        <v>7452200</v>
      </c>
      <c r="E40" s="55">
        <v>9573600</v>
      </c>
      <c r="F40" s="85">
        <f t="shared" si="0"/>
        <v>128.46676149325032</v>
      </c>
    </row>
    <row r="41" spans="1:6" ht="15.95" hidden="1" customHeight="1" x14ac:dyDescent="0.25">
      <c r="A41" s="20"/>
      <c r="B41" s="21">
        <v>85516</v>
      </c>
      <c r="C41" s="56" t="s">
        <v>43</v>
      </c>
      <c r="D41" s="57"/>
      <c r="E41" s="57"/>
      <c r="F41" s="86" t="e">
        <f t="shared" si="0"/>
        <v>#DIV/0!</v>
      </c>
    </row>
    <row r="42" spans="1:6" ht="15.95" customHeight="1" x14ac:dyDescent="0.25">
      <c r="A42" s="20"/>
      <c r="B42" s="24">
        <v>85595</v>
      </c>
      <c r="C42" s="62" t="s">
        <v>10</v>
      </c>
      <c r="D42" s="63">
        <v>3237490</v>
      </c>
      <c r="E42" s="63">
        <f>3313325+629000</f>
        <v>3942325</v>
      </c>
      <c r="F42" s="88">
        <f t="shared" si="0"/>
        <v>121.77103249739767</v>
      </c>
    </row>
    <row r="43" spans="1:6" ht="21.95" hidden="1" customHeight="1" thickBot="1" x14ac:dyDescent="0.3">
      <c r="A43" s="26">
        <v>900</v>
      </c>
      <c r="B43" s="58"/>
      <c r="C43" s="33" t="s">
        <v>31</v>
      </c>
      <c r="D43" s="51">
        <f>SUM(D44)</f>
        <v>0</v>
      </c>
      <c r="E43" s="51"/>
      <c r="F43" s="82" t="e">
        <f t="shared" si="0"/>
        <v>#DIV/0!</v>
      </c>
    </row>
    <row r="44" spans="1:6" ht="21.95" hidden="1" customHeight="1" x14ac:dyDescent="0.25">
      <c r="A44" s="20"/>
      <c r="B44" s="21">
        <v>90095</v>
      </c>
      <c r="C44" s="34" t="s">
        <v>10</v>
      </c>
      <c r="D44" s="57"/>
      <c r="E44" s="57"/>
      <c r="F44" s="86" t="e">
        <f t="shared" si="0"/>
        <v>#DIV/0!</v>
      </c>
    </row>
    <row r="45" spans="1:6" ht="15.95" customHeight="1" thickBot="1" x14ac:dyDescent="0.3">
      <c r="A45" s="26">
        <v>921</v>
      </c>
      <c r="B45" s="58"/>
      <c r="C45" s="33" t="s">
        <v>26</v>
      </c>
      <c r="D45" s="51">
        <f>SUM(D46)</f>
        <v>10635000</v>
      </c>
      <c r="E45" s="51">
        <f>SUM(E46)</f>
        <v>12095000</v>
      </c>
      <c r="F45" s="82">
        <f t="shared" si="0"/>
        <v>113.72825575928537</v>
      </c>
    </row>
    <row r="46" spans="1:6" ht="15.95" customHeight="1" x14ac:dyDescent="0.25">
      <c r="A46" s="20"/>
      <c r="B46" s="21">
        <v>92105</v>
      </c>
      <c r="C46" s="34" t="s">
        <v>27</v>
      </c>
      <c r="D46" s="49">
        <v>10635000</v>
      </c>
      <c r="E46" s="49">
        <v>12095000</v>
      </c>
      <c r="F46" s="86">
        <f t="shared" si="0"/>
        <v>113.72825575928537</v>
      </c>
    </row>
    <row r="47" spans="1:6" ht="15.95" customHeight="1" thickBot="1" x14ac:dyDescent="0.3">
      <c r="A47" s="26">
        <v>926</v>
      </c>
      <c r="B47" s="30"/>
      <c r="C47" s="33" t="s">
        <v>29</v>
      </c>
      <c r="D47" s="51">
        <f>SUM(D48:D48)</f>
        <v>1100000</v>
      </c>
      <c r="E47" s="51">
        <f>SUM(E48:E48)</f>
        <v>0</v>
      </c>
      <c r="F47" s="82"/>
    </row>
    <row r="48" spans="1:6" ht="15.95" customHeight="1" x14ac:dyDescent="0.25">
      <c r="A48" s="20"/>
      <c r="B48" s="31">
        <v>92605</v>
      </c>
      <c r="C48" s="22" t="s">
        <v>30</v>
      </c>
      <c r="D48" s="49">
        <v>1100000</v>
      </c>
      <c r="E48" s="49"/>
      <c r="F48" s="87"/>
    </row>
    <row r="49" spans="1:6" ht="18.75" customHeight="1" x14ac:dyDescent="0.25">
      <c r="A49" s="59"/>
      <c r="B49" s="60"/>
      <c r="C49" s="61" t="s">
        <v>7</v>
      </c>
      <c r="D49" s="75">
        <f>SUM(D9,D16,D23,D33,D36,D43,D45,D47,D38,D14,D12)</f>
        <v>115640179</v>
      </c>
      <c r="E49" s="75">
        <f>SUM(E9,E16,E23,E33,E36,E43,E45,E47,E38,E14,E12)</f>
        <v>121668583</v>
      </c>
      <c r="F49" s="89">
        <f t="shared" si="0"/>
        <v>105.21307045019361</v>
      </c>
    </row>
    <row r="50" spans="1:6" ht="24.95" customHeight="1" x14ac:dyDescent="0.25">
      <c r="A50" s="5"/>
      <c r="E50" s="3"/>
    </row>
    <row r="51" spans="1:6" ht="24.95" customHeight="1" x14ac:dyDescent="0.25"/>
  </sheetData>
  <mergeCells count="4">
    <mergeCell ref="A3:F3"/>
    <mergeCell ref="A4:F4"/>
    <mergeCell ref="A5:F5"/>
    <mergeCell ref="E1:F1"/>
  </mergeCells>
  <phoneticPr fontId="2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Tabela 8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2022-12-29T10:27:15Z</cp:lastPrinted>
  <dcterms:created xsi:type="dcterms:W3CDTF">2000-11-02T11:50:51Z</dcterms:created>
  <dcterms:modified xsi:type="dcterms:W3CDTF">2022-12-29T10:27:21Z</dcterms:modified>
</cp:coreProperties>
</file>