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3"/>
  <workbookPr codeName="ThisWorkbook"/>
  <mc:AlternateContent xmlns:mc="http://schemas.openxmlformats.org/markup-compatibility/2006">
    <mc:Choice Requires="x15">
      <x15ac:absPath xmlns:x15ac="http://schemas.microsoft.com/office/spreadsheetml/2010/11/ac" url="\\gmk.local\dane\BM\BM-06\BIP\ROK 2024-BIP\Projekt budżetu\"/>
    </mc:Choice>
  </mc:AlternateContent>
  <xr:revisionPtr revIDLastSave="0" documentId="13_ncr:1_{21BF35AF-543C-4D74-A74E-1167A16087C0}" xr6:coauthVersionLast="36" xr6:coauthVersionMax="36" xr10:uidLastSave="{00000000-0000-0000-0000-000000000000}"/>
  <bookViews>
    <workbookView xWindow="6015" yWindow="1590" windowWidth="11340" windowHeight="8910" autoFilterDateGrouping="0" xr2:uid="{00000000-000D-0000-FFFF-FFFF00000000}"/>
  </bookViews>
  <sheets>
    <sheet name="Zał. 7.1" sheetId="23" r:id="rId1"/>
  </sheets>
  <definedNames>
    <definedName name="_xlnm.Print_Titles" localSheetId="0">'Zał. 7.1'!$9:$14</definedName>
  </definedNames>
  <calcPr calcId="191029"/>
</workbook>
</file>

<file path=xl/calcChain.xml><?xml version="1.0" encoding="utf-8"?>
<calcChain xmlns="http://schemas.openxmlformats.org/spreadsheetml/2006/main">
  <c r="L86" i="23" l="1"/>
  <c r="G86" i="23"/>
  <c r="D86" i="23" s="1"/>
  <c r="F86" i="23"/>
  <c r="E86" i="23"/>
  <c r="L85" i="23"/>
  <c r="G85" i="23"/>
  <c r="F85" i="23"/>
  <c r="E85" i="23"/>
  <c r="D85" i="23"/>
  <c r="L84" i="23"/>
  <c r="G84" i="23"/>
  <c r="D84" i="23" s="1"/>
  <c r="F84" i="23"/>
  <c r="E84" i="23"/>
  <c r="L83" i="23"/>
  <c r="G83" i="23"/>
  <c r="F83" i="23"/>
  <c r="E83" i="23"/>
  <c r="D83" i="23"/>
  <c r="L82" i="23"/>
  <c r="G82" i="23"/>
  <c r="D82" i="23" s="1"/>
  <c r="F82" i="23"/>
  <c r="E82" i="23"/>
  <c r="L81" i="23"/>
  <c r="G81" i="23"/>
  <c r="F81" i="23"/>
  <c r="E81" i="23"/>
  <c r="L80" i="23"/>
  <c r="G80" i="23"/>
  <c r="F80" i="23"/>
  <c r="E80" i="23"/>
  <c r="D80" i="23"/>
  <c r="R79" i="23"/>
  <c r="Q79" i="23"/>
  <c r="O79" i="23"/>
  <c r="N79" i="23"/>
  <c r="L79" i="23" s="1"/>
  <c r="M79" i="23"/>
  <c r="K79" i="23"/>
  <c r="J79" i="23"/>
  <c r="F79" i="23" s="1"/>
  <c r="I79" i="23"/>
  <c r="H79" i="23"/>
  <c r="L78" i="23"/>
  <c r="G78" i="23"/>
  <c r="F78" i="23"/>
  <c r="E78" i="23"/>
  <c r="D78" i="23"/>
  <c r="L77" i="23"/>
  <c r="G77" i="23"/>
  <c r="D77" i="23" s="1"/>
  <c r="F77" i="23"/>
  <c r="E77" i="23"/>
  <c r="L76" i="23"/>
  <c r="G76" i="23"/>
  <c r="F76" i="23"/>
  <c r="E76" i="23"/>
  <c r="D76" i="23"/>
  <c r="L75" i="23"/>
  <c r="G75" i="23"/>
  <c r="D75" i="23" s="1"/>
  <c r="F75" i="23"/>
  <c r="E75" i="23"/>
  <c r="L74" i="23"/>
  <c r="G74" i="23"/>
  <c r="F74" i="23"/>
  <c r="E74" i="23"/>
  <c r="D74" i="23"/>
  <c r="R73" i="23"/>
  <c r="Q73" i="23"/>
  <c r="O73" i="23"/>
  <c r="N73" i="23"/>
  <c r="L73" i="23" s="1"/>
  <c r="M73" i="23"/>
  <c r="K73" i="23"/>
  <c r="J73" i="23"/>
  <c r="I73" i="23"/>
  <c r="H73" i="23"/>
  <c r="E73" i="23" s="1"/>
  <c r="F73" i="23"/>
  <c r="L72" i="23"/>
  <c r="G72" i="23"/>
  <c r="D72" i="23" s="1"/>
  <c r="F72" i="23"/>
  <c r="E72" i="23"/>
  <c r="L71" i="23"/>
  <c r="G71" i="23"/>
  <c r="D71" i="23" s="1"/>
  <c r="F71" i="23"/>
  <c r="E71" i="23"/>
  <c r="L70" i="23"/>
  <c r="G70" i="23"/>
  <c r="F70" i="23"/>
  <c r="E70" i="23"/>
  <c r="L69" i="23"/>
  <c r="G69" i="23"/>
  <c r="F69" i="23"/>
  <c r="E69" i="23"/>
  <c r="L68" i="23"/>
  <c r="G68" i="23"/>
  <c r="F68" i="23"/>
  <c r="E68" i="23"/>
  <c r="D68" i="23"/>
  <c r="L67" i="23"/>
  <c r="G67" i="23"/>
  <c r="F67" i="23"/>
  <c r="E67" i="23"/>
  <c r="L66" i="23"/>
  <c r="G66" i="23"/>
  <c r="D66" i="23" s="1"/>
  <c r="F66" i="23"/>
  <c r="E66" i="23"/>
  <c r="L65" i="23"/>
  <c r="G65" i="23"/>
  <c r="F65" i="23"/>
  <c r="E65" i="23"/>
  <c r="L64" i="23"/>
  <c r="G64" i="23"/>
  <c r="F64" i="23"/>
  <c r="E64" i="23"/>
  <c r="D64" i="23"/>
  <c r="L63" i="23"/>
  <c r="G63" i="23"/>
  <c r="D63" i="23" s="1"/>
  <c r="F63" i="23"/>
  <c r="E63" i="23"/>
  <c r="L62" i="23"/>
  <c r="G62" i="23"/>
  <c r="D62" i="23" s="1"/>
  <c r="F62" i="23"/>
  <c r="E62" i="23"/>
  <c r="L61" i="23"/>
  <c r="G61" i="23"/>
  <c r="D61" i="23" s="1"/>
  <c r="F61" i="23"/>
  <c r="E61" i="23"/>
  <c r="L60" i="23"/>
  <c r="G60" i="23"/>
  <c r="F60" i="23"/>
  <c r="E60" i="23"/>
  <c r="D60" i="23"/>
  <c r="R59" i="23"/>
  <c r="Q59" i="23"/>
  <c r="O59" i="23"/>
  <c r="N59" i="23"/>
  <c r="M59" i="23"/>
  <c r="K59" i="23"/>
  <c r="J59" i="23"/>
  <c r="F59" i="23" s="1"/>
  <c r="I59" i="23"/>
  <c r="H59" i="23"/>
  <c r="L58" i="23"/>
  <c r="G58" i="23"/>
  <c r="F58" i="23"/>
  <c r="E58" i="23"/>
  <c r="D58" i="23"/>
  <c r="L57" i="23"/>
  <c r="G57" i="23"/>
  <c r="D57" i="23" s="1"/>
  <c r="F57" i="23"/>
  <c r="E57" i="23"/>
  <c r="L56" i="23"/>
  <c r="G56" i="23"/>
  <c r="F56" i="23"/>
  <c r="E56" i="23"/>
  <c r="D56" i="23"/>
  <c r="L55" i="23"/>
  <c r="G55" i="23"/>
  <c r="D55" i="23" s="1"/>
  <c r="F55" i="23"/>
  <c r="E55" i="23"/>
  <c r="L54" i="23"/>
  <c r="G54" i="23"/>
  <c r="F54" i="23"/>
  <c r="E54" i="23"/>
  <c r="D54" i="23"/>
  <c r="R53" i="23"/>
  <c r="Q53" i="23"/>
  <c r="O53" i="23"/>
  <c r="N53" i="23"/>
  <c r="M53" i="23"/>
  <c r="L53" i="23"/>
  <c r="K53" i="23"/>
  <c r="J53" i="23"/>
  <c r="I53" i="23"/>
  <c r="H53" i="23"/>
  <c r="G53" i="23" s="1"/>
  <c r="D53" i="23" s="1"/>
  <c r="F53" i="23"/>
  <c r="L52" i="23"/>
  <c r="G52" i="23"/>
  <c r="D52" i="23" s="1"/>
  <c r="F52" i="23"/>
  <c r="E52" i="23"/>
  <c r="L51" i="23"/>
  <c r="G51" i="23"/>
  <c r="F51" i="23"/>
  <c r="E51" i="23"/>
  <c r="D51" i="23"/>
  <c r="R50" i="23"/>
  <c r="Q50" i="23"/>
  <c r="O50" i="23"/>
  <c r="N50" i="23"/>
  <c r="M50" i="23"/>
  <c r="L50" i="23"/>
  <c r="K50" i="23"/>
  <c r="J50" i="23"/>
  <c r="I50" i="23"/>
  <c r="H50" i="23"/>
  <c r="G50" i="23" s="1"/>
  <c r="D50" i="23" s="1"/>
  <c r="F50" i="23"/>
  <c r="L49" i="23"/>
  <c r="G49" i="23"/>
  <c r="D49" i="23" s="1"/>
  <c r="F49" i="23"/>
  <c r="E49" i="23"/>
  <c r="L48" i="23"/>
  <c r="G48" i="23"/>
  <c r="F48" i="23"/>
  <c r="E48" i="23"/>
  <c r="D48" i="23"/>
  <c r="L47" i="23"/>
  <c r="G47" i="23"/>
  <c r="D47" i="23" s="1"/>
  <c r="F47" i="23"/>
  <c r="E47" i="23"/>
  <c r="L46" i="23"/>
  <c r="G46" i="23"/>
  <c r="F46" i="23"/>
  <c r="E46" i="23"/>
  <c r="D46" i="23"/>
  <c r="R45" i="23"/>
  <c r="Q45" i="23"/>
  <c r="O45" i="23"/>
  <c r="N45" i="23"/>
  <c r="L45" i="23" s="1"/>
  <c r="M45" i="23"/>
  <c r="K45" i="23"/>
  <c r="J45" i="23"/>
  <c r="I45" i="23"/>
  <c r="H45" i="23"/>
  <c r="E45" i="23" s="1"/>
  <c r="F45" i="23"/>
  <c r="L44" i="23"/>
  <c r="G44" i="23"/>
  <c r="D44" i="23" s="1"/>
  <c r="F44" i="23"/>
  <c r="E44" i="23"/>
  <c r="L43" i="23"/>
  <c r="G43" i="23"/>
  <c r="F43" i="23"/>
  <c r="E43" i="23"/>
  <c r="D43" i="23"/>
  <c r="L42" i="23"/>
  <c r="G42" i="23"/>
  <c r="D42" i="23" s="1"/>
  <c r="F42" i="23"/>
  <c r="E42" i="23"/>
  <c r="R41" i="23"/>
  <c r="Q41" i="23"/>
  <c r="P41" i="23"/>
  <c r="F41" i="23" s="1"/>
  <c r="O41" i="23"/>
  <c r="N41" i="23"/>
  <c r="M41" i="23"/>
  <c r="K41" i="23"/>
  <c r="J41" i="23"/>
  <c r="I41" i="23"/>
  <c r="H41" i="23"/>
  <c r="G41" i="23"/>
  <c r="E41" i="23"/>
  <c r="L40" i="23"/>
  <c r="G40" i="23"/>
  <c r="F40" i="23"/>
  <c r="E40" i="23"/>
  <c r="D40" i="23"/>
  <c r="L39" i="23"/>
  <c r="G39" i="23"/>
  <c r="D39" i="23" s="1"/>
  <c r="F39" i="23"/>
  <c r="E39" i="23"/>
  <c r="R38" i="23"/>
  <c r="Q38" i="23"/>
  <c r="O38" i="23"/>
  <c r="N38" i="23"/>
  <c r="M38" i="23"/>
  <c r="L38" i="23" s="1"/>
  <c r="K38" i="23"/>
  <c r="J38" i="23"/>
  <c r="I38" i="23"/>
  <c r="H38" i="23"/>
  <c r="F38" i="23"/>
  <c r="L37" i="23"/>
  <c r="G37" i="23"/>
  <c r="D37" i="23" s="1"/>
  <c r="F37" i="23"/>
  <c r="E37" i="23"/>
  <c r="L36" i="23"/>
  <c r="G36" i="23"/>
  <c r="F36" i="23"/>
  <c r="E36" i="23"/>
  <c r="D36" i="23"/>
  <c r="L35" i="23"/>
  <c r="G35" i="23"/>
  <c r="D35" i="23" s="1"/>
  <c r="F35" i="23"/>
  <c r="E35" i="23"/>
  <c r="L34" i="23"/>
  <c r="G34" i="23"/>
  <c r="F34" i="23"/>
  <c r="E34" i="23"/>
  <c r="R33" i="23"/>
  <c r="Q33" i="23"/>
  <c r="P33" i="23"/>
  <c r="O33" i="23"/>
  <c r="N33" i="23"/>
  <c r="M33" i="23"/>
  <c r="K33" i="23"/>
  <c r="J33" i="23"/>
  <c r="I33" i="23"/>
  <c r="H33" i="23"/>
  <c r="F33" i="23"/>
  <c r="L32" i="23"/>
  <c r="G32" i="23"/>
  <c r="D32" i="23" s="1"/>
  <c r="F32" i="23"/>
  <c r="E32" i="23"/>
  <c r="L31" i="23"/>
  <c r="G31" i="23"/>
  <c r="F31" i="23"/>
  <c r="E31" i="23"/>
  <c r="D31" i="23"/>
  <c r="L30" i="23"/>
  <c r="G30" i="23"/>
  <c r="D30" i="23" s="1"/>
  <c r="F30" i="23"/>
  <c r="E30" i="23"/>
  <c r="L29" i="23"/>
  <c r="G29" i="23"/>
  <c r="F29" i="23"/>
  <c r="E29" i="23"/>
  <c r="D29" i="23"/>
  <c r="R28" i="23"/>
  <c r="Q28" i="23"/>
  <c r="P28" i="23"/>
  <c r="O28" i="23"/>
  <c r="N28" i="23"/>
  <c r="M28" i="23"/>
  <c r="K28" i="23"/>
  <c r="J28" i="23"/>
  <c r="I28" i="23"/>
  <c r="H28" i="23"/>
  <c r="G28" i="23" s="1"/>
  <c r="F28" i="23"/>
  <c r="L27" i="23"/>
  <c r="G27" i="23"/>
  <c r="D27" i="23" s="1"/>
  <c r="F27" i="23"/>
  <c r="E27" i="23"/>
  <c r="L26" i="23"/>
  <c r="G26" i="23"/>
  <c r="F26" i="23"/>
  <c r="E26" i="23"/>
  <c r="D26" i="23"/>
  <c r="R25" i="23"/>
  <c r="Q25" i="23"/>
  <c r="O25" i="23"/>
  <c r="N25" i="23"/>
  <c r="M25" i="23"/>
  <c r="L25" i="23"/>
  <c r="K25" i="23"/>
  <c r="J25" i="23"/>
  <c r="I25" i="23"/>
  <c r="H25" i="23"/>
  <c r="G25" i="23" s="1"/>
  <c r="D25" i="23" s="1"/>
  <c r="F25" i="23"/>
  <c r="L24" i="23"/>
  <c r="G24" i="23"/>
  <c r="D24" i="23" s="1"/>
  <c r="F24" i="23"/>
  <c r="E24" i="23"/>
  <c r="L23" i="23"/>
  <c r="G23" i="23"/>
  <c r="F23" i="23"/>
  <c r="E23" i="23"/>
  <c r="D23" i="23"/>
  <c r="L22" i="23"/>
  <c r="G22" i="23"/>
  <c r="D22" i="23" s="1"/>
  <c r="F22" i="23"/>
  <c r="E22" i="23"/>
  <c r="R21" i="23"/>
  <c r="Q21" i="23"/>
  <c r="O21" i="23"/>
  <c r="N21" i="23"/>
  <c r="M21" i="23"/>
  <c r="L21" i="23" s="1"/>
  <c r="K21" i="23"/>
  <c r="F21" i="23" s="1"/>
  <c r="J21" i="23"/>
  <c r="I21" i="23"/>
  <c r="G21" i="23" s="1"/>
  <c r="H21" i="23"/>
  <c r="E21" i="23"/>
  <c r="L20" i="23"/>
  <c r="F20" i="23"/>
  <c r="L19" i="23"/>
  <c r="G19" i="23"/>
  <c r="F19" i="23"/>
  <c r="E19" i="23"/>
  <c r="D19" i="23"/>
  <c r="R18" i="23"/>
  <c r="Q18" i="23"/>
  <c r="O18" i="23"/>
  <c r="M18" i="23"/>
  <c r="L18" i="23" s="1"/>
  <c r="J18" i="23"/>
  <c r="F18" i="23" s="1"/>
  <c r="H18" i="23"/>
  <c r="G18" i="23" s="1"/>
  <c r="E18" i="23"/>
  <c r="L17" i="23"/>
  <c r="G17" i="23"/>
  <c r="D17" i="23" s="1"/>
  <c r="F17" i="23"/>
  <c r="E17" i="23"/>
  <c r="L16" i="23"/>
  <c r="G16" i="23"/>
  <c r="F16" i="23"/>
  <c r="E16" i="23"/>
  <c r="D16" i="23"/>
  <c r="R15" i="23"/>
  <c r="Q15" i="23"/>
  <c r="O15" i="23"/>
  <c r="M15" i="23"/>
  <c r="L15" i="23" s="1"/>
  <c r="J15" i="23"/>
  <c r="G15" i="23" s="1"/>
  <c r="D15" i="23" s="1"/>
  <c r="H15" i="23"/>
  <c r="E15" i="23"/>
  <c r="D21" i="23" l="1"/>
  <c r="F15" i="23"/>
  <c r="E25" i="23"/>
  <c r="L33" i="23"/>
  <c r="D34" i="23"/>
  <c r="G45" i="23"/>
  <c r="D45" i="23" s="1"/>
  <c r="E50" i="23"/>
  <c r="E53" i="23"/>
  <c r="D65" i="23"/>
  <c r="G73" i="23"/>
  <c r="D73" i="23" s="1"/>
  <c r="L28" i="23"/>
  <c r="K87" i="23"/>
  <c r="G79" i="23"/>
  <c r="D79" i="23" s="1"/>
  <c r="G38" i="23"/>
  <c r="D38" i="23" s="1"/>
  <c r="G59" i="23"/>
  <c r="D59" i="23" s="1"/>
  <c r="L59" i="23"/>
  <c r="D69" i="23"/>
  <c r="D81" i="23"/>
  <c r="I87" i="23"/>
  <c r="N87" i="23"/>
  <c r="D18" i="23"/>
  <c r="O87" i="23"/>
  <c r="R87" i="23"/>
  <c r="Q87" i="23"/>
  <c r="P87" i="23"/>
  <c r="L41" i="23"/>
  <c r="D41" i="23" s="1"/>
  <c r="D70" i="23"/>
  <c r="D67" i="23"/>
  <c r="E28" i="23"/>
  <c r="D28" i="23"/>
  <c r="M87" i="23"/>
  <c r="E79" i="23"/>
  <c r="J87" i="23"/>
  <c r="F87" i="23" s="1"/>
  <c r="H87" i="23"/>
  <c r="E59" i="23"/>
  <c r="E38" i="23"/>
  <c r="E33" i="23"/>
  <c r="G33" i="23"/>
  <c r="D33" i="23" s="1"/>
  <c r="L87" i="23" l="1"/>
  <c r="G87" i="23"/>
  <c r="D87" i="23" s="1"/>
  <c r="E87" i="23"/>
</calcChain>
</file>

<file path=xl/sharedStrings.xml><?xml version="1.0" encoding="utf-8"?>
<sst xmlns="http://schemas.openxmlformats.org/spreadsheetml/2006/main" count="104" uniqueCount="90">
  <si>
    <t>§2110</t>
  </si>
  <si>
    <t>01095</t>
  </si>
  <si>
    <t>010</t>
  </si>
  <si>
    <t>020</t>
  </si>
  <si>
    <t>OGÓŁEM</t>
  </si>
  <si>
    <t>02001</t>
  </si>
  <si>
    <t>Ogółem</t>
  </si>
  <si>
    <t>w tym:</t>
  </si>
  <si>
    <t>Gmina</t>
  </si>
  <si>
    <t>Powiat</t>
  </si>
  <si>
    <t>w zł</t>
  </si>
  <si>
    <t>Rady Miasta Krakowa</t>
  </si>
  <si>
    <t>Dział</t>
  </si>
  <si>
    <t>Rolnictwo i łowiectwo</t>
  </si>
  <si>
    <t>Leśnictwo</t>
  </si>
  <si>
    <t>Transport i łączność</t>
  </si>
  <si>
    <t>Gospodarka mieszkaniowa</t>
  </si>
  <si>
    <t>Działalność usługowa</t>
  </si>
  <si>
    <t>Administracja publiczna</t>
  </si>
  <si>
    <t>Urzędy naczelnych organów władzy państwowej, kontroli i ochrony prawa oraz sądownictwa</t>
  </si>
  <si>
    <t>Obrona narodowa</t>
  </si>
  <si>
    <t>Bezpieczeństwo publiczne i ochrona przeciwpożarowa</t>
  </si>
  <si>
    <t>Ochrona zdrowia</t>
  </si>
  <si>
    <t>Pomoc społeczna</t>
  </si>
  <si>
    <t>Pozostałe zadania w zakresie polityki społecznej</t>
  </si>
  <si>
    <t>Gospodarka komunalna i ochrona środowiska</t>
  </si>
  <si>
    <t>Załącznik Nr 8</t>
  </si>
  <si>
    <t>1. Dochody</t>
  </si>
  <si>
    <t>Rozdział</t>
  </si>
  <si>
    <t>Treść</t>
  </si>
  <si>
    <t>RAZEM</t>
  </si>
  <si>
    <t>z ustawy</t>
  </si>
  <si>
    <t>z porozumień</t>
  </si>
  <si>
    <t>§ 6410</t>
  </si>
  <si>
    <t>Gospodarka leśna</t>
  </si>
  <si>
    <t>02002</t>
  </si>
  <si>
    <t xml:space="preserve">Nadzór nad gospodarką leśną </t>
  </si>
  <si>
    <t>70005</t>
  </si>
  <si>
    <t>Gospodarka gruntami i nieruchomościami</t>
  </si>
  <si>
    <t>Nadzór budowlany</t>
  </si>
  <si>
    <t>Cmentarze</t>
  </si>
  <si>
    <t>Urzędy wojewódzkie</t>
  </si>
  <si>
    <t>Spis powszechny i inne</t>
  </si>
  <si>
    <t>Urzędy naczelnych organów władzy państwowej, kontroli i ochrony prawa</t>
  </si>
  <si>
    <t>Pozostałe wydatki obronne</t>
  </si>
  <si>
    <t>Komendy powiatowe Policji</t>
  </si>
  <si>
    <t>Komendy powiatowe Państwowej Straży Pożarnej</t>
  </si>
  <si>
    <t>Obrona cywilna</t>
  </si>
  <si>
    <t>Inspekcja Sanitarna</t>
  </si>
  <si>
    <t>Ratownictwo medyczne</t>
  </si>
  <si>
    <t>Składki na ubezpieczenie zdrowotne oraz świadczenia dla osób nieobjętych obowiązkiem ubezpieczenia zdrowotnego</t>
  </si>
  <si>
    <t>Placówki opiekuńczo - wychowawcze</t>
  </si>
  <si>
    <t>Domy pomocy społecznej</t>
  </si>
  <si>
    <t>Ośrodki wsparcia</t>
  </si>
  <si>
    <t>Zasiłki i pomoc w naturze oraz składki na ubezpieczenia emerytalne i rentowe</t>
  </si>
  <si>
    <t>Zasiłki rodzinne, pielęgnacyjne i wychowawcze</t>
  </si>
  <si>
    <t>Ośrodki pomocy społecznej</t>
  </si>
  <si>
    <t>Zespoły do spraw orzekania o stopniu niepełnosprawności</t>
  </si>
  <si>
    <t>Usługi opiekuńcze i specjalistyczne usługi opiekuńcze</t>
  </si>
  <si>
    <t>Zespoły do spraw orzekania o niepełnosprawności</t>
  </si>
  <si>
    <t>Oświetlenie ulic, placów i dróg</t>
  </si>
  <si>
    <t>Pozostała działalność</t>
  </si>
  <si>
    <t>§ 2010</t>
  </si>
  <si>
    <t>Dochody Miasta związane z realizacją zadań zleconych                        § 2360</t>
  </si>
  <si>
    <t>Świadczenia rodzinne, świadczenie z funduszu alimentacyjnego oraz składki na ubezpieczenia emerytalne i rentowe z ubezpieczenia społecznego</t>
  </si>
  <si>
    <t>Pomoc dla cudzoziemców</t>
  </si>
  <si>
    <t>Zadania w zakresie przeciwdziałania przemocy w rodzinie</t>
  </si>
  <si>
    <t>§ 2020</t>
  </si>
  <si>
    <t>Kwalifikacja wojskowa</t>
  </si>
  <si>
    <t>§ 6320</t>
  </si>
  <si>
    <t>Dochody odprowadzane do budżetu państwa               § 2350</t>
  </si>
  <si>
    <t>Zadania z zakresu geodezji i kartografii</t>
  </si>
  <si>
    <t>Wymiar sprawiedliwości</t>
  </si>
  <si>
    <t>§2160</t>
  </si>
  <si>
    <t>Rodzina</t>
  </si>
  <si>
    <t>Świadczenie wychowawcze</t>
  </si>
  <si>
    <t>Rodziny zastępcze</t>
  </si>
  <si>
    <t>Działalność placówek opiekuńczo-wychowawczych</t>
  </si>
  <si>
    <t>§ 2060</t>
  </si>
  <si>
    <t>Nieodpłatna pomoc prawna</t>
  </si>
  <si>
    <t>Wspieranie rodziny</t>
  </si>
  <si>
    <t xml:space="preserve">do uchwały Nr </t>
  </si>
  <si>
    <t xml:space="preserve">z dnia </t>
  </si>
  <si>
    <t>§ 2120</t>
  </si>
  <si>
    <t>Składki na ubezpieczenie zdrowotne opłacane za osoby pobierające niektóre świadczenia rodzinne oraz za osoby pobierające zasiłki dla opiekunów</t>
  </si>
  <si>
    <t>Załącznik Nr 7</t>
  </si>
  <si>
    <t>z dnia</t>
  </si>
  <si>
    <t>Dochody i wydatki związane z realizacją zadań z zakresu administracji rządowej i innych zleconych jednostce samorządu terytorialnego odrębnymi ustawami                                                                                                                                                           oraz zadań wykonywanych na mocy porozumień z organami administracji rządowej na rok 2024</t>
  </si>
  <si>
    <t>\</t>
  </si>
  <si>
    <t>Składki na ubezpieczenie zdrowotne opłacane za osoby pobierające niektóre świadczenia z pomocy społecznej oraz za osoby uczestniczące w zajęciach w centrum integracji społecznej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</si>
</sst>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#,###,###"/>
  </numFmts>
  <fonts count="11" x14ac:knownFonts="1">
    <font>
      <sz val="10"/>
      <name val="Arial CE"/>
      <charset val="238"/>
    </font>
    <font>
      <sz val="10"/>
      <name val="Arial CE"/>
      <charset val="238"/>
    </font>
    <font>
      <sz val="10"/>
      <name val="Arial CE"/>
    </font>
    <font>
      <sz val="8"/>
      <name val="Times New Roman CE"/>
      <family val="1"/>
      <charset val="238"/>
    </font>
    <font>
      <sz val="12"/>
      <name val="Times New Roman"/>
      <family val="1"/>
      <charset val="238"/>
    </font>
    <font>
      <sz val="9"/>
      <name val="Times New Roman CE"/>
      <family val="1"/>
      <charset val="238"/>
    </font>
    <font>
      <sz val="10"/>
      <name val="Times New Roman CE"/>
      <family val="1"/>
      <charset val="238"/>
    </font>
    <font>
      <b/>
      <sz val="10"/>
      <name val="Times New Roman CE"/>
      <family val="1"/>
      <charset val="238"/>
    </font>
    <font>
      <i/>
      <sz val="7"/>
      <name val="Times New Roman CE"/>
      <family val="1"/>
      <charset val="238"/>
    </font>
    <font>
      <b/>
      <sz val="13"/>
      <name val="Times New Roman CE"/>
      <family val="1"/>
      <charset val="238"/>
    </font>
    <font>
      <b/>
      <sz val="12"/>
      <name val="Times New Roman CE"/>
      <charset val="238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</borders>
  <cellStyleXfs count="4">
    <xf numFmtId="0" fontId="0" fillId="0" borderId="0"/>
    <xf numFmtId="0" fontId="2" fillId="0" borderId="0"/>
    <xf numFmtId="0" fontId="1" fillId="0" borderId="0"/>
    <xf numFmtId="0" fontId="2" fillId="0" borderId="0"/>
  </cellStyleXfs>
  <cellXfs count="89">
    <xf numFmtId="0" fontId="0" fillId="0" borderId="0" xfId="0"/>
    <xf numFmtId="0" fontId="4" fillId="0" borderId="0" xfId="1" applyFont="1"/>
    <xf numFmtId="0" fontId="6" fillId="0" borderId="0" xfId="2" applyFont="1"/>
    <xf numFmtId="0" fontId="6" fillId="0" borderId="0" xfId="2" applyFont="1" applyAlignment="1">
      <alignment horizontal="right"/>
    </xf>
    <xf numFmtId="0" fontId="5" fillId="0" borderId="0" xfId="2" applyFont="1"/>
    <xf numFmtId="0" fontId="5" fillId="0" borderId="4" xfId="2" applyFont="1" applyBorder="1" applyAlignment="1">
      <alignment horizontal="center" vertical="center" wrapText="1"/>
    </xf>
    <xf numFmtId="0" fontId="5" fillId="0" borderId="6" xfId="2" applyFont="1" applyBorder="1" applyAlignment="1">
      <alignment horizontal="center" vertical="center" wrapText="1"/>
    </xf>
    <xf numFmtId="0" fontId="5" fillId="0" borderId="7" xfId="2" applyFont="1" applyBorder="1" applyAlignment="1">
      <alignment horizontal="center" vertical="center" wrapText="1"/>
    </xf>
    <xf numFmtId="0" fontId="8" fillId="0" borderId="4" xfId="2" applyFont="1" applyBorder="1" applyAlignment="1">
      <alignment horizontal="center" vertical="center"/>
    </xf>
    <xf numFmtId="0" fontId="8" fillId="0" borderId="4" xfId="2" applyFont="1" applyBorder="1" applyAlignment="1">
      <alignment horizontal="center" vertical="center" wrapText="1"/>
    </xf>
    <xf numFmtId="0" fontId="8" fillId="0" borderId="0" xfId="2" applyFont="1"/>
    <xf numFmtId="0" fontId="7" fillId="0" borderId="8" xfId="2" quotePrefix="1" applyFont="1" applyBorder="1" applyAlignment="1">
      <alignment horizontal="center" vertical="center"/>
    </xf>
    <xf numFmtId="0" fontId="7" fillId="0" borderId="8" xfId="2" applyFont="1" applyBorder="1" applyAlignment="1">
      <alignment horizontal="center" vertical="center"/>
    </xf>
    <xf numFmtId="0" fontId="7" fillId="0" borderId="8" xfId="2" applyFont="1" applyBorder="1" applyAlignment="1">
      <alignment horizontal="left" vertical="center"/>
    </xf>
    <xf numFmtId="164" fontId="7" fillId="0" borderId="8" xfId="2" applyNumberFormat="1" applyFont="1" applyBorder="1" applyAlignment="1">
      <alignment horizontal="right" vertical="center"/>
    </xf>
    <xf numFmtId="164" fontId="7" fillId="0" borderId="8" xfId="2" applyNumberFormat="1" applyFont="1" applyBorder="1" applyAlignment="1">
      <alignment vertical="center"/>
    </xf>
    <xf numFmtId="0" fontId="7" fillId="0" borderId="0" xfId="2" applyFont="1" applyAlignment="1">
      <alignment vertical="center"/>
    </xf>
    <xf numFmtId="0" fontId="6" fillId="0" borderId="2" xfId="2" applyFont="1" applyBorder="1" applyAlignment="1">
      <alignment horizontal="center" vertical="center"/>
    </xf>
    <xf numFmtId="0" fontId="6" fillId="0" borderId="2" xfId="2" quotePrefix="1" applyFont="1" applyBorder="1" applyAlignment="1">
      <alignment horizontal="center" vertical="center"/>
    </xf>
    <xf numFmtId="0" fontId="6" fillId="0" borderId="2" xfId="2" applyFont="1" applyBorder="1" applyAlignment="1">
      <alignment horizontal="left" vertical="center"/>
    </xf>
    <xf numFmtId="164" fontId="6" fillId="0" borderId="2" xfId="2" applyNumberFormat="1" applyFont="1" applyBorder="1" applyAlignment="1">
      <alignment horizontal="right" vertical="center"/>
    </xf>
    <xf numFmtId="164" fontId="6" fillId="0" borderId="2" xfId="2" applyNumberFormat="1" applyFont="1" applyBorder="1" applyAlignment="1">
      <alignment vertical="center"/>
    </xf>
    <xf numFmtId="0" fontId="6" fillId="0" borderId="0" xfId="2" applyFont="1" applyAlignment="1">
      <alignment vertical="center"/>
    </xf>
    <xf numFmtId="0" fontId="7" fillId="0" borderId="8" xfId="2" applyFont="1" applyBorder="1" applyAlignment="1">
      <alignment horizontal="center" vertical="center" wrapText="1"/>
    </xf>
    <xf numFmtId="0" fontId="7" fillId="0" borderId="8" xfId="2" applyFont="1" applyBorder="1" applyAlignment="1">
      <alignment horizontal="left" vertical="center" wrapText="1"/>
    </xf>
    <xf numFmtId="164" fontId="7" fillId="0" borderId="8" xfId="2" applyNumberFormat="1" applyFont="1" applyBorder="1" applyAlignment="1">
      <alignment horizontal="right" vertical="center" wrapText="1"/>
    </xf>
    <xf numFmtId="164" fontId="7" fillId="0" borderId="8" xfId="2" applyNumberFormat="1" applyFont="1" applyBorder="1" applyAlignment="1">
      <alignment vertical="center" wrapText="1"/>
    </xf>
    <xf numFmtId="0" fontId="7" fillId="0" borderId="0" xfId="2" applyFont="1" applyAlignment="1">
      <alignment vertical="center" wrapText="1"/>
    </xf>
    <xf numFmtId="0" fontId="6" fillId="0" borderId="2" xfId="2" applyFont="1" applyBorder="1" applyAlignment="1">
      <alignment horizontal="center" vertical="center" wrapText="1"/>
    </xf>
    <xf numFmtId="0" fontId="6" fillId="0" borderId="2" xfId="2" applyFont="1" applyBorder="1" applyAlignment="1">
      <alignment horizontal="left" vertical="center" wrapText="1"/>
    </xf>
    <xf numFmtId="164" fontId="6" fillId="0" borderId="2" xfId="2" applyNumberFormat="1" applyFont="1" applyBorder="1" applyAlignment="1">
      <alignment horizontal="right" vertical="center" wrapText="1"/>
    </xf>
    <xf numFmtId="164" fontId="6" fillId="0" borderId="2" xfId="2" applyNumberFormat="1" applyFont="1" applyBorder="1" applyAlignment="1">
      <alignment vertical="center" wrapText="1"/>
    </xf>
    <xf numFmtId="0" fontId="6" fillId="0" borderId="0" xfId="2" applyFont="1" applyAlignment="1">
      <alignment vertical="center" wrapText="1"/>
    </xf>
    <xf numFmtId="0" fontId="6" fillId="0" borderId="1" xfId="2" applyFont="1" applyBorder="1" applyAlignment="1">
      <alignment horizontal="center" vertical="center" wrapText="1"/>
    </xf>
    <xf numFmtId="0" fontId="6" fillId="0" borderId="9" xfId="2" applyFont="1" applyBorder="1" applyAlignment="1">
      <alignment horizontal="left" vertical="center" wrapText="1"/>
    </xf>
    <xf numFmtId="164" fontId="6" fillId="0" borderId="9" xfId="2" applyNumberFormat="1" applyFont="1" applyBorder="1" applyAlignment="1">
      <alignment horizontal="right" vertical="center" wrapText="1"/>
    </xf>
    <xf numFmtId="164" fontId="6" fillId="0" borderId="10" xfId="2" applyNumberFormat="1" applyFont="1" applyBorder="1" applyAlignment="1">
      <alignment horizontal="right" vertical="center"/>
    </xf>
    <xf numFmtId="164" fontId="6" fillId="0" borderId="10" xfId="2" applyNumberFormat="1" applyFont="1" applyBorder="1" applyAlignment="1">
      <alignment vertical="center"/>
    </xf>
    <xf numFmtId="0" fontId="6" fillId="0" borderId="1" xfId="2" applyFont="1" applyBorder="1" applyAlignment="1">
      <alignment horizontal="center" vertical="center"/>
    </xf>
    <xf numFmtId="0" fontId="6" fillId="0" borderId="9" xfId="2" applyFont="1" applyBorder="1" applyAlignment="1">
      <alignment horizontal="left" vertical="center"/>
    </xf>
    <xf numFmtId="164" fontId="6" fillId="0" borderId="9" xfId="2" applyNumberFormat="1" applyFont="1" applyBorder="1" applyAlignment="1">
      <alignment horizontal="right" vertical="center"/>
    </xf>
    <xf numFmtId="0" fontId="6" fillId="0" borderId="10" xfId="2" applyFont="1" applyBorder="1" applyAlignment="1">
      <alignment horizontal="center" vertical="center"/>
    </xf>
    <xf numFmtId="0" fontId="6" fillId="0" borderId="10" xfId="2" applyFont="1" applyBorder="1" applyAlignment="1">
      <alignment horizontal="left" vertical="center"/>
    </xf>
    <xf numFmtId="0" fontId="7" fillId="0" borderId="11" xfId="2" applyFont="1" applyBorder="1" applyAlignment="1">
      <alignment horizontal="center" vertical="center"/>
    </xf>
    <xf numFmtId="0" fontId="7" fillId="0" borderId="12" xfId="2" applyFont="1" applyBorder="1" applyAlignment="1">
      <alignment horizontal="left" vertical="center"/>
    </xf>
    <xf numFmtId="164" fontId="7" fillId="0" borderId="12" xfId="2" applyNumberFormat="1" applyFont="1" applyBorder="1" applyAlignment="1">
      <alignment horizontal="right" vertical="center"/>
    </xf>
    <xf numFmtId="0" fontId="6" fillId="0" borderId="5" xfId="2" applyFont="1" applyBorder="1" applyAlignment="1">
      <alignment horizontal="center" vertical="center"/>
    </xf>
    <xf numFmtId="0" fontId="6" fillId="0" borderId="6" xfId="2" applyFont="1" applyBorder="1" applyAlignment="1">
      <alignment horizontal="center" vertical="center"/>
    </xf>
    <xf numFmtId="0" fontId="6" fillId="0" borderId="7" xfId="2" applyFont="1" applyBorder="1" applyAlignment="1">
      <alignment horizontal="left" vertical="center"/>
    </xf>
    <xf numFmtId="164" fontId="6" fillId="0" borderId="7" xfId="2" applyNumberFormat="1" applyFont="1" applyBorder="1" applyAlignment="1">
      <alignment horizontal="right" vertical="center"/>
    </xf>
    <xf numFmtId="164" fontId="6" fillId="0" borderId="6" xfId="2" applyNumberFormat="1" applyFont="1" applyBorder="1" applyAlignment="1">
      <alignment vertical="center"/>
    </xf>
    <xf numFmtId="164" fontId="7" fillId="0" borderId="13" xfId="2" applyNumberFormat="1" applyFont="1" applyBorder="1" applyAlignment="1">
      <alignment horizontal="right" vertical="center"/>
    </xf>
    <xf numFmtId="164" fontId="7" fillId="0" borderId="4" xfId="2" applyNumberFormat="1" applyFont="1" applyBorder="1" applyAlignment="1">
      <alignment vertical="center"/>
    </xf>
    <xf numFmtId="0" fontId="7" fillId="0" borderId="8" xfId="3" applyFont="1" applyBorder="1" applyAlignment="1" applyProtection="1">
      <alignment vertical="center" wrapText="1"/>
      <protection locked="0"/>
    </xf>
    <xf numFmtId="3" fontId="6" fillId="0" borderId="2" xfId="2" applyNumberFormat="1" applyFont="1" applyBorder="1" applyAlignment="1">
      <alignment vertical="center" wrapText="1"/>
    </xf>
    <xf numFmtId="0" fontId="5" fillId="0" borderId="0" xfId="2" applyFont="1" applyAlignment="1">
      <alignment horizontal="right"/>
    </xf>
    <xf numFmtId="0" fontId="9" fillId="0" borderId="0" xfId="2" applyFont="1"/>
    <xf numFmtId="0" fontId="10" fillId="0" borderId="0" xfId="2" applyFont="1"/>
    <xf numFmtId="164" fontId="6" fillId="0" borderId="18" xfId="2" applyNumberFormat="1" applyFont="1" applyBorder="1" applyAlignment="1">
      <alignment horizontal="right" vertical="center"/>
    </xf>
    <xf numFmtId="164" fontId="6" fillId="0" borderId="18" xfId="2" applyNumberFormat="1" applyFont="1" applyBorder="1" applyAlignment="1">
      <alignment vertical="center"/>
    </xf>
    <xf numFmtId="164" fontId="6" fillId="0" borderId="0" xfId="2" applyNumberFormat="1" applyFont="1"/>
    <xf numFmtId="0" fontId="6" fillId="0" borderId="20" xfId="2" applyFont="1" applyBorder="1" applyAlignment="1">
      <alignment horizontal="center" vertical="center" wrapText="1"/>
    </xf>
    <xf numFmtId="0" fontId="6" fillId="0" borderId="10" xfId="2" applyFont="1" applyBorder="1" applyAlignment="1">
      <alignment horizontal="center" vertical="center" wrapText="1"/>
    </xf>
    <xf numFmtId="0" fontId="6" fillId="0" borderId="10" xfId="2" applyFont="1" applyBorder="1" applyAlignment="1">
      <alignment horizontal="left" vertical="center" wrapText="1"/>
    </xf>
    <xf numFmtId="0" fontId="6" fillId="0" borderId="18" xfId="2" applyFont="1" applyBorder="1" applyAlignment="1">
      <alignment horizontal="center" vertical="center"/>
    </xf>
    <xf numFmtId="0" fontId="6" fillId="0" borderId="18" xfId="2" applyFont="1" applyBorder="1" applyAlignment="1">
      <alignment horizontal="left" vertical="center"/>
    </xf>
    <xf numFmtId="164" fontId="6" fillId="0" borderId="0" xfId="2" applyNumberFormat="1" applyFont="1" applyAlignment="1">
      <alignment vertical="center" wrapText="1"/>
    </xf>
    <xf numFmtId="0" fontId="7" fillId="0" borderId="3" xfId="2" applyFont="1" applyBorder="1" applyAlignment="1">
      <alignment horizontal="center" vertical="center"/>
    </xf>
    <xf numFmtId="0" fontId="7" fillId="0" borderId="14" xfId="2" applyFont="1" applyBorder="1" applyAlignment="1">
      <alignment horizontal="center" vertical="center"/>
    </xf>
    <xf numFmtId="0" fontId="7" fillId="0" borderId="13" xfId="2" applyFont="1" applyBorder="1" applyAlignment="1">
      <alignment horizontal="center" vertical="center"/>
    </xf>
    <xf numFmtId="0" fontId="5" fillId="0" borderId="16" xfId="2" applyFont="1" applyBorder="1" applyAlignment="1">
      <alignment horizontal="center" vertical="center" wrapText="1"/>
    </xf>
    <xf numFmtId="0" fontId="5" fillId="0" borderId="6" xfId="2" applyFont="1" applyBorder="1" applyAlignment="1">
      <alignment horizontal="center" vertical="center" wrapText="1"/>
    </xf>
    <xf numFmtId="0" fontId="5" fillId="0" borderId="3" xfId="2" applyFont="1" applyBorder="1" applyAlignment="1">
      <alignment horizontal="center" vertical="center" wrapText="1"/>
    </xf>
    <xf numFmtId="0" fontId="5" fillId="0" borderId="14" xfId="2" applyFont="1" applyBorder="1" applyAlignment="1">
      <alignment horizontal="center" vertical="center" wrapText="1"/>
    </xf>
    <xf numFmtId="0" fontId="5" fillId="0" borderId="13" xfId="2" applyFont="1" applyBorder="1" applyAlignment="1">
      <alignment horizontal="center" vertical="center" wrapText="1"/>
    </xf>
    <xf numFmtId="0" fontId="9" fillId="0" borderId="0" xfId="2" applyFont="1" applyAlignment="1">
      <alignment horizontal="center" wrapText="1"/>
    </xf>
    <xf numFmtId="0" fontId="5" fillId="0" borderId="16" xfId="2" applyFont="1" applyBorder="1" applyAlignment="1">
      <alignment horizontal="center" vertical="center"/>
    </xf>
    <xf numFmtId="0" fontId="5" fillId="0" borderId="2" xfId="2" applyFont="1" applyBorder="1" applyAlignment="1">
      <alignment horizontal="center" vertical="center"/>
    </xf>
    <xf numFmtId="0" fontId="5" fillId="0" borderId="6" xfId="2" applyFont="1" applyBorder="1" applyAlignment="1">
      <alignment horizontal="center" vertical="center"/>
    </xf>
    <xf numFmtId="0" fontId="5" fillId="0" borderId="2" xfId="2" applyFont="1" applyBorder="1" applyAlignment="1">
      <alignment horizontal="center" vertical="center" wrapText="1"/>
    </xf>
    <xf numFmtId="0" fontId="3" fillId="0" borderId="16" xfId="2" applyFont="1" applyBorder="1" applyAlignment="1">
      <alignment horizontal="center" vertical="center" wrapText="1"/>
    </xf>
    <xf numFmtId="0" fontId="3" fillId="0" borderId="2" xfId="2" applyFont="1" applyBorder="1" applyAlignment="1">
      <alignment horizontal="center" vertical="center" wrapText="1"/>
    </xf>
    <xf numFmtId="0" fontId="3" fillId="0" borderId="6" xfId="2" applyFont="1" applyBorder="1" applyAlignment="1">
      <alignment horizontal="center" vertical="center" wrapText="1"/>
    </xf>
    <xf numFmtId="0" fontId="5" fillId="0" borderId="3" xfId="2" applyFont="1" applyBorder="1" applyAlignment="1">
      <alignment horizontal="center"/>
    </xf>
    <xf numFmtId="0" fontId="5" fillId="0" borderId="13" xfId="2" applyFont="1" applyBorder="1" applyAlignment="1">
      <alignment horizontal="center"/>
    </xf>
    <xf numFmtId="0" fontId="5" fillId="0" borderId="14" xfId="2" applyFont="1" applyBorder="1" applyAlignment="1">
      <alignment horizontal="center"/>
    </xf>
    <xf numFmtId="0" fontId="5" fillId="0" borderId="17" xfId="2" applyFont="1" applyBorder="1" applyAlignment="1">
      <alignment horizontal="center"/>
    </xf>
    <xf numFmtId="0" fontId="5" fillId="0" borderId="15" xfId="2" applyFont="1" applyBorder="1" applyAlignment="1">
      <alignment horizontal="center"/>
    </xf>
    <xf numFmtId="0" fontId="5" fillId="0" borderId="19" xfId="2" applyFont="1" applyBorder="1" applyAlignment="1">
      <alignment horizontal="center"/>
    </xf>
  </cellXfs>
  <cellStyles count="4">
    <cellStyle name="Normalny" xfId="0" builtinId="0"/>
    <cellStyle name="Normalny_1 p04" xfId="1" xr:uid="{00000000-0005-0000-0000-000001000000}"/>
    <cellStyle name="Normalny_Zadania zlecone 00" xfId="2" xr:uid="{00000000-0005-0000-0000-000006000000}"/>
    <cellStyle name="Normalny_zadania zlecone 06" xfId="3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Arkusz5"/>
  <dimension ref="A1:S92"/>
  <sheetViews>
    <sheetView showGridLines="0" tabSelected="1" topLeftCell="A5" zoomScaleNormal="100" zoomScaleSheetLayoutView="90" workbookViewId="0">
      <selection activeCell="L31" sqref="L31"/>
    </sheetView>
  </sheetViews>
  <sheetFormatPr defaultColWidth="9.140625" defaultRowHeight="12.75" x14ac:dyDescent="0.2"/>
  <cols>
    <col min="1" max="1" width="5.5703125" style="2" customWidth="1"/>
    <col min="2" max="2" width="7.140625" style="2" customWidth="1"/>
    <col min="3" max="3" width="47.28515625" style="2" customWidth="1"/>
    <col min="4" max="4" width="11" style="2" customWidth="1"/>
    <col min="5" max="5" width="10.5703125" style="2" customWidth="1"/>
    <col min="6" max="6" width="10.28515625" style="2" customWidth="1"/>
    <col min="7" max="7" width="11" style="2" customWidth="1"/>
    <col min="8" max="8" width="10.7109375" style="2" customWidth="1"/>
    <col min="9" max="9" width="11.7109375" style="2" hidden="1" customWidth="1"/>
    <col min="10" max="10" width="10.28515625" style="2" customWidth="1"/>
    <col min="11" max="11" width="10.7109375" style="2" hidden="1" customWidth="1"/>
    <col min="12" max="12" width="11" style="2" customWidth="1"/>
    <col min="13" max="13" width="10.7109375" style="2" customWidth="1"/>
    <col min="14" max="14" width="11.7109375" style="2" hidden="1" customWidth="1"/>
    <col min="15" max="15" width="10.7109375" style="2" hidden="1" customWidth="1"/>
    <col min="16" max="16" width="10.85546875" style="2" customWidth="1"/>
    <col min="17" max="17" width="11" style="2" customWidth="1"/>
    <col min="18" max="18" width="11.7109375" style="2" customWidth="1"/>
    <col min="19" max="16384" width="9.140625" style="2"/>
  </cols>
  <sheetData>
    <row r="1" spans="1:18" ht="15.75" x14ac:dyDescent="0.25">
      <c r="O1" s="57" t="s">
        <v>26</v>
      </c>
      <c r="P1" s="57" t="s">
        <v>85</v>
      </c>
    </row>
    <row r="2" spans="1:18" ht="15.75" x14ac:dyDescent="0.25">
      <c r="O2" s="1" t="s">
        <v>81</v>
      </c>
      <c r="P2" s="1" t="s">
        <v>81</v>
      </c>
    </row>
    <row r="3" spans="1:18" ht="15.75" x14ac:dyDescent="0.25">
      <c r="O3" s="1" t="s">
        <v>11</v>
      </c>
      <c r="P3" s="1" t="s">
        <v>11</v>
      </c>
    </row>
    <row r="4" spans="1:18" ht="15.75" x14ac:dyDescent="0.25">
      <c r="O4" s="1" t="s">
        <v>82</v>
      </c>
      <c r="P4" s="1" t="s">
        <v>86</v>
      </c>
    </row>
    <row r="5" spans="1:18" ht="5.45" customHeight="1" x14ac:dyDescent="0.2"/>
    <row r="6" spans="1:18" ht="32.25" customHeight="1" x14ac:dyDescent="0.25">
      <c r="A6" s="75" t="s">
        <v>87</v>
      </c>
      <c r="B6" s="75"/>
      <c r="C6" s="75"/>
      <c r="D6" s="75"/>
      <c r="E6" s="75"/>
      <c r="F6" s="75"/>
      <c r="G6" s="75"/>
      <c r="H6" s="75"/>
      <c r="I6" s="75"/>
      <c r="J6" s="75"/>
      <c r="K6" s="75"/>
      <c r="L6" s="75"/>
      <c r="M6" s="75"/>
      <c r="N6" s="75"/>
      <c r="O6" s="75"/>
      <c r="P6" s="75"/>
      <c r="Q6" s="75"/>
      <c r="R6" s="75"/>
    </row>
    <row r="7" spans="1:18" ht="3" customHeight="1" x14ac:dyDescent="0.2">
      <c r="A7" s="2" t="s">
        <v>88</v>
      </c>
    </row>
    <row r="8" spans="1:18" ht="12.75" customHeight="1" x14ac:dyDescent="0.25">
      <c r="A8" s="56" t="s">
        <v>27</v>
      </c>
    </row>
    <row r="9" spans="1:18" ht="9.75" customHeight="1" x14ac:dyDescent="0.2">
      <c r="Q9" s="3"/>
      <c r="R9" s="55" t="s">
        <v>10</v>
      </c>
    </row>
    <row r="10" spans="1:18" s="4" customFormat="1" ht="13.5" customHeight="1" x14ac:dyDescent="0.2">
      <c r="A10" s="76" t="s">
        <v>12</v>
      </c>
      <c r="B10" s="76" t="s">
        <v>28</v>
      </c>
      <c r="C10" s="76" t="s">
        <v>29</v>
      </c>
      <c r="D10" s="83" t="s">
        <v>30</v>
      </c>
      <c r="E10" s="85"/>
      <c r="F10" s="85"/>
      <c r="G10" s="83" t="s">
        <v>8</v>
      </c>
      <c r="H10" s="85"/>
      <c r="I10" s="85"/>
      <c r="J10" s="85"/>
      <c r="K10" s="84"/>
      <c r="L10" s="83" t="s">
        <v>9</v>
      </c>
      <c r="M10" s="85"/>
      <c r="N10" s="85"/>
      <c r="O10" s="85"/>
      <c r="P10" s="84"/>
      <c r="Q10" s="80" t="s">
        <v>70</v>
      </c>
      <c r="R10" s="80" t="s">
        <v>63</v>
      </c>
    </row>
    <row r="11" spans="1:18" s="4" customFormat="1" ht="13.5" customHeight="1" x14ac:dyDescent="0.2">
      <c r="A11" s="77"/>
      <c r="B11" s="77"/>
      <c r="C11" s="77"/>
      <c r="D11" s="70" t="s">
        <v>6</v>
      </c>
      <c r="E11" s="83" t="s">
        <v>7</v>
      </c>
      <c r="F11" s="84"/>
      <c r="G11" s="70" t="s">
        <v>6</v>
      </c>
      <c r="H11" s="86" t="s">
        <v>7</v>
      </c>
      <c r="I11" s="87"/>
      <c r="J11" s="87"/>
      <c r="K11" s="88"/>
      <c r="L11" s="70" t="s">
        <v>6</v>
      </c>
      <c r="M11" s="83" t="s">
        <v>7</v>
      </c>
      <c r="N11" s="85"/>
      <c r="O11" s="85"/>
      <c r="P11" s="84"/>
      <c r="Q11" s="81"/>
      <c r="R11" s="81"/>
    </row>
    <row r="12" spans="1:18" s="4" customFormat="1" ht="13.5" customHeight="1" x14ac:dyDescent="0.2">
      <c r="A12" s="77"/>
      <c r="B12" s="77"/>
      <c r="C12" s="77"/>
      <c r="D12" s="79"/>
      <c r="E12" s="70" t="s">
        <v>31</v>
      </c>
      <c r="F12" s="70" t="s">
        <v>32</v>
      </c>
      <c r="G12" s="79"/>
      <c r="H12" s="72" t="s">
        <v>31</v>
      </c>
      <c r="I12" s="74"/>
      <c r="J12" s="72" t="s">
        <v>32</v>
      </c>
      <c r="K12" s="74"/>
      <c r="L12" s="79"/>
      <c r="M12" s="72" t="s">
        <v>31</v>
      </c>
      <c r="N12" s="73"/>
      <c r="O12" s="74"/>
      <c r="P12" s="5" t="s">
        <v>32</v>
      </c>
      <c r="Q12" s="81"/>
      <c r="R12" s="81"/>
    </row>
    <row r="13" spans="1:18" s="4" customFormat="1" ht="13.5" customHeight="1" x14ac:dyDescent="0.2">
      <c r="A13" s="78"/>
      <c r="B13" s="78"/>
      <c r="C13" s="78"/>
      <c r="D13" s="71"/>
      <c r="E13" s="71"/>
      <c r="F13" s="71"/>
      <c r="G13" s="71"/>
      <c r="H13" s="6" t="s">
        <v>62</v>
      </c>
      <c r="I13" s="6" t="s">
        <v>78</v>
      </c>
      <c r="J13" s="6" t="s">
        <v>67</v>
      </c>
      <c r="K13" s="6" t="s">
        <v>69</v>
      </c>
      <c r="L13" s="71"/>
      <c r="M13" s="6" t="s">
        <v>0</v>
      </c>
      <c r="N13" s="7" t="s">
        <v>73</v>
      </c>
      <c r="O13" s="7" t="s">
        <v>33</v>
      </c>
      <c r="P13" s="7" t="s">
        <v>83</v>
      </c>
      <c r="Q13" s="82"/>
      <c r="R13" s="82"/>
    </row>
    <row r="14" spans="1:18" s="10" customFormat="1" ht="8.25" customHeight="1" x14ac:dyDescent="0.15">
      <c r="A14" s="8">
        <v>1</v>
      </c>
      <c r="B14" s="8">
        <v>2</v>
      </c>
      <c r="C14" s="8">
        <v>3</v>
      </c>
      <c r="D14" s="8">
        <v>4</v>
      </c>
      <c r="E14" s="8">
        <v>5</v>
      </c>
      <c r="F14" s="8">
        <v>6</v>
      </c>
      <c r="G14" s="9">
        <v>7</v>
      </c>
      <c r="H14" s="9">
        <v>8</v>
      </c>
      <c r="I14" s="9">
        <v>9</v>
      </c>
      <c r="J14" s="9">
        <v>9</v>
      </c>
      <c r="K14" s="9">
        <v>11</v>
      </c>
      <c r="L14" s="9">
        <v>10</v>
      </c>
      <c r="M14" s="9">
        <v>11</v>
      </c>
      <c r="N14" s="9">
        <v>13</v>
      </c>
      <c r="O14" s="9">
        <v>14</v>
      </c>
      <c r="P14" s="9">
        <v>12</v>
      </c>
      <c r="Q14" s="9">
        <v>13</v>
      </c>
      <c r="R14" s="9">
        <v>14</v>
      </c>
    </row>
    <row r="15" spans="1:18" s="16" customFormat="1" ht="12.75" customHeight="1" x14ac:dyDescent="0.2">
      <c r="A15" s="11" t="s">
        <v>2</v>
      </c>
      <c r="B15" s="12"/>
      <c r="C15" s="13" t="s">
        <v>13</v>
      </c>
      <c r="D15" s="14">
        <f>SUM(G15+L15)</f>
        <v>49846</v>
      </c>
      <c r="E15" s="14">
        <f>SUM(H15+M15+O15)</f>
        <v>49846</v>
      </c>
      <c r="F15" s="14">
        <f t="shared" ref="F15:F31" si="0">SUM(J15+K15+P15)</f>
        <v>0</v>
      </c>
      <c r="G15" s="15">
        <f t="shared" ref="G15:G24" si="1">SUM(H15:J15)</f>
        <v>0</v>
      </c>
      <c r="H15" s="15">
        <f>SUM(H16)</f>
        <v>0</v>
      </c>
      <c r="I15" s="15"/>
      <c r="J15" s="15">
        <f>SUM(J16)</f>
        <v>0</v>
      </c>
      <c r="K15" s="15"/>
      <c r="L15" s="15">
        <f>SUM(M15:P15)</f>
        <v>49846</v>
      </c>
      <c r="M15" s="15">
        <f>SUM(M16)</f>
        <v>49846</v>
      </c>
      <c r="N15" s="15"/>
      <c r="O15" s="15">
        <f>SUM(O16)</f>
        <v>0</v>
      </c>
      <c r="P15" s="15"/>
      <c r="Q15" s="15">
        <f>SUM(Q16)</f>
        <v>0</v>
      </c>
      <c r="R15" s="15">
        <f>SUM(R16)</f>
        <v>0</v>
      </c>
    </row>
    <row r="16" spans="1:18" s="22" customFormat="1" x14ac:dyDescent="0.2">
      <c r="A16" s="17"/>
      <c r="B16" s="18" t="s">
        <v>1</v>
      </c>
      <c r="C16" s="29" t="s">
        <v>61</v>
      </c>
      <c r="D16" s="20">
        <f>SUM(G16+L16)</f>
        <v>49846</v>
      </c>
      <c r="E16" s="20">
        <f>SUM(H16+M16+O16)</f>
        <v>49846</v>
      </c>
      <c r="F16" s="20">
        <f t="shared" si="0"/>
        <v>0</v>
      </c>
      <c r="G16" s="21">
        <f t="shared" si="1"/>
        <v>0</v>
      </c>
      <c r="H16" s="21"/>
      <c r="I16" s="21"/>
      <c r="J16" s="21"/>
      <c r="K16" s="21"/>
      <c r="L16" s="21">
        <f t="shared" ref="L16:L80" si="2">SUM(M16:P16)</f>
        <v>49846</v>
      </c>
      <c r="M16" s="21">
        <v>49846</v>
      </c>
      <c r="N16" s="21"/>
      <c r="O16" s="21"/>
      <c r="P16" s="21"/>
      <c r="Q16" s="21"/>
      <c r="R16" s="21"/>
    </row>
    <row r="17" spans="1:18" s="22" customFormat="1" ht="8.25" customHeight="1" x14ac:dyDescent="0.2">
      <c r="A17" s="17"/>
      <c r="B17" s="17"/>
      <c r="C17" s="19"/>
      <c r="D17" s="20">
        <f>SUM(G17+L17)</f>
        <v>0</v>
      </c>
      <c r="E17" s="20">
        <f>SUM(H17+M17+O17)</f>
        <v>0</v>
      </c>
      <c r="F17" s="20">
        <f t="shared" si="0"/>
        <v>0</v>
      </c>
      <c r="G17" s="21">
        <f t="shared" si="1"/>
        <v>0</v>
      </c>
      <c r="H17" s="21"/>
      <c r="I17" s="21"/>
      <c r="J17" s="21"/>
      <c r="K17" s="21"/>
      <c r="L17" s="21">
        <f t="shared" si="2"/>
        <v>0</v>
      </c>
      <c r="M17" s="21"/>
      <c r="N17" s="21"/>
      <c r="O17" s="21"/>
      <c r="P17" s="21"/>
      <c r="Q17" s="21"/>
      <c r="R17" s="21"/>
    </row>
    <row r="18" spans="1:18" s="16" customFormat="1" ht="12.75" hidden="1" customHeight="1" x14ac:dyDescent="0.2">
      <c r="A18" s="11" t="s">
        <v>3</v>
      </c>
      <c r="B18" s="12"/>
      <c r="C18" s="13" t="s">
        <v>14</v>
      </c>
      <c r="D18" s="14">
        <f>SUM(G18+L18)</f>
        <v>0</v>
      </c>
      <c r="E18" s="14">
        <f>SUM(H18+M18+O18)</f>
        <v>0</v>
      </c>
      <c r="F18" s="14">
        <f t="shared" si="0"/>
        <v>0</v>
      </c>
      <c r="G18" s="15">
        <f>SUM(H18:J18)</f>
        <v>0</v>
      </c>
      <c r="H18" s="15">
        <f>SUM(H19)</f>
        <v>0</v>
      </c>
      <c r="I18" s="15"/>
      <c r="J18" s="15">
        <f>SUM(J19)</f>
        <v>0</v>
      </c>
      <c r="K18" s="15"/>
      <c r="L18" s="15">
        <f t="shared" si="2"/>
        <v>0</v>
      </c>
      <c r="M18" s="15">
        <f>SUM(M19)</f>
        <v>0</v>
      </c>
      <c r="N18" s="15"/>
      <c r="O18" s="15">
        <f>SUM(O19)</f>
        <v>0</v>
      </c>
      <c r="P18" s="15"/>
      <c r="Q18" s="15">
        <f>SUM(Q19)</f>
        <v>0</v>
      </c>
      <c r="R18" s="15">
        <f>SUM(R19)</f>
        <v>0</v>
      </c>
    </row>
    <row r="19" spans="1:18" s="22" customFormat="1" hidden="1" x14ac:dyDescent="0.2">
      <c r="A19" s="17"/>
      <c r="B19" s="18" t="s">
        <v>5</v>
      </c>
      <c r="C19" s="29" t="s">
        <v>34</v>
      </c>
      <c r="D19" s="20">
        <f>SUM(G19+L19)</f>
        <v>0</v>
      </c>
      <c r="E19" s="20">
        <f>SUM(H19+M19+O19)</f>
        <v>0</v>
      </c>
      <c r="F19" s="20">
        <f t="shared" si="0"/>
        <v>0</v>
      </c>
      <c r="G19" s="21">
        <f>SUM(H19:J19)</f>
        <v>0</v>
      </c>
      <c r="H19" s="21"/>
      <c r="I19" s="21"/>
      <c r="J19" s="21"/>
      <c r="K19" s="21"/>
      <c r="L19" s="21">
        <f t="shared" si="2"/>
        <v>0</v>
      </c>
      <c r="M19" s="21"/>
      <c r="N19" s="21"/>
      <c r="O19" s="21"/>
      <c r="P19" s="21"/>
      <c r="Q19" s="21"/>
      <c r="R19" s="21"/>
    </row>
    <row r="20" spans="1:18" s="22" customFormat="1" ht="9" hidden="1" customHeight="1" x14ac:dyDescent="0.2">
      <c r="A20" s="17"/>
      <c r="B20" s="17"/>
      <c r="C20" s="19"/>
      <c r="D20" s="20"/>
      <c r="E20" s="20"/>
      <c r="F20" s="20">
        <f t="shared" si="0"/>
        <v>0</v>
      </c>
      <c r="G20" s="21"/>
      <c r="H20" s="21"/>
      <c r="I20" s="21"/>
      <c r="J20" s="21"/>
      <c r="K20" s="21"/>
      <c r="L20" s="21">
        <f t="shared" si="2"/>
        <v>0</v>
      </c>
      <c r="M20" s="21"/>
      <c r="N20" s="21"/>
      <c r="O20" s="21"/>
      <c r="P20" s="21"/>
      <c r="Q20" s="21"/>
      <c r="R20" s="21"/>
    </row>
    <row r="21" spans="1:18" s="16" customFormat="1" x14ac:dyDescent="0.2">
      <c r="A21" s="11">
        <v>600</v>
      </c>
      <c r="B21" s="12"/>
      <c r="C21" s="13" t="s">
        <v>15</v>
      </c>
      <c r="D21" s="14">
        <f>G21+L21</f>
        <v>45571</v>
      </c>
      <c r="E21" s="14">
        <f>H21+M21+O21</f>
        <v>45571</v>
      </c>
      <c r="F21" s="14">
        <f t="shared" si="0"/>
        <v>0</v>
      </c>
      <c r="G21" s="15">
        <f>SUM(H21:K21)</f>
        <v>0</v>
      </c>
      <c r="H21" s="15">
        <f>SUM(H22)</f>
        <v>0</v>
      </c>
      <c r="I21" s="15">
        <f>SUM(I22)</f>
        <v>0</v>
      </c>
      <c r="J21" s="15">
        <f>SUM(J22)</f>
        <v>0</v>
      </c>
      <c r="K21" s="15">
        <f>SUM(K22)</f>
        <v>0</v>
      </c>
      <c r="L21" s="15">
        <f t="shared" si="2"/>
        <v>45571</v>
      </c>
      <c r="M21" s="15">
        <f>SUM(M22)</f>
        <v>45571</v>
      </c>
      <c r="N21" s="15">
        <f>SUM(N22)</f>
        <v>0</v>
      </c>
      <c r="O21" s="15">
        <f>SUM(O22)</f>
        <v>0</v>
      </c>
      <c r="P21" s="15"/>
      <c r="Q21" s="15">
        <f>SUM(Q22)</f>
        <v>0</v>
      </c>
      <c r="R21" s="15">
        <f>SUM(R22)</f>
        <v>0</v>
      </c>
    </row>
    <row r="22" spans="1:18" s="22" customFormat="1" ht="12.75" customHeight="1" x14ac:dyDescent="0.2">
      <c r="A22" s="17"/>
      <c r="B22" s="18">
        <v>60095</v>
      </c>
      <c r="C22" s="29" t="s">
        <v>61</v>
      </c>
      <c r="D22" s="20">
        <f>G22+L22</f>
        <v>45571</v>
      </c>
      <c r="E22" s="20">
        <f>H22+M22+O22</f>
        <v>45571</v>
      </c>
      <c r="F22" s="20">
        <f t="shared" si="0"/>
        <v>0</v>
      </c>
      <c r="G22" s="21">
        <f>SUM(H22:K22)</f>
        <v>0</v>
      </c>
      <c r="H22" s="21"/>
      <c r="I22" s="21"/>
      <c r="J22" s="21"/>
      <c r="K22" s="21"/>
      <c r="L22" s="21">
        <f t="shared" si="2"/>
        <v>45571</v>
      </c>
      <c r="M22" s="21">
        <v>45571</v>
      </c>
      <c r="N22" s="21"/>
      <c r="O22" s="21"/>
      <c r="P22" s="21"/>
      <c r="Q22" s="21"/>
      <c r="R22" s="21"/>
    </row>
    <row r="23" spans="1:18" s="22" customFormat="1" hidden="1" x14ac:dyDescent="0.2">
      <c r="A23" s="17"/>
      <c r="B23" s="18" t="s">
        <v>35</v>
      </c>
      <c r="C23" s="19" t="s">
        <v>36</v>
      </c>
      <c r="D23" s="20">
        <f t="shared" ref="D23:D55" si="3">G23+L23</f>
        <v>0</v>
      </c>
      <c r="E23" s="20">
        <f t="shared" ref="E23:E55" si="4">H23+M23+O23</f>
        <v>0</v>
      </c>
      <c r="F23" s="20">
        <f t="shared" si="0"/>
        <v>0</v>
      </c>
      <c r="G23" s="21">
        <f t="shared" si="1"/>
        <v>0</v>
      </c>
      <c r="H23" s="21"/>
      <c r="I23" s="21"/>
      <c r="J23" s="21"/>
      <c r="K23" s="21"/>
      <c r="L23" s="21">
        <f t="shared" si="2"/>
        <v>0</v>
      </c>
      <c r="M23" s="21"/>
      <c r="N23" s="21"/>
      <c r="O23" s="21"/>
      <c r="P23" s="21"/>
      <c r="Q23" s="21"/>
      <c r="R23" s="21"/>
    </row>
    <row r="24" spans="1:18" s="22" customFormat="1" ht="7.5" customHeight="1" x14ac:dyDescent="0.2">
      <c r="A24" s="17"/>
      <c r="B24" s="17"/>
      <c r="C24" s="19"/>
      <c r="D24" s="20">
        <f t="shared" si="3"/>
        <v>0</v>
      </c>
      <c r="E24" s="20">
        <f t="shared" si="4"/>
        <v>0</v>
      </c>
      <c r="F24" s="20">
        <f t="shared" si="0"/>
        <v>0</v>
      </c>
      <c r="G24" s="21">
        <f t="shared" si="1"/>
        <v>0</v>
      </c>
      <c r="H24" s="21"/>
      <c r="I24" s="21"/>
      <c r="J24" s="21"/>
      <c r="K24" s="21"/>
      <c r="L24" s="21">
        <f t="shared" si="2"/>
        <v>0</v>
      </c>
      <c r="M24" s="21"/>
      <c r="N24" s="21"/>
      <c r="O24" s="21"/>
      <c r="P24" s="21"/>
      <c r="Q24" s="21"/>
      <c r="R24" s="21"/>
    </row>
    <row r="25" spans="1:18" s="16" customFormat="1" x14ac:dyDescent="0.2">
      <c r="A25" s="12">
        <v>700</v>
      </c>
      <c r="B25" s="12"/>
      <c r="C25" s="13" t="s">
        <v>16</v>
      </c>
      <c r="D25" s="14">
        <f t="shared" si="3"/>
        <v>8222000</v>
      </c>
      <c r="E25" s="14">
        <f t="shared" si="4"/>
        <v>8222000</v>
      </c>
      <c r="F25" s="14">
        <f t="shared" si="0"/>
        <v>0</v>
      </c>
      <c r="G25" s="15">
        <f t="shared" ref="G25:G55" si="5">SUM(H25:K25)</f>
        <v>0</v>
      </c>
      <c r="H25" s="15">
        <f>SUM(H26)</f>
        <v>0</v>
      </c>
      <c r="I25" s="15">
        <f>SUM(I26)</f>
        <v>0</v>
      </c>
      <c r="J25" s="15">
        <f>SUM(J26)</f>
        <v>0</v>
      </c>
      <c r="K25" s="15">
        <f>SUM(K26)</f>
        <v>0</v>
      </c>
      <c r="L25" s="15">
        <f t="shared" si="2"/>
        <v>8222000</v>
      </c>
      <c r="M25" s="15">
        <f>SUM(M26)</f>
        <v>8222000</v>
      </c>
      <c r="N25" s="15">
        <f>SUM(N26)</f>
        <v>0</v>
      </c>
      <c r="O25" s="15">
        <f>SUM(O26)</f>
        <v>0</v>
      </c>
      <c r="P25" s="15"/>
      <c r="Q25" s="15">
        <f>SUM(Q26)</f>
        <v>146400000</v>
      </c>
      <c r="R25" s="15">
        <f>SUM(R26)</f>
        <v>45956000</v>
      </c>
    </row>
    <row r="26" spans="1:18" s="22" customFormat="1" x14ac:dyDescent="0.2">
      <c r="A26" s="17"/>
      <c r="B26" s="18" t="s">
        <v>37</v>
      </c>
      <c r="C26" s="19" t="s">
        <v>38</v>
      </c>
      <c r="D26" s="20">
        <f t="shared" si="3"/>
        <v>8222000</v>
      </c>
      <c r="E26" s="20">
        <f t="shared" si="4"/>
        <v>8222000</v>
      </c>
      <c r="F26" s="20">
        <f t="shared" si="0"/>
        <v>0</v>
      </c>
      <c r="G26" s="21">
        <f t="shared" si="5"/>
        <v>0</v>
      </c>
      <c r="H26" s="21"/>
      <c r="I26" s="21"/>
      <c r="J26" s="21"/>
      <c r="K26" s="21"/>
      <c r="L26" s="21">
        <f t="shared" si="2"/>
        <v>8222000</v>
      </c>
      <c r="M26" s="21">
        <v>8222000</v>
      </c>
      <c r="N26" s="21"/>
      <c r="O26" s="21"/>
      <c r="P26" s="21"/>
      <c r="Q26" s="21">
        <v>146400000</v>
      </c>
      <c r="R26" s="21">
        <v>45956000</v>
      </c>
    </row>
    <row r="27" spans="1:18" s="22" customFormat="1" ht="11.25" customHeight="1" x14ac:dyDescent="0.2">
      <c r="A27" s="17"/>
      <c r="B27" s="17"/>
      <c r="C27" s="19"/>
      <c r="D27" s="20">
        <f t="shared" si="3"/>
        <v>0</v>
      </c>
      <c r="E27" s="20">
        <f t="shared" si="4"/>
        <v>0</v>
      </c>
      <c r="F27" s="20">
        <f t="shared" si="0"/>
        <v>0</v>
      </c>
      <c r="G27" s="21">
        <f t="shared" si="5"/>
        <v>0</v>
      </c>
      <c r="H27" s="21"/>
      <c r="I27" s="21"/>
      <c r="J27" s="21"/>
      <c r="K27" s="21"/>
      <c r="L27" s="21">
        <f t="shared" si="2"/>
        <v>0</v>
      </c>
      <c r="M27" s="21"/>
      <c r="N27" s="21"/>
      <c r="O27" s="21"/>
      <c r="P27" s="21"/>
      <c r="Q27" s="21"/>
      <c r="R27" s="21"/>
    </row>
    <row r="28" spans="1:18" s="16" customFormat="1" x14ac:dyDescent="0.2">
      <c r="A28" s="12">
        <v>710</v>
      </c>
      <c r="B28" s="12"/>
      <c r="C28" s="13" t="s">
        <v>17</v>
      </c>
      <c r="D28" s="14">
        <f t="shared" si="3"/>
        <v>8794619</v>
      </c>
      <c r="E28" s="14">
        <f t="shared" si="4"/>
        <v>8744619</v>
      </c>
      <c r="F28" s="14">
        <f t="shared" si="0"/>
        <v>50000</v>
      </c>
      <c r="G28" s="15">
        <f t="shared" si="5"/>
        <v>50000</v>
      </c>
      <c r="H28" s="15">
        <f>SUM(H29:H31)</f>
        <v>0</v>
      </c>
      <c r="I28" s="15">
        <f>SUM(I29:I31)</f>
        <v>0</v>
      </c>
      <c r="J28" s="15">
        <f>SUM(J29:J31)</f>
        <v>50000</v>
      </c>
      <c r="K28" s="15">
        <f>SUM(K29:K31)</f>
        <v>0</v>
      </c>
      <c r="L28" s="15">
        <f t="shared" si="2"/>
        <v>8744619</v>
      </c>
      <c r="M28" s="15">
        <f t="shared" ref="M28:R28" si="6">SUM(M29:M31)</f>
        <v>8744619</v>
      </c>
      <c r="N28" s="15">
        <f t="shared" si="6"/>
        <v>0</v>
      </c>
      <c r="O28" s="15">
        <f t="shared" si="6"/>
        <v>0</v>
      </c>
      <c r="P28" s="15">
        <f t="shared" si="6"/>
        <v>0</v>
      </c>
      <c r="Q28" s="15">
        <f t="shared" si="6"/>
        <v>49000</v>
      </c>
      <c r="R28" s="15">
        <f t="shared" si="6"/>
        <v>2000</v>
      </c>
    </row>
    <row r="29" spans="1:18" s="22" customFormat="1" x14ac:dyDescent="0.2">
      <c r="A29" s="17"/>
      <c r="B29" s="17">
        <v>71012</v>
      </c>
      <c r="C29" s="19" t="s">
        <v>71</v>
      </c>
      <c r="D29" s="20">
        <f t="shared" si="3"/>
        <v>907810</v>
      </c>
      <c r="E29" s="20">
        <f t="shared" si="4"/>
        <v>907810</v>
      </c>
      <c r="F29" s="20">
        <f t="shared" si="0"/>
        <v>0</v>
      </c>
      <c r="G29" s="21">
        <f t="shared" si="5"/>
        <v>0</v>
      </c>
      <c r="H29" s="21"/>
      <c r="I29" s="21"/>
      <c r="J29" s="21"/>
      <c r="K29" s="21"/>
      <c r="L29" s="21">
        <f t="shared" si="2"/>
        <v>907810</v>
      </c>
      <c r="M29" s="21">
        <v>907810</v>
      </c>
      <c r="N29" s="21"/>
      <c r="O29" s="21"/>
      <c r="P29" s="21"/>
      <c r="Q29" s="21"/>
      <c r="R29" s="21"/>
    </row>
    <row r="30" spans="1:18" s="22" customFormat="1" x14ac:dyDescent="0.2">
      <c r="A30" s="17"/>
      <c r="B30" s="17">
        <v>71015</v>
      </c>
      <c r="C30" s="19" t="s">
        <v>39</v>
      </c>
      <c r="D30" s="20">
        <f t="shared" si="3"/>
        <v>7836809</v>
      </c>
      <c r="E30" s="20">
        <f t="shared" si="4"/>
        <v>7836809</v>
      </c>
      <c r="F30" s="20">
        <f t="shared" si="0"/>
        <v>0</v>
      </c>
      <c r="G30" s="21">
        <f t="shared" si="5"/>
        <v>0</v>
      </c>
      <c r="H30" s="21"/>
      <c r="I30" s="21"/>
      <c r="J30" s="21"/>
      <c r="K30" s="21"/>
      <c r="L30" s="21">
        <f t="shared" si="2"/>
        <v>7836809</v>
      </c>
      <c r="M30" s="21">
        <v>7836809</v>
      </c>
      <c r="N30" s="21"/>
      <c r="O30" s="21"/>
      <c r="P30" s="21"/>
      <c r="Q30" s="21">
        <v>49000</v>
      </c>
      <c r="R30" s="21">
        <v>2000</v>
      </c>
    </row>
    <row r="31" spans="1:18" s="22" customFormat="1" x14ac:dyDescent="0.2">
      <c r="A31" s="17"/>
      <c r="B31" s="17">
        <v>71035</v>
      </c>
      <c r="C31" s="19" t="s">
        <v>40</v>
      </c>
      <c r="D31" s="20">
        <f t="shared" si="3"/>
        <v>50000</v>
      </c>
      <c r="E31" s="20">
        <f t="shared" si="4"/>
        <v>0</v>
      </c>
      <c r="F31" s="20">
        <f t="shared" si="0"/>
        <v>50000</v>
      </c>
      <c r="G31" s="21">
        <f t="shared" si="5"/>
        <v>50000</v>
      </c>
      <c r="H31" s="21"/>
      <c r="I31" s="21"/>
      <c r="J31" s="21">
        <v>50000</v>
      </c>
      <c r="K31" s="21"/>
      <c r="L31" s="21">
        <f t="shared" si="2"/>
        <v>0</v>
      </c>
      <c r="M31" s="21"/>
      <c r="N31" s="21"/>
      <c r="O31" s="21"/>
      <c r="P31" s="21"/>
      <c r="Q31" s="21"/>
      <c r="R31" s="21"/>
    </row>
    <row r="32" spans="1:18" s="22" customFormat="1" ht="9.1999999999999993" customHeight="1" x14ac:dyDescent="0.2">
      <c r="A32" s="17"/>
      <c r="B32" s="17"/>
      <c r="C32" s="19"/>
      <c r="D32" s="20">
        <f t="shared" si="3"/>
        <v>0</v>
      </c>
      <c r="E32" s="20">
        <f t="shared" si="4"/>
        <v>0</v>
      </c>
      <c r="F32" s="20">
        <f>SUM(J32+K32)</f>
        <v>0</v>
      </c>
      <c r="G32" s="21">
        <f t="shared" si="5"/>
        <v>0</v>
      </c>
      <c r="H32" s="21"/>
      <c r="I32" s="21"/>
      <c r="J32" s="21"/>
      <c r="K32" s="21"/>
      <c r="L32" s="21">
        <f t="shared" si="2"/>
        <v>0</v>
      </c>
      <c r="M32" s="21"/>
      <c r="N32" s="21"/>
      <c r="O32" s="21"/>
      <c r="P32" s="21"/>
      <c r="Q32" s="21"/>
      <c r="R32" s="21"/>
    </row>
    <row r="33" spans="1:18" s="27" customFormat="1" x14ac:dyDescent="0.2">
      <c r="A33" s="23">
        <v>750</v>
      </c>
      <c r="B33" s="23"/>
      <c r="C33" s="24" t="s">
        <v>18</v>
      </c>
      <c r="D33" s="25">
        <f t="shared" si="3"/>
        <v>11291363</v>
      </c>
      <c r="E33" s="25">
        <f t="shared" si="4"/>
        <v>11291363</v>
      </c>
      <c r="F33" s="25">
        <f>SUM(J33+K33+P33)</f>
        <v>0</v>
      </c>
      <c r="G33" s="26">
        <f t="shared" si="5"/>
        <v>11190495</v>
      </c>
      <c r="H33" s="26">
        <f>SUM(H34:H35)</f>
        <v>11190495</v>
      </c>
      <c r="I33" s="26">
        <f>SUM(I34:I35)</f>
        <v>0</v>
      </c>
      <c r="J33" s="26">
        <f>SUM(J34:J35)</f>
        <v>0</v>
      </c>
      <c r="K33" s="26">
        <f>SUM(K34:K35)</f>
        <v>0</v>
      </c>
      <c r="L33" s="26">
        <f t="shared" si="2"/>
        <v>100868</v>
      </c>
      <c r="M33" s="26">
        <f>SUM(M34:M35)</f>
        <v>100868</v>
      </c>
      <c r="N33" s="26">
        <f>SUM(N34:N35)</f>
        <v>0</v>
      </c>
      <c r="O33" s="26">
        <f>SUM(O34:O35)</f>
        <v>0</v>
      </c>
      <c r="P33" s="26">
        <f>P34+P35</f>
        <v>0</v>
      </c>
      <c r="Q33" s="26">
        <f>SUM(Q34:Q35)</f>
        <v>129480</v>
      </c>
      <c r="R33" s="26">
        <f>SUM(R34:R35)</f>
        <v>5000</v>
      </c>
    </row>
    <row r="34" spans="1:18" s="22" customFormat="1" x14ac:dyDescent="0.2">
      <c r="A34" s="17"/>
      <c r="B34" s="17">
        <v>75011</v>
      </c>
      <c r="C34" s="19" t="s">
        <v>41</v>
      </c>
      <c r="D34" s="20">
        <f t="shared" si="3"/>
        <v>11291363</v>
      </c>
      <c r="E34" s="20">
        <f t="shared" si="4"/>
        <v>11291363</v>
      </c>
      <c r="F34" s="20">
        <f>SUM(J34+K34+P34)</f>
        <v>0</v>
      </c>
      <c r="G34" s="21">
        <f t="shared" si="5"/>
        <v>11190495</v>
      </c>
      <c r="H34" s="54">
        <v>11190495</v>
      </c>
      <c r="I34" s="54"/>
      <c r="J34" s="54"/>
      <c r="K34" s="54"/>
      <c r="L34" s="21">
        <f t="shared" si="2"/>
        <v>100868</v>
      </c>
      <c r="M34" s="21">
        <v>100868</v>
      </c>
      <c r="N34" s="21"/>
      <c r="O34" s="21"/>
      <c r="P34" s="21"/>
      <c r="Q34" s="21">
        <v>129480</v>
      </c>
      <c r="R34" s="21">
        <v>5000</v>
      </c>
    </row>
    <row r="35" spans="1:18" s="22" customFormat="1" ht="11.25" hidden="1" customHeight="1" x14ac:dyDescent="0.2">
      <c r="A35" s="17"/>
      <c r="B35" s="17">
        <v>75045</v>
      </c>
      <c r="C35" s="19" t="s">
        <v>68</v>
      </c>
      <c r="D35" s="20">
        <f t="shared" si="3"/>
        <v>0</v>
      </c>
      <c r="E35" s="20">
        <f t="shared" si="4"/>
        <v>0</v>
      </c>
      <c r="F35" s="20">
        <f>SUM(J35+K357+P35)</f>
        <v>0</v>
      </c>
      <c r="G35" s="21">
        <f t="shared" si="5"/>
        <v>0</v>
      </c>
      <c r="H35" s="21"/>
      <c r="I35" s="21"/>
      <c r="J35" s="21"/>
      <c r="K35" s="21"/>
      <c r="L35" s="21">
        <f t="shared" si="2"/>
        <v>0</v>
      </c>
      <c r="M35" s="21"/>
      <c r="N35" s="21"/>
      <c r="O35" s="21"/>
      <c r="P35" s="21"/>
      <c r="Q35" s="21"/>
      <c r="R35" s="21"/>
    </row>
    <row r="36" spans="1:18" s="22" customFormat="1" hidden="1" x14ac:dyDescent="0.2">
      <c r="A36" s="17"/>
      <c r="B36" s="17">
        <v>75056</v>
      </c>
      <c r="C36" s="19" t="s">
        <v>42</v>
      </c>
      <c r="D36" s="20">
        <f t="shared" si="3"/>
        <v>0</v>
      </c>
      <c r="E36" s="20">
        <f t="shared" si="4"/>
        <v>0</v>
      </c>
      <c r="F36" s="20">
        <f>SUM(J36+K36)</f>
        <v>0</v>
      </c>
      <c r="G36" s="21">
        <f t="shared" si="5"/>
        <v>0</v>
      </c>
      <c r="H36" s="21"/>
      <c r="I36" s="21"/>
      <c r="J36" s="21"/>
      <c r="K36" s="21"/>
      <c r="L36" s="21">
        <f t="shared" si="2"/>
        <v>0</v>
      </c>
      <c r="M36" s="21"/>
      <c r="N36" s="21"/>
      <c r="O36" s="21"/>
      <c r="P36" s="21"/>
      <c r="Q36" s="21"/>
      <c r="R36" s="21"/>
    </row>
    <row r="37" spans="1:18" s="22" customFormat="1" ht="9.1999999999999993" customHeight="1" x14ac:dyDescent="0.2">
      <c r="A37" s="17"/>
      <c r="B37" s="17"/>
      <c r="C37" s="19"/>
      <c r="D37" s="20">
        <f t="shared" si="3"/>
        <v>0</v>
      </c>
      <c r="E37" s="20">
        <f t="shared" si="4"/>
        <v>0</v>
      </c>
      <c r="F37" s="20">
        <f t="shared" ref="F37:F43" si="7">SUM(J37+K359+P37)</f>
        <v>0</v>
      </c>
      <c r="G37" s="21">
        <f t="shared" si="5"/>
        <v>0</v>
      </c>
      <c r="H37" s="21"/>
      <c r="I37" s="21"/>
      <c r="J37" s="21"/>
      <c r="K37" s="21"/>
      <c r="L37" s="21">
        <f t="shared" si="2"/>
        <v>0</v>
      </c>
      <c r="M37" s="21"/>
      <c r="N37" s="21"/>
      <c r="O37" s="21"/>
      <c r="P37" s="21"/>
      <c r="Q37" s="21"/>
      <c r="R37" s="21"/>
    </row>
    <row r="38" spans="1:18" s="16" customFormat="1" ht="25.5" x14ac:dyDescent="0.2">
      <c r="A38" s="12">
        <v>751</v>
      </c>
      <c r="B38" s="12"/>
      <c r="C38" s="53" t="s">
        <v>19</v>
      </c>
      <c r="D38" s="14">
        <f t="shared" si="3"/>
        <v>145090</v>
      </c>
      <c r="E38" s="14">
        <f t="shared" si="4"/>
        <v>145090</v>
      </c>
      <c r="F38" s="14">
        <f t="shared" si="7"/>
        <v>0</v>
      </c>
      <c r="G38" s="15">
        <f t="shared" si="5"/>
        <v>145090</v>
      </c>
      <c r="H38" s="15">
        <f>SUM(H39)</f>
        <v>145090</v>
      </c>
      <c r="I38" s="15">
        <f>SUM(I39)</f>
        <v>0</v>
      </c>
      <c r="J38" s="15">
        <f>SUM(J39)</f>
        <v>0</v>
      </c>
      <c r="K38" s="15">
        <f>SUM(K39)</f>
        <v>0</v>
      </c>
      <c r="L38" s="15">
        <f t="shared" si="2"/>
        <v>0</v>
      </c>
      <c r="M38" s="15">
        <f>SUM(M39)</f>
        <v>0</v>
      </c>
      <c r="N38" s="15">
        <f>SUM(N39)</f>
        <v>0</v>
      </c>
      <c r="O38" s="15">
        <f>SUM(O39)</f>
        <v>0</v>
      </c>
      <c r="P38" s="15"/>
      <c r="Q38" s="15">
        <f>SUM(Q39)</f>
        <v>0</v>
      </c>
      <c r="R38" s="15">
        <f>SUM(R39)</f>
        <v>0</v>
      </c>
    </row>
    <row r="39" spans="1:18" s="32" customFormat="1" ht="25.5" x14ac:dyDescent="0.2">
      <c r="A39" s="28"/>
      <c r="B39" s="28">
        <v>75101</v>
      </c>
      <c r="C39" s="29" t="s">
        <v>43</v>
      </c>
      <c r="D39" s="30">
        <f t="shared" si="3"/>
        <v>145090</v>
      </c>
      <c r="E39" s="30">
        <f t="shared" si="4"/>
        <v>145090</v>
      </c>
      <c r="F39" s="30">
        <f t="shared" si="7"/>
        <v>0</v>
      </c>
      <c r="G39" s="31">
        <f t="shared" si="5"/>
        <v>145090</v>
      </c>
      <c r="H39" s="54">
        <v>145090</v>
      </c>
      <c r="I39" s="54"/>
      <c r="J39" s="54"/>
      <c r="K39" s="54"/>
      <c r="L39" s="31">
        <f t="shared" si="2"/>
        <v>0</v>
      </c>
      <c r="M39" s="31"/>
      <c r="N39" s="31"/>
      <c r="O39" s="31"/>
      <c r="P39" s="31"/>
      <c r="Q39" s="31"/>
      <c r="R39" s="31"/>
    </row>
    <row r="40" spans="1:18" s="22" customFormat="1" x14ac:dyDescent="0.2">
      <c r="A40" s="17"/>
      <c r="B40" s="17"/>
      <c r="C40" s="19"/>
      <c r="D40" s="20">
        <f t="shared" si="3"/>
        <v>0</v>
      </c>
      <c r="E40" s="20">
        <f t="shared" si="4"/>
        <v>0</v>
      </c>
      <c r="F40" s="20">
        <f t="shared" si="7"/>
        <v>0</v>
      </c>
      <c r="G40" s="21">
        <f t="shared" si="5"/>
        <v>0</v>
      </c>
      <c r="H40" s="21"/>
      <c r="I40" s="21"/>
      <c r="J40" s="21"/>
      <c r="K40" s="21"/>
      <c r="L40" s="21">
        <f t="shared" si="2"/>
        <v>0</v>
      </c>
      <c r="M40" s="21"/>
      <c r="N40" s="21"/>
      <c r="O40" s="21"/>
      <c r="P40" s="21"/>
      <c r="Q40" s="21"/>
      <c r="R40" s="21"/>
    </row>
    <row r="41" spans="1:18" s="27" customFormat="1" x14ac:dyDescent="0.2">
      <c r="A41" s="23">
        <v>752</v>
      </c>
      <c r="B41" s="23"/>
      <c r="C41" s="24" t="s">
        <v>20</v>
      </c>
      <c r="D41" s="25">
        <f t="shared" si="3"/>
        <v>530400</v>
      </c>
      <c r="E41" s="25">
        <f t="shared" si="4"/>
        <v>232680</v>
      </c>
      <c r="F41" s="25">
        <f t="shared" si="7"/>
        <v>297720</v>
      </c>
      <c r="G41" s="26">
        <f t="shared" si="5"/>
        <v>0</v>
      </c>
      <c r="H41" s="26">
        <f>SUM(H42:H43)</f>
        <v>0</v>
      </c>
      <c r="I41" s="26">
        <f>SUM(I42:I43)</f>
        <v>0</v>
      </c>
      <c r="J41" s="26">
        <f>SUM(J42:J43)</f>
        <v>0</v>
      </c>
      <c r="K41" s="26">
        <f>SUM(K42:K43)</f>
        <v>0</v>
      </c>
      <c r="L41" s="26">
        <f t="shared" si="2"/>
        <v>530400</v>
      </c>
      <c r="M41" s="26">
        <f t="shared" ref="M41:R41" si="8">SUM(M42:M43)</f>
        <v>232680</v>
      </c>
      <c r="N41" s="26">
        <f t="shared" si="8"/>
        <v>0</v>
      </c>
      <c r="O41" s="26">
        <f t="shared" si="8"/>
        <v>0</v>
      </c>
      <c r="P41" s="26">
        <f t="shared" si="8"/>
        <v>297720</v>
      </c>
      <c r="Q41" s="26">
        <f t="shared" si="8"/>
        <v>0</v>
      </c>
      <c r="R41" s="26">
        <f t="shared" si="8"/>
        <v>0</v>
      </c>
    </row>
    <row r="42" spans="1:18" s="22" customFormat="1" ht="12" customHeight="1" x14ac:dyDescent="0.2">
      <c r="A42" s="17"/>
      <c r="B42" s="17">
        <v>75212</v>
      </c>
      <c r="C42" s="19" t="s">
        <v>44</v>
      </c>
      <c r="D42" s="20">
        <f t="shared" si="3"/>
        <v>680</v>
      </c>
      <c r="E42" s="20">
        <f t="shared" si="4"/>
        <v>680</v>
      </c>
      <c r="F42" s="20">
        <f t="shared" si="7"/>
        <v>0</v>
      </c>
      <c r="G42" s="21">
        <f t="shared" si="5"/>
        <v>0</v>
      </c>
      <c r="H42" s="21"/>
      <c r="I42" s="21"/>
      <c r="J42" s="21"/>
      <c r="K42" s="21"/>
      <c r="L42" s="21">
        <f t="shared" si="2"/>
        <v>680</v>
      </c>
      <c r="M42" s="21">
        <v>680</v>
      </c>
      <c r="N42" s="21"/>
      <c r="O42" s="21"/>
      <c r="P42" s="21"/>
      <c r="Q42" s="21"/>
      <c r="R42" s="21"/>
    </row>
    <row r="43" spans="1:18" s="22" customFormat="1" ht="12" customHeight="1" x14ac:dyDescent="0.2">
      <c r="A43" s="17"/>
      <c r="B43" s="17">
        <v>75224</v>
      </c>
      <c r="C43" s="19" t="s">
        <v>68</v>
      </c>
      <c r="D43" s="20">
        <f>G43+L43</f>
        <v>529720</v>
      </c>
      <c r="E43" s="20">
        <f>H43+M43+O43</f>
        <v>232000</v>
      </c>
      <c r="F43" s="20">
        <f t="shared" si="7"/>
        <v>297720</v>
      </c>
      <c r="G43" s="21">
        <f>SUM(H43:K43)</f>
        <v>0</v>
      </c>
      <c r="H43" s="21"/>
      <c r="I43" s="21"/>
      <c r="J43" s="21"/>
      <c r="K43" s="21"/>
      <c r="L43" s="21">
        <f>SUM(M43:P43)</f>
        <v>529720</v>
      </c>
      <c r="M43" s="21">
        <v>232000</v>
      </c>
      <c r="N43" s="21"/>
      <c r="O43" s="21"/>
      <c r="P43" s="21">
        <v>297720</v>
      </c>
      <c r="Q43" s="21"/>
      <c r="R43" s="21"/>
    </row>
    <row r="44" spans="1:18" s="22" customFormat="1" ht="9.1999999999999993" customHeight="1" x14ac:dyDescent="0.2">
      <c r="A44" s="17"/>
      <c r="B44" s="17"/>
      <c r="C44" s="19"/>
      <c r="D44" s="20">
        <f t="shared" si="3"/>
        <v>0</v>
      </c>
      <c r="E44" s="20">
        <f t="shared" si="4"/>
        <v>0</v>
      </c>
      <c r="F44" s="20">
        <f t="shared" ref="F44:F85" si="9">SUM(J44+K365+P44)</f>
        <v>0</v>
      </c>
      <c r="G44" s="21">
        <f t="shared" si="5"/>
        <v>0</v>
      </c>
      <c r="H44" s="21"/>
      <c r="I44" s="21"/>
      <c r="J44" s="21"/>
      <c r="K44" s="21"/>
      <c r="L44" s="21">
        <f t="shared" si="2"/>
        <v>0</v>
      </c>
      <c r="M44" s="21"/>
      <c r="N44" s="21"/>
      <c r="O44" s="21"/>
      <c r="P44" s="21"/>
      <c r="Q44" s="21"/>
      <c r="R44" s="21"/>
    </row>
    <row r="45" spans="1:18" s="16" customFormat="1" x14ac:dyDescent="0.2">
      <c r="A45" s="12">
        <v>754</v>
      </c>
      <c r="B45" s="12"/>
      <c r="C45" s="13" t="s">
        <v>21</v>
      </c>
      <c r="D45" s="14">
        <f t="shared" si="3"/>
        <v>78864862</v>
      </c>
      <c r="E45" s="14">
        <f t="shared" si="4"/>
        <v>78864862</v>
      </c>
      <c r="F45" s="14">
        <f t="shared" si="9"/>
        <v>0</v>
      </c>
      <c r="G45" s="15">
        <f t="shared" si="5"/>
        <v>0</v>
      </c>
      <c r="H45" s="15">
        <f>SUM(H47:H48)</f>
        <v>0</v>
      </c>
      <c r="I45" s="15">
        <f>SUM(I47:I48)</f>
        <v>0</v>
      </c>
      <c r="J45" s="15">
        <f>SUM(J47:J48)</f>
        <v>0</v>
      </c>
      <c r="K45" s="15">
        <f>SUM(K47:K48)</f>
        <v>0</v>
      </c>
      <c r="L45" s="15">
        <f t="shared" si="2"/>
        <v>78864862</v>
      </c>
      <c r="M45" s="15">
        <f>SUM(M47:M48)</f>
        <v>78864862</v>
      </c>
      <c r="N45" s="15">
        <f>SUM(N47:N48)</f>
        <v>0</v>
      </c>
      <c r="O45" s="15">
        <f>SUM(O47:O48)</f>
        <v>0</v>
      </c>
      <c r="P45" s="15"/>
      <c r="Q45" s="15">
        <f>SUM(Q47:Q48)</f>
        <v>450000</v>
      </c>
      <c r="R45" s="15">
        <f>SUM(R47:R48)</f>
        <v>0</v>
      </c>
    </row>
    <row r="46" spans="1:18" s="22" customFormat="1" hidden="1" x14ac:dyDescent="0.2">
      <c r="A46" s="17"/>
      <c r="B46" s="17">
        <v>75405</v>
      </c>
      <c r="C46" s="19" t="s">
        <v>45</v>
      </c>
      <c r="D46" s="20">
        <f t="shared" si="3"/>
        <v>0</v>
      </c>
      <c r="E46" s="20">
        <f t="shared" si="4"/>
        <v>0</v>
      </c>
      <c r="F46" s="20">
        <f t="shared" si="9"/>
        <v>0</v>
      </c>
      <c r="G46" s="21">
        <f t="shared" si="5"/>
        <v>0</v>
      </c>
      <c r="H46" s="21"/>
      <c r="I46" s="21"/>
      <c r="J46" s="21"/>
      <c r="K46" s="21"/>
      <c r="L46" s="21">
        <f t="shared" si="2"/>
        <v>0</v>
      </c>
      <c r="M46" s="21"/>
      <c r="N46" s="21"/>
      <c r="O46" s="21"/>
      <c r="P46" s="21"/>
      <c r="Q46" s="21"/>
      <c r="R46" s="21"/>
    </row>
    <row r="47" spans="1:18" s="22" customFormat="1" x14ac:dyDescent="0.2">
      <c r="A47" s="17"/>
      <c r="B47" s="17">
        <v>75411</v>
      </c>
      <c r="C47" s="19" t="s">
        <v>46</v>
      </c>
      <c r="D47" s="20">
        <f t="shared" si="3"/>
        <v>78864862</v>
      </c>
      <c r="E47" s="20">
        <f t="shared" si="4"/>
        <v>78864862</v>
      </c>
      <c r="F47" s="20">
        <f t="shared" si="9"/>
        <v>0</v>
      </c>
      <c r="G47" s="21">
        <f t="shared" si="5"/>
        <v>0</v>
      </c>
      <c r="H47" s="21"/>
      <c r="I47" s="21"/>
      <c r="J47" s="21"/>
      <c r="K47" s="21"/>
      <c r="L47" s="21">
        <f t="shared" si="2"/>
        <v>78864862</v>
      </c>
      <c r="M47" s="21">
        <v>78864862</v>
      </c>
      <c r="N47" s="21"/>
      <c r="O47" s="21"/>
      <c r="P47" s="21"/>
      <c r="Q47" s="21">
        <v>450000</v>
      </c>
      <c r="R47" s="21">
        <v>0</v>
      </c>
    </row>
    <row r="48" spans="1:18" s="22" customFormat="1" hidden="1" x14ac:dyDescent="0.2">
      <c r="A48" s="17"/>
      <c r="B48" s="17">
        <v>75414</v>
      </c>
      <c r="C48" s="19" t="s">
        <v>47</v>
      </c>
      <c r="D48" s="20">
        <f t="shared" si="3"/>
        <v>0</v>
      </c>
      <c r="E48" s="20">
        <f t="shared" si="4"/>
        <v>0</v>
      </c>
      <c r="F48" s="20">
        <f t="shared" si="9"/>
        <v>0</v>
      </c>
      <c r="G48" s="21">
        <f t="shared" si="5"/>
        <v>0</v>
      </c>
      <c r="H48" s="21"/>
      <c r="I48" s="21"/>
      <c r="J48" s="21"/>
      <c r="K48" s="21"/>
      <c r="L48" s="21">
        <f t="shared" si="2"/>
        <v>0</v>
      </c>
      <c r="M48" s="21"/>
      <c r="N48" s="21"/>
      <c r="O48" s="21"/>
      <c r="P48" s="21"/>
      <c r="Q48" s="21"/>
      <c r="R48" s="21"/>
    </row>
    <row r="49" spans="1:18" s="22" customFormat="1" ht="9.1999999999999993" customHeight="1" x14ac:dyDescent="0.2">
      <c r="A49" s="17"/>
      <c r="B49" s="17"/>
      <c r="C49" s="19"/>
      <c r="D49" s="20">
        <f t="shared" si="3"/>
        <v>0</v>
      </c>
      <c r="E49" s="20">
        <f t="shared" si="4"/>
        <v>0</v>
      </c>
      <c r="F49" s="20">
        <f t="shared" si="9"/>
        <v>0</v>
      </c>
      <c r="G49" s="21">
        <f t="shared" si="5"/>
        <v>0</v>
      </c>
      <c r="H49" s="21"/>
      <c r="I49" s="21"/>
      <c r="J49" s="21"/>
      <c r="K49" s="21"/>
      <c r="L49" s="21">
        <f t="shared" si="2"/>
        <v>0</v>
      </c>
      <c r="M49" s="21"/>
      <c r="N49" s="21"/>
      <c r="O49" s="21"/>
      <c r="P49" s="21"/>
      <c r="Q49" s="21"/>
      <c r="R49" s="21"/>
    </row>
    <row r="50" spans="1:18" s="27" customFormat="1" x14ac:dyDescent="0.2">
      <c r="A50" s="23">
        <v>755</v>
      </c>
      <c r="B50" s="23"/>
      <c r="C50" s="24" t="s">
        <v>72</v>
      </c>
      <c r="D50" s="25">
        <f>G50+L50</f>
        <v>2251392</v>
      </c>
      <c r="E50" s="25">
        <f>H50+M50+O50</f>
        <v>2251392</v>
      </c>
      <c r="F50" s="25">
        <f t="shared" si="9"/>
        <v>0</v>
      </c>
      <c r="G50" s="26">
        <f>SUM(H50:K50)</f>
        <v>0</v>
      </c>
      <c r="H50" s="26">
        <f>SUM(H51)</f>
        <v>0</v>
      </c>
      <c r="I50" s="26">
        <f>SUM(I51)</f>
        <v>0</v>
      </c>
      <c r="J50" s="26">
        <f>SUM(J51)</f>
        <v>0</v>
      </c>
      <c r="K50" s="26">
        <f>SUM(K51)</f>
        <v>0</v>
      </c>
      <c r="L50" s="26">
        <f t="shared" si="2"/>
        <v>2251392</v>
      </c>
      <c r="M50" s="26">
        <f>SUM(M51)</f>
        <v>2251392</v>
      </c>
      <c r="N50" s="26">
        <f>SUM(N51)</f>
        <v>0</v>
      </c>
      <c r="O50" s="26">
        <f>SUM(O51)</f>
        <v>0</v>
      </c>
      <c r="P50" s="26"/>
      <c r="Q50" s="26">
        <f>SUM(Q51)</f>
        <v>0</v>
      </c>
      <c r="R50" s="26">
        <f>SUM(R51)</f>
        <v>0</v>
      </c>
    </row>
    <row r="51" spans="1:18" s="22" customFormat="1" ht="12" customHeight="1" x14ac:dyDescent="0.2">
      <c r="A51" s="64"/>
      <c r="B51" s="64">
        <v>75515</v>
      </c>
      <c r="C51" s="65" t="s">
        <v>79</v>
      </c>
      <c r="D51" s="58">
        <f>G51+L51</f>
        <v>2251392</v>
      </c>
      <c r="E51" s="58">
        <f>H51+M51+O51</f>
        <v>2251392</v>
      </c>
      <c r="F51" s="58">
        <f t="shared" si="9"/>
        <v>0</v>
      </c>
      <c r="G51" s="59">
        <f>SUM(H51:K51)</f>
        <v>0</v>
      </c>
      <c r="H51" s="59"/>
      <c r="I51" s="59"/>
      <c r="J51" s="59"/>
      <c r="K51" s="59"/>
      <c r="L51" s="59">
        <f t="shared" si="2"/>
        <v>2251392</v>
      </c>
      <c r="M51" s="59">
        <v>2251392</v>
      </c>
      <c r="N51" s="59"/>
      <c r="O51" s="59"/>
      <c r="P51" s="59"/>
      <c r="Q51" s="59"/>
      <c r="R51" s="59"/>
    </row>
    <row r="52" spans="1:18" s="22" customFormat="1" ht="9.1999999999999993" hidden="1" customHeight="1" x14ac:dyDescent="0.2">
      <c r="A52" s="17"/>
      <c r="B52" s="17"/>
      <c r="C52" s="19"/>
      <c r="D52" s="20">
        <f>G52+L52</f>
        <v>0</v>
      </c>
      <c r="E52" s="20">
        <f>H52+M52+O52</f>
        <v>0</v>
      </c>
      <c r="F52" s="20">
        <f t="shared" si="9"/>
        <v>0</v>
      </c>
      <c r="G52" s="21">
        <f>SUM(H52:K52)</f>
        <v>0</v>
      </c>
      <c r="H52" s="21"/>
      <c r="I52" s="21"/>
      <c r="J52" s="21"/>
      <c r="K52" s="21"/>
      <c r="L52" s="21">
        <f t="shared" si="2"/>
        <v>0</v>
      </c>
      <c r="M52" s="21"/>
      <c r="N52" s="21"/>
      <c r="O52" s="21"/>
      <c r="P52" s="21"/>
      <c r="Q52" s="21"/>
      <c r="R52" s="21"/>
    </row>
    <row r="53" spans="1:18" s="16" customFormat="1" hidden="1" x14ac:dyDescent="0.2">
      <c r="A53" s="12">
        <v>851</v>
      </c>
      <c r="B53" s="12"/>
      <c r="C53" s="13" t="s">
        <v>22</v>
      </c>
      <c r="D53" s="14">
        <f t="shared" si="3"/>
        <v>0</v>
      </c>
      <c r="E53" s="14">
        <f t="shared" si="4"/>
        <v>0</v>
      </c>
      <c r="F53" s="14">
        <f t="shared" si="9"/>
        <v>0</v>
      </c>
      <c r="G53" s="15">
        <f t="shared" si="5"/>
        <v>0</v>
      </c>
      <c r="H53" s="15">
        <f>SUM(H56:H57)</f>
        <v>0</v>
      </c>
      <c r="I53" s="15">
        <f>SUM(I56:I57)</f>
        <v>0</v>
      </c>
      <c r="J53" s="15">
        <f>SUM(J56:J57)</f>
        <v>0</v>
      </c>
      <c r="K53" s="15">
        <f>SUM(K56:K57)</f>
        <v>0</v>
      </c>
      <c r="L53" s="15">
        <f t="shared" si="2"/>
        <v>0</v>
      </c>
      <c r="M53" s="15">
        <f>SUM(M56:M57)</f>
        <v>0</v>
      </c>
      <c r="N53" s="15">
        <f>SUM(N56:N57)</f>
        <v>0</v>
      </c>
      <c r="O53" s="15">
        <f>SUM(O56:O57)</f>
        <v>0</v>
      </c>
      <c r="P53" s="15"/>
      <c r="Q53" s="15">
        <f>SUM(Q56:Q57)</f>
        <v>0</v>
      </c>
      <c r="R53" s="15">
        <f>SUM(R56:R57)</f>
        <v>0</v>
      </c>
    </row>
    <row r="54" spans="1:18" s="22" customFormat="1" hidden="1" x14ac:dyDescent="0.2">
      <c r="A54" s="17"/>
      <c r="B54" s="17">
        <v>85132</v>
      </c>
      <c r="C54" s="19" t="s">
        <v>48</v>
      </c>
      <c r="D54" s="20">
        <f t="shared" si="3"/>
        <v>0</v>
      </c>
      <c r="E54" s="20">
        <f t="shared" si="4"/>
        <v>0</v>
      </c>
      <c r="F54" s="20">
        <f t="shared" si="9"/>
        <v>0</v>
      </c>
      <c r="G54" s="21">
        <f t="shared" si="5"/>
        <v>0</v>
      </c>
      <c r="H54" s="21"/>
      <c r="I54" s="21"/>
      <c r="J54" s="21"/>
      <c r="K54" s="21"/>
      <c r="L54" s="21">
        <f t="shared" si="2"/>
        <v>0</v>
      </c>
      <c r="M54" s="21"/>
      <c r="N54" s="21"/>
      <c r="O54" s="21"/>
      <c r="P54" s="21"/>
      <c r="Q54" s="21"/>
      <c r="R54" s="21"/>
    </row>
    <row r="55" spans="1:18" s="22" customFormat="1" hidden="1" x14ac:dyDescent="0.2">
      <c r="A55" s="17"/>
      <c r="B55" s="17">
        <v>85141</v>
      </c>
      <c r="C55" s="19" t="s">
        <v>49</v>
      </c>
      <c r="D55" s="20">
        <f t="shared" si="3"/>
        <v>0</v>
      </c>
      <c r="E55" s="20">
        <f t="shared" si="4"/>
        <v>0</v>
      </c>
      <c r="F55" s="20">
        <f t="shared" si="9"/>
        <v>0</v>
      </c>
      <c r="G55" s="21">
        <f t="shared" si="5"/>
        <v>0</v>
      </c>
      <c r="H55" s="21"/>
      <c r="I55" s="21"/>
      <c r="J55" s="21"/>
      <c r="K55" s="21"/>
      <c r="L55" s="21">
        <f t="shared" si="2"/>
        <v>0</v>
      </c>
      <c r="M55" s="21"/>
      <c r="N55" s="21"/>
      <c r="O55" s="21"/>
      <c r="P55" s="21"/>
      <c r="Q55" s="21"/>
      <c r="R55" s="21"/>
    </row>
    <row r="56" spans="1:18" s="22" customFormat="1" ht="25.5" hidden="1" x14ac:dyDescent="0.2">
      <c r="A56" s="17"/>
      <c r="B56" s="17">
        <v>85156</v>
      </c>
      <c r="C56" s="29" t="s">
        <v>50</v>
      </c>
      <c r="D56" s="20">
        <f t="shared" ref="D56:D87" si="10">G56+L56</f>
        <v>0</v>
      </c>
      <c r="E56" s="20">
        <f t="shared" ref="E56:E86" si="11">H56+M56+O56</f>
        <v>0</v>
      </c>
      <c r="F56" s="20">
        <f t="shared" si="9"/>
        <v>0</v>
      </c>
      <c r="G56" s="21">
        <f t="shared" ref="G56:G87" si="12">SUM(H56:K56)</f>
        <v>0</v>
      </c>
      <c r="H56" s="21"/>
      <c r="I56" s="21"/>
      <c r="J56" s="21"/>
      <c r="K56" s="21"/>
      <c r="L56" s="21">
        <f t="shared" si="2"/>
        <v>0</v>
      </c>
      <c r="M56" s="21"/>
      <c r="N56" s="21"/>
      <c r="O56" s="21"/>
      <c r="P56" s="21"/>
      <c r="Q56" s="21"/>
      <c r="R56" s="21"/>
    </row>
    <row r="57" spans="1:18" s="22" customFormat="1" hidden="1" x14ac:dyDescent="0.2">
      <c r="A57" s="17"/>
      <c r="B57" s="17">
        <v>85195</v>
      </c>
      <c r="C57" s="29" t="s">
        <v>61</v>
      </c>
      <c r="D57" s="20">
        <f t="shared" si="10"/>
        <v>0</v>
      </c>
      <c r="E57" s="20">
        <f t="shared" si="11"/>
        <v>0</v>
      </c>
      <c r="F57" s="20">
        <f t="shared" si="9"/>
        <v>0</v>
      </c>
      <c r="G57" s="21">
        <f t="shared" si="12"/>
        <v>0</v>
      </c>
      <c r="H57" s="21"/>
      <c r="I57" s="21"/>
      <c r="J57" s="21"/>
      <c r="K57" s="21"/>
      <c r="L57" s="21">
        <f t="shared" si="2"/>
        <v>0</v>
      </c>
      <c r="M57" s="21"/>
      <c r="N57" s="21"/>
      <c r="O57" s="21"/>
      <c r="P57" s="21"/>
      <c r="Q57" s="21"/>
      <c r="R57" s="21"/>
    </row>
    <row r="58" spans="1:18" s="22" customFormat="1" ht="9.1999999999999993" hidden="1" customHeight="1" x14ac:dyDescent="0.2">
      <c r="A58" s="17"/>
      <c r="B58" s="17"/>
      <c r="C58" s="29"/>
      <c r="D58" s="20">
        <f t="shared" si="10"/>
        <v>0</v>
      </c>
      <c r="E58" s="20">
        <f t="shared" si="11"/>
        <v>0</v>
      </c>
      <c r="F58" s="20">
        <f t="shared" si="9"/>
        <v>0</v>
      </c>
      <c r="G58" s="21">
        <f t="shared" si="12"/>
        <v>0</v>
      </c>
      <c r="H58" s="21"/>
      <c r="I58" s="21"/>
      <c r="J58" s="21"/>
      <c r="K58" s="21"/>
      <c r="L58" s="21">
        <f t="shared" si="2"/>
        <v>0</v>
      </c>
      <c r="M58" s="21"/>
      <c r="N58" s="21"/>
      <c r="O58" s="21"/>
      <c r="P58" s="21"/>
      <c r="Q58" s="21"/>
      <c r="R58" s="21"/>
    </row>
    <row r="59" spans="1:18" s="27" customFormat="1" x14ac:dyDescent="0.2">
      <c r="A59" s="23">
        <v>852</v>
      </c>
      <c r="B59" s="23"/>
      <c r="C59" s="24" t="s">
        <v>23</v>
      </c>
      <c r="D59" s="25">
        <f t="shared" si="10"/>
        <v>17203722</v>
      </c>
      <c r="E59" s="25">
        <f t="shared" si="11"/>
        <v>17203722</v>
      </c>
      <c r="F59" s="25">
        <f t="shared" si="9"/>
        <v>0</v>
      </c>
      <c r="G59" s="26">
        <f t="shared" si="12"/>
        <v>16223548</v>
      </c>
      <c r="H59" s="26">
        <f>SUM(H62:H71)</f>
        <v>16223548</v>
      </c>
      <c r="I59" s="26">
        <f>SUM(I62:I71)</f>
        <v>0</v>
      </c>
      <c r="J59" s="26">
        <f>SUM(J62:J71)</f>
        <v>0</v>
      </c>
      <c r="K59" s="26">
        <f>SUM(K62:K71)</f>
        <v>0</v>
      </c>
      <c r="L59" s="26">
        <f t="shared" si="2"/>
        <v>980174</v>
      </c>
      <c r="M59" s="26">
        <f>SUM(M62:M71)</f>
        <v>980174</v>
      </c>
      <c r="N59" s="26">
        <f>SUM(N62:N71)</f>
        <v>0</v>
      </c>
      <c r="O59" s="26">
        <f>SUM(O62:O71)</f>
        <v>0</v>
      </c>
      <c r="P59" s="26"/>
      <c r="Q59" s="26">
        <f>SUM(Q62:Q71)</f>
        <v>250000</v>
      </c>
      <c r="R59" s="26">
        <f>SUM(R62:R71)</f>
        <v>8000</v>
      </c>
    </row>
    <row r="60" spans="1:18" s="32" customFormat="1" hidden="1" x14ac:dyDescent="0.2">
      <c r="A60" s="28"/>
      <c r="B60" s="28">
        <v>85301</v>
      </c>
      <c r="C60" s="29" t="s">
        <v>51</v>
      </c>
      <c r="D60" s="30">
        <f t="shared" si="10"/>
        <v>0</v>
      </c>
      <c r="E60" s="30">
        <f t="shared" si="11"/>
        <v>0</v>
      </c>
      <c r="F60" s="30">
        <f t="shared" si="9"/>
        <v>0</v>
      </c>
      <c r="G60" s="31">
        <f t="shared" si="12"/>
        <v>0</v>
      </c>
      <c r="H60" s="31"/>
      <c r="I60" s="31"/>
      <c r="J60" s="31"/>
      <c r="K60" s="31"/>
      <c r="L60" s="31">
        <f t="shared" si="2"/>
        <v>0</v>
      </c>
      <c r="M60" s="31"/>
      <c r="N60" s="31"/>
      <c r="O60" s="31"/>
      <c r="P60" s="31"/>
      <c r="Q60" s="31"/>
      <c r="R60" s="31"/>
    </row>
    <row r="61" spans="1:18" s="32" customFormat="1" hidden="1" x14ac:dyDescent="0.2">
      <c r="A61" s="28"/>
      <c r="B61" s="28">
        <v>85302</v>
      </c>
      <c r="C61" s="29" t="s">
        <v>52</v>
      </c>
      <c r="D61" s="30">
        <f t="shared" si="10"/>
        <v>0</v>
      </c>
      <c r="E61" s="30">
        <f t="shared" si="11"/>
        <v>0</v>
      </c>
      <c r="F61" s="30">
        <f t="shared" si="9"/>
        <v>0</v>
      </c>
      <c r="G61" s="31">
        <f t="shared" si="12"/>
        <v>0</v>
      </c>
      <c r="H61" s="31"/>
      <c r="I61" s="31"/>
      <c r="J61" s="31"/>
      <c r="K61" s="31"/>
      <c r="L61" s="31">
        <f t="shared" si="2"/>
        <v>0</v>
      </c>
      <c r="M61" s="31"/>
      <c r="N61" s="31"/>
      <c r="O61" s="31"/>
      <c r="P61" s="31"/>
      <c r="Q61" s="31"/>
      <c r="R61" s="31"/>
    </row>
    <row r="62" spans="1:18" s="32" customFormat="1" x14ac:dyDescent="0.2">
      <c r="A62" s="28"/>
      <c r="B62" s="28">
        <v>85203</v>
      </c>
      <c r="C62" s="29" t="s">
        <v>53</v>
      </c>
      <c r="D62" s="30">
        <f t="shared" si="10"/>
        <v>13137743</v>
      </c>
      <c r="E62" s="30">
        <f t="shared" si="11"/>
        <v>13137743</v>
      </c>
      <c r="F62" s="30">
        <f t="shared" si="9"/>
        <v>0</v>
      </c>
      <c r="G62" s="31">
        <f t="shared" si="12"/>
        <v>13137743</v>
      </c>
      <c r="H62" s="31">
        <v>13137743</v>
      </c>
      <c r="I62" s="31"/>
      <c r="J62" s="31"/>
      <c r="K62" s="31"/>
      <c r="L62" s="31">
        <f t="shared" si="2"/>
        <v>0</v>
      </c>
      <c r="M62" s="31"/>
      <c r="N62" s="31"/>
      <c r="O62" s="31"/>
      <c r="P62" s="31"/>
      <c r="Q62" s="31"/>
      <c r="R62" s="31"/>
    </row>
    <row r="63" spans="1:18" s="32" customFormat="1" x14ac:dyDescent="0.2">
      <c r="A63" s="28"/>
      <c r="B63" s="28">
        <v>85205</v>
      </c>
      <c r="C63" s="29" t="s">
        <v>66</v>
      </c>
      <c r="D63" s="30">
        <f t="shared" si="10"/>
        <v>744000</v>
      </c>
      <c r="E63" s="30">
        <f t="shared" si="11"/>
        <v>744000</v>
      </c>
      <c r="F63" s="30">
        <f t="shared" si="9"/>
        <v>0</v>
      </c>
      <c r="G63" s="31">
        <f t="shared" si="12"/>
        <v>0</v>
      </c>
      <c r="H63" s="31"/>
      <c r="I63" s="31"/>
      <c r="J63" s="31"/>
      <c r="K63" s="31"/>
      <c r="L63" s="31">
        <f t="shared" si="2"/>
        <v>744000</v>
      </c>
      <c r="M63" s="31">
        <v>744000</v>
      </c>
      <c r="N63" s="31"/>
      <c r="O63" s="31"/>
      <c r="P63" s="31"/>
      <c r="Q63" s="31"/>
      <c r="R63" s="31"/>
    </row>
    <row r="64" spans="1:18" s="32" customFormat="1" ht="51" x14ac:dyDescent="0.2">
      <c r="A64" s="28"/>
      <c r="B64" s="28">
        <v>85213</v>
      </c>
      <c r="C64" s="29" t="s">
        <v>89</v>
      </c>
      <c r="D64" s="30">
        <f t="shared" si="10"/>
        <v>777</v>
      </c>
      <c r="E64" s="30">
        <f t="shared" si="11"/>
        <v>777</v>
      </c>
      <c r="F64" s="30">
        <f t="shared" si="9"/>
        <v>0</v>
      </c>
      <c r="G64" s="31">
        <f t="shared" si="12"/>
        <v>0</v>
      </c>
      <c r="H64" s="31"/>
      <c r="I64" s="31"/>
      <c r="J64" s="31"/>
      <c r="K64" s="31"/>
      <c r="L64" s="31">
        <f t="shared" si="2"/>
        <v>777</v>
      </c>
      <c r="M64" s="31">
        <v>777</v>
      </c>
      <c r="N64" s="31"/>
      <c r="O64" s="31"/>
      <c r="P64" s="31"/>
      <c r="Q64" s="31"/>
      <c r="R64" s="31"/>
    </row>
    <row r="65" spans="1:19" s="32" customFormat="1" ht="12.75" hidden="1" customHeight="1" x14ac:dyDescent="0.2">
      <c r="A65" s="28"/>
      <c r="B65" s="28">
        <v>85214</v>
      </c>
      <c r="C65" s="29" t="s">
        <v>54</v>
      </c>
      <c r="D65" s="30">
        <f t="shared" si="10"/>
        <v>0</v>
      </c>
      <c r="E65" s="30">
        <f t="shared" si="11"/>
        <v>0</v>
      </c>
      <c r="F65" s="30">
        <f t="shared" si="9"/>
        <v>0</v>
      </c>
      <c r="G65" s="31">
        <f t="shared" si="12"/>
        <v>0</v>
      </c>
      <c r="H65" s="31"/>
      <c r="I65" s="31"/>
      <c r="J65" s="31"/>
      <c r="K65" s="31"/>
      <c r="L65" s="31">
        <f t="shared" si="2"/>
        <v>0</v>
      </c>
      <c r="M65" s="31"/>
      <c r="N65" s="31"/>
      <c r="O65" s="31"/>
      <c r="P65" s="31"/>
      <c r="Q65" s="31"/>
      <c r="R65" s="31"/>
    </row>
    <row r="66" spans="1:19" s="32" customFormat="1" hidden="1" x14ac:dyDescent="0.2">
      <c r="A66" s="28"/>
      <c r="B66" s="28">
        <v>85216</v>
      </c>
      <c r="C66" s="29" t="s">
        <v>55</v>
      </c>
      <c r="D66" s="30">
        <f t="shared" si="10"/>
        <v>0</v>
      </c>
      <c r="E66" s="30">
        <f t="shared" si="11"/>
        <v>0</v>
      </c>
      <c r="F66" s="30">
        <f t="shared" si="9"/>
        <v>0</v>
      </c>
      <c r="G66" s="31">
        <f t="shared" si="12"/>
        <v>0</v>
      </c>
      <c r="H66" s="31"/>
      <c r="I66" s="31"/>
      <c r="J66" s="31"/>
      <c r="K66" s="31"/>
      <c r="L66" s="31">
        <f t="shared" si="2"/>
        <v>0</v>
      </c>
      <c r="M66" s="31"/>
      <c r="N66" s="31"/>
      <c r="O66" s="31"/>
      <c r="P66" s="31"/>
      <c r="Q66" s="31"/>
      <c r="R66" s="31"/>
    </row>
    <row r="67" spans="1:19" s="32" customFormat="1" x14ac:dyDescent="0.2">
      <c r="A67" s="28"/>
      <c r="B67" s="28">
        <v>85219</v>
      </c>
      <c r="C67" s="29" t="s">
        <v>56</v>
      </c>
      <c r="D67" s="30">
        <f t="shared" si="10"/>
        <v>210461</v>
      </c>
      <c r="E67" s="30">
        <f t="shared" si="11"/>
        <v>210461</v>
      </c>
      <c r="F67" s="30">
        <f t="shared" si="9"/>
        <v>0</v>
      </c>
      <c r="G67" s="31">
        <f t="shared" si="12"/>
        <v>210461</v>
      </c>
      <c r="H67" s="31">
        <v>210461</v>
      </c>
      <c r="I67" s="31"/>
      <c r="J67" s="31"/>
      <c r="K67" s="31"/>
      <c r="L67" s="31">
        <f t="shared" si="2"/>
        <v>0</v>
      </c>
      <c r="M67" s="31"/>
      <c r="N67" s="31"/>
      <c r="O67" s="31"/>
      <c r="P67" s="31"/>
      <c r="Q67" s="31"/>
      <c r="R67" s="31"/>
    </row>
    <row r="68" spans="1:19" s="32" customFormat="1" hidden="1" x14ac:dyDescent="0.2">
      <c r="A68" s="28"/>
      <c r="B68" s="28">
        <v>85221</v>
      </c>
      <c r="C68" s="29" t="s">
        <v>57</v>
      </c>
      <c r="D68" s="30">
        <f t="shared" si="10"/>
        <v>0</v>
      </c>
      <c r="E68" s="30">
        <f t="shared" si="11"/>
        <v>0</v>
      </c>
      <c r="F68" s="30">
        <f t="shared" si="9"/>
        <v>0</v>
      </c>
      <c r="G68" s="31">
        <f t="shared" si="12"/>
        <v>0</v>
      </c>
      <c r="H68" s="31"/>
      <c r="I68" s="31"/>
      <c r="J68" s="31"/>
      <c r="K68" s="31"/>
      <c r="L68" s="31">
        <f t="shared" si="2"/>
        <v>0</v>
      </c>
      <c r="M68" s="31"/>
      <c r="N68" s="31"/>
      <c r="O68" s="31"/>
      <c r="P68" s="31"/>
      <c r="Q68" s="31"/>
      <c r="R68" s="31"/>
    </row>
    <row r="69" spans="1:19" s="32" customFormat="1" x14ac:dyDescent="0.2">
      <c r="A69" s="28"/>
      <c r="B69" s="28">
        <v>85228</v>
      </c>
      <c r="C69" s="29" t="s">
        <v>58</v>
      </c>
      <c r="D69" s="30">
        <f t="shared" si="10"/>
        <v>2866720</v>
      </c>
      <c r="E69" s="30">
        <f t="shared" si="11"/>
        <v>2866720</v>
      </c>
      <c r="F69" s="30">
        <f t="shared" si="9"/>
        <v>0</v>
      </c>
      <c r="G69" s="31">
        <f t="shared" si="12"/>
        <v>2866720</v>
      </c>
      <c r="H69" s="31">
        <v>2866720</v>
      </c>
      <c r="I69" s="31"/>
      <c r="J69" s="31"/>
      <c r="K69" s="31"/>
      <c r="L69" s="31">
        <f t="shared" si="2"/>
        <v>0</v>
      </c>
      <c r="M69" s="31"/>
      <c r="N69" s="31"/>
      <c r="O69" s="31"/>
      <c r="P69" s="31"/>
      <c r="Q69" s="31">
        <v>250000</v>
      </c>
      <c r="R69" s="31">
        <v>8000</v>
      </c>
    </row>
    <row r="70" spans="1:19" s="32" customFormat="1" x14ac:dyDescent="0.2">
      <c r="A70" s="33"/>
      <c r="B70" s="28">
        <v>85231</v>
      </c>
      <c r="C70" s="34" t="s">
        <v>65</v>
      </c>
      <c r="D70" s="35">
        <f t="shared" si="10"/>
        <v>235397</v>
      </c>
      <c r="E70" s="35">
        <f t="shared" si="11"/>
        <v>235397</v>
      </c>
      <c r="F70" s="35">
        <f t="shared" si="9"/>
        <v>0</v>
      </c>
      <c r="G70" s="31">
        <f t="shared" si="12"/>
        <v>0</v>
      </c>
      <c r="H70" s="31"/>
      <c r="I70" s="31"/>
      <c r="J70" s="31"/>
      <c r="K70" s="31"/>
      <c r="L70" s="31">
        <f t="shared" si="2"/>
        <v>235397</v>
      </c>
      <c r="M70" s="31">
        <v>235397</v>
      </c>
      <c r="N70" s="31"/>
      <c r="O70" s="31"/>
      <c r="P70" s="31"/>
      <c r="Q70" s="31"/>
      <c r="R70" s="31"/>
      <c r="S70" s="66"/>
    </row>
    <row r="71" spans="1:19" s="32" customFormat="1" x14ac:dyDescent="0.2">
      <c r="A71" s="33"/>
      <c r="B71" s="28">
        <v>85295</v>
      </c>
      <c r="C71" s="34" t="s">
        <v>61</v>
      </c>
      <c r="D71" s="35">
        <f t="shared" si="10"/>
        <v>8624</v>
      </c>
      <c r="E71" s="35">
        <f t="shared" si="11"/>
        <v>8624</v>
      </c>
      <c r="F71" s="35">
        <f t="shared" si="9"/>
        <v>0</v>
      </c>
      <c r="G71" s="31">
        <f t="shared" si="12"/>
        <v>8624</v>
      </c>
      <c r="H71" s="31">
        <v>8624</v>
      </c>
      <c r="I71" s="31"/>
      <c r="J71" s="31"/>
      <c r="K71" s="31"/>
      <c r="L71" s="31">
        <f t="shared" si="2"/>
        <v>0</v>
      </c>
      <c r="M71" s="31"/>
      <c r="N71" s="31"/>
      <c r="O71" s="31"/>
      <c r="P71" s="31"/>
      <c r="Q71" s="31"/>
      <c r="R71" s="31"/>
    </row>
    <row r="72" spans="1:19" s="32" customFormat="1" ht="9" customHeight="1" x14ac:dyDescent="0.2">
      <c r="A72" s="33"/>
      <c r="B72" s="28"/>
      <c r="C72" s="34"/>
      <c r="D72" s="35">
        <f t="shared" si="10"/>
        <v>0</v>
      </c>
      <c r="E72" s="35">
        <f t="shared" si="11"/>
        <v>0</v>
      </c>
      <c r="F72" s="35">
        <f t="shared" si="9"/>
        <v>0</v>
      </c>
      <c r="G72" s="31">
        <f t="shared" si="12"/>
        <v>0</v>
      </c>
      <c r="H72" s="31"/>
      <c r="I72" s="31"/>
      <c r="J72" s="31"/>
      <c r="K72" s="31"/>
      <c r="L72" s="31">
        <f t="shared" si="2"/>
        <v>0</v>
      </c>
      <c r="M72" s="31"/>
      <c r="N72" s="31"/>
      <c r="O72" s="31"/>
      <c r="P72" s="31"/>
      <c r="Q72" s="31"/>
      <c r="R72" s="31"/>
    </row>
    <row r="73" spans="1:19" s="27" customFormat="1" x14ac:dyDescent="0.2">
      <c r="A73" s="23">
        <v>853</v>
      </c>
      <c r="B73" s="23"/>
      <c r="C73" s="24" t="s">
        <v>24</v>
      </c>
      <c r="D73" s="25">
        <f t="shared" si="10"/>
        <v>3161000</v>
      </c>
      <c r="E73" s="25">
        <f t="shared" si="11"/>
        <v>3161000</v>
      </c>
      <c r="F73" s="25">
        <f t="shared" si="9"/>
        <v>0</v>
      </c>
      <c r="G73" s="26">
        <f t="shared" si="12"/>
        <v>0</v>
      </c>
      <c r="H73" s="26">
        <f>SUM(H74)</f>
        <v>0</v>
      </c>
      <c r="I73" s="26">
        <f>SUM(I74)</f>
        <v>0</v>
      </c>
      <c r="J73" s="26">
        <f>SUM(J74)</f>
        <v>0</v>
      </c>
      <c r="K73" s="26">
        <f>SUM(K74)</f>
        <v>0</v>
      </c>
      <c r="L73" s="26">
        <f t="shared" si="2"/>
        <v>3161000</v>
      </c>
      <c r="M73" s="26">
        <f>SUM(M74)</f>
        <v>3161000</v>
      </c>
      <c r="N73" s="26">
        <f>SUM(N74)</f>
        <v>0</v>
      </c>
      <c r="O73" s="26">
        <f>SUM(O74)</f>
        <v>0</v>
      </c>
      <c r="P73" s="26"/>
      <c r="Q73" s="26">
        <f>SUM(Q74)</f>
        <v>50400</v>
      </c>
      <c r="R73" s="26">
        <f>SUM(R74)</f>
        <v>0</v>
      </c>
    </row>
    <row r="74" spans="1:19" s="32" customFormat="1" x14ac:dyDescent="0.2">
      <c r="A74" s="61"/>
      <c r="B74" s="62">
        <v>85321</v>
      </c>
      <c r="C74" s="63" t="s">
        <v>59</v>
      </c>
      <c r="D74" s="36">
        <f t="shared" si="10"/>
        <v>3161000</v>
      </c>
      <c r="E74" s="36">
        <f t="shared" si="11"/>
        <v>3161000</v>
      </c>
      <c r="F74" s="36">
        <f t="shared" si="9"/>
        <v>0</v>
      </c>
      <c r="G74" s="37">
        <f t="shared" si="12"/>
        <v>0</v>
      </c>
      <c r="H74" s="37"/>
      <c r="I74" s="37"/>
      <c r="J74" s="37"/>
      <c r="K74" s="37"/>
      <c r="L74" s="37">
        <f t="shared" si="2"/>
        <v>3161000</v>
      </c>
      <c r="M74" s="37">
        <v>3161000</v>
      </c>
      <c r="N74" s="37"/>
      <c r="O74" s="37"/>
      <c r="P74" s="37"/>
      <c r="Q74" s="37">
        <v>50400</v>
      </c>
      <c r="R74" s="37"/>
    </row>
    <row r="75" spans="1:19" s="22" customFormat="1" hidden="1" x14ac:dyDescent="0.2">
      <c r="A75" s="38"/>
      <c r="B75" s="17"/>
      <c r="C75" s="39"/>
      <c r="D75" s="40">
        <f t="shared" si="10"/>
        <v>0</v>
      </c>
      <c r="E75" s="40">
        <f t="shared" si="11"/>
        <v>0</v>
      </c>
      <c r="F75" s="40">
        <f t="shared" si="9"/>
        <v>0</v>
      </c>
      <c r="G75" s="21">
        <f t="shared" si="12"/>
        <v>0</v>
      </c>
      <c r="H75" s="21"/>
      <c r="I75" s="21"/>
      <c r="J75" s="21"/>
      <c r="K75" s="21"/>
      <c r="L75" s="21">
        <f t="shared" si="2"/>
        <v>0</v>
      </c>
      <c r="M75" s="21"/>
      <c r="N75" s="21"/>
      <c r="O75" s="21"/>
      <c r="P75" s="21"/>
      <c r="Q75" s="21"/>
      <c r="R75" s="21"/>
    </row>
    <row r="76" spans="1:19" s="27" customFormat="1" hidden="1" x14ac:dyDescent="0.2">
      <c r="A76" s="23">
        <v>900</v>
      </c>
      <c r="B76" s="23"/>
      <c r="C76" s="24" t="s">
        <v>25</v>
      </c>
      <c r="D76" s="25">
        <f t="shared" si="10"/>
        <v>0</v>
      </c>
      <c r="E76" s="25">
        <f t="shared" si="11"/>
        <v>0</v>
      </c>
      <c r="F76" s="25">
        <f t="shared" si="9"/>
        <v>0</v>
      </c>
      <c r="G76" s="26">
        <f t="shared" si="12"/>
        <v>0</v>
      </c>
      <c r="H76" s="26"/>
      <c r="I76" s="26"/>
      <c r="J76" s="26"/>
      <c r="K76" s="26"/>
      <c r="L76" s="26">
        <f t="shared" si="2"/>
        <v>0</v>
      </c>
      <c r="M76" s="26"/>
      <c r="N76" s="26"/>
      <c r="O76" s="26"/>
      <c r="P76" s="26"/>
      <c r="Q76" s="26"/>
      <c r="R76" s="26"/>
    </row>
    <row r="77" spans="1:19" s="22" customFormat="1" hidden="1" x14ac:dyDescent="0.2">
      <c r="A77" s="41"/>
      <c r="B77" s="41">
        <v>90015</v>
      </c>
      <c r="C77" s="42" t="s">
        <v>60</v>
      </c>
      <c r="D77" s="36">
        <f t="shared" si="10"/>
        <v>0</v>
      </c>
      <c r="E77" s="36">
        <f t="shared" si="11"/>
        <v>0</v>
      </c>
      <c r="F77" s="36">
        <f t="shared" si="9"/>
        <v>0</v>
      </c>
      <c r="G77" s="37">
        <f t="shared" si="12"/>
        <v>0</v>
      </c>
      <c r="H77" s="37"/>
      <c r="I77" s="37"/>
      <c r="J77" s="37"/>
      <c r="K77" s="37"/>
      <c r="L77" s="37">
        <f t="shared" si="2"/>
        <v>0</v>
      </c>
      <c r="M77" s="37"/>
      <c r="N77" s="37"/>
      <c r="O77" s="37"/>
      <c r="P77" s="37"/>
      <c r="Q77" s="37"/>
      <c r="R77" s="37"/>
    </row>
    <row r="78" spans="1:19" s="22" customFormat="1" ht="8.25" customHeight="1" x14ac:dyDescent="0.2">
      <c r="A78" s="38"/>
      <c r="B78" s="17"/>
      <c r="C78" s="39"/>
      <c r="D78" s="40">
        <f t="shared" si="10"/>
        <v>0</v>
      </c>
      <c r="E78" s="40">
        <f t="shared" si="11"/>
        <v>0</v>
      </c>
      <c r="F78" s="40">
        <f t="shared" si="9"/>
        <v>0</v>
      </c>
      <c r="G78" s="21">
        <f t="shared" si="12"/>
        <v>0</v>
      </c>
      <c r="H78" s="21"/>
      <c r="I78" s="21"/>
      <c r="J78" s="21"/>
      <c r="K78" s="21"/>
      <c r="L78" s="21">
        <f t="shared" si="2"/>
        <v>0</v>
      </c>
      <c r="M78" s="21"/>
      <c r="N78" s="21"/>
      <c r="O78" s="21"/>
      <c r="P78" s="21"/>
      <c r="Q78" s="21"/>
      <c r="R78" s="21"/>
    </row>
    <row r="79" spans="1:19" s="16" customFormat="1" x14ac:dyDescent="0.2">
      <c r="A79" s="43">
        <v>855</v>
      </c>
      <c r="B79" s="12"/>
      <c r="C79" s="44" t="s">
        <v>74</v>
      </c>
      <c r="D79" s="45">
        <f t="shared" si="10"/>
        <v>132972531</v>
      </c>
      <c r="E79" s="45">
        <f t="shared" ref="E79:E85" si="13">H79+M79+O79+I79+N79</f>
        <v>132972531</v>
      </c>
      <c r="F79" s="45">
        <f t="shared" si="9"/>
        <v>0</v>
      </c>
      <c r="G79" s="15">
        <f t="shared" si="12"/>
        <v>132972531</v>
      </c>
      <c r="H79" s="15">
        <f>SUM(H80:H85)</f>
        <v>132972531</v>
      </c>
      <c r="I79" s="15">
        <f>SUM(I80:I85)</f>
        <v>0</v>
      </c>
      <c r="J79" s="15">
        <f>SUM(J80:J85)</f>
        <v>0</v>
      </c>
      <c r="K79" s="15">
        <f>SUM(K80)</f>
        <v>0</v>
      </c>
      <c r="L79" s="15">
        <f t="shared" si="2"/>
        <v>0</v>
      </c>
      <c r="M79" s="15">
        <f>SUM(M80:M85)</f>
        <v>0</v>
      </c>
      <c r="N79" s="15">
        <f>SUM(N80:N85)</f>
        <v>0</v>
      </c>
      <c r="O79" s="15">
        <f>SUM(O80:O85)</f>
        <v>0</v>
      </c>
      <c r="P79" s="15"/>
      <c r="Q79" s="15">
        <f>SUM(Q80:Q85)</f>
        <v>5000367</v>
      </c>
      <c r="R79" s="15">
        <f>SUM(R80:R85)</f>
        <v>1300000</v>
      </c>
    </row>
    <row r="80" spans="1:19" s="22" customFormat="1" hidden="1" x14ac:dyDescent="0.2">
      <c r="A80" s="38"/>
      <c r="B80" s="17">
        <v>85501</v>
      </c>
      <c r="C80" s="39" t="s">
        <v>75</v>
      </c>
      <c r="D80" s="40">
        <f t="shared" si="10"/>
        <v>0</v>
      </c>
      <c r="E80" s="40">
        <f t="shared" si="13"/>
        <v>0</v>
      </c>
      <c r="F80" s="40">
        <f t="shared" si="9"/>
        <v>0</v>
      </c>
      <c r="G80" s="37">
        <f t="shared" si="12"/>
        <v>0</v>
      </c>
      <c r="H80" s="21"/>
      <c r="I80" s="21"/>
      <c r="J80" s="21"/>
      <c r="K80" s="21"/>
      <c r="L80" s="21">
        <f t="shared" si="2"/>
        <v>0</v>
      </c>
      <c r="M80" s="21"/>
      <c r="N80" s="21"/>
      <c r="O80" s="21"/>
      <c r="P80" s="21"/>
      <c r="Q80" s="21"/>
      <c r="R80" s="21"/>
    </row>
    <row r="81" spans="1:18" s="22" customFormat="1" ht="38.25" x14ac:dyDescent="0.2">
      <c r="A81" s="38"/>
      <c r="B81" s="17">
        <v>85502</v>
      </c>
      <c r="C81" s="29" t="s">
        <v>64</v>
      </c>
      <c r="D81" s="40">
        <f t="shared" si="10"/>
        <v>131155000</v>
      </c>
      <c r="E81" s="40">
        <f t="shared" si="13"/>
        <v>131155000</v>
      </c>
      <c r="F81" s="40">
        <f t="shared" si="9"/>
        <v>0</v>
      </c>
      <c r="G81" s="31">
        <f t="shared" si="12"/>
        <v>131155000</v>
      </c>
      <c r="H81" s="21">
        <v>131155000</v>
      </c>
      <c r="I81" s="21"/>
      <c r="J81" s="21"/>
      <c r="K81" s="21"/>
      <c r="L81" s="21">
        <f t="shared" ref="L81:L87" si="14">SUM(M81:P81)</f>
        <v>0</v>
      </c>
      <c r="M81" s="21"/>
      <c r="N81" s="21"/>
      <c r="O81" s="21"/>
      <c r="P81" s="21"/>
      <c r="Q81" s="21">
        <v>5000367</v>
      </c>
      <c r="R81" s="21">
        <v>1300000</v>
      </c>
    </row>
    <row r="82" spans="1:18" s="22" customFormat="1" hidden="1" x14ac:dyDescent="0.2">
      <c r="A82" s="38"/>
      <c r="B82" s="17">
        <v>85504</v>
      </c>
      <c r="C82" s="34" t="s">
        <v>80</v>
      </c>
      <c r="D82" s="40">
        <f>G82+L82</f>
        <v>0</v>
      </c>
      <c r="E82" s="40">
        <f t="shared" si="13"/>
        <v>0</v>
      </c>
      <c r="F82" s="40">
        <f t="shared" si="9"/>
        <v>0</v>
      </c>
      <c r="G82" s="31">
        <f t="shared" si="12"/>
        <v>0</v>
      </c>
      <c r="H82" s="21"/>
      <c r="I82" s="21"/>
      <c r="J82" s="21"/>
      <c r="K82" s="21"/>
      <c r="L82" s="21">
        <f t="shared" si="14"/>
        <v>0</v>
      </c>
      <c r="M82" s="21"/>
      <c r="N82" s="21"/>
      <c r="O82" s="21"/>
      <c r="P82" s="21"/>
      <c r="Q82" s="21"/>
      <c r="R82" s="21"/>
    </row>
    <row r="83" spans="1:18" s="22" customFormat="1" hidden="1" x14ac:dyDescent="0.2">
      <c r="A83" s="38"/>
      <c r="B83" s="17">
        <v>85508</v>
      </c>
      <c r="C83" s="39" t="s">
        <v>76</v>
      </c>
      <c r="D83" s="40">
        <f t="shared" si="10"/>
        <v>0</v>
      </c>
      <c r="E83" s="40">
        <f t="shared" si="13"/>
        <v>0</v>
      </c>
      <c r="F83" s="40">
        <f t="shared" si="9"/>
        <v>0</v>
      </c>
      <c r="G83" s="31">
        <f t="shared" si="12"/>
        <v>0</v>
      </c>
      <c r="H83" s="21"/>
      <c r="I83" s="21"/>
      <c r="J83" s="21"/>
      <c r="K83" s="21"/>
      <c r="L83" s="21">
        <f t="shared" si="14"/>
        <v>0</v>
      </c>
      <c r="M83" s="21"/>
      <c r="N83" s="21"/>
      <c r="O83" s="21"/>
      <c r="P83" s="21"/>
      <c r="Q83" s="21"/>
      <c r="R83" s="21"/>
    </row>
    <row r="84" spans="1:18" s="22" customFormat="1" hidden="1" x14ac:dyDescent="0.2">
      <c r="A84" s="38"/>
      <c r="B84" s="17">
        <v>85510</v>
      </c>
      <c r="C84" s="39" t="s">
        <v>77</v>
      </c>
      <c r="D84" s="40">
        <f>G84+L84</f>
        <v>0</v>
      </c>
      <c r="E84" s="40">
        <f t="shared" si="13"/>
        <v>0</v>
      </c>
      <c r="F84" s="40">
        <f t="shared" si="9"/>
        <v>0</v>
      </c>
      <c r="G84" s="31">
        <f>SUM(H84:K84)</f>
        <v>0</v>
      </c>
      <c r="H84" s="21"/>
      <c r="I84" s="21"/>
      <c r="J84" s="21"/>
      <c r="K84" s="21"/>
      <c r="L84" s="21">
        <f t="shared" si="14"/>
        <v>0</v>
      </c>
      <c r="M84" s="21"/>
      <c r="N84" s="21"/>
      <c r="O84" s="21"/>
      <c r="P84" s="21"/>
      <c r="Q84" s="21"/>
      <c r="R84" s="21"/>
    </row>
    <row r="85" spans="1:18" s="22" customFormat="1" ht="38.25" x14ac:dyDescent="0.2">
      <c r="A85" s="38"/>
      <c r="B85" s="17">
        <v>85513</v>
      </c>
      <c r="C85" s="34" t="s">
        <v>84</v>
      </c>
      <c r="D85" s="40">
        <f t="shared" si="10"/>
        <v>1817531</v>
      </c>
      <c r="E85" s="40">
        <f t="shared" si="13"/>
        <v>1817531</v>
      </c>
      <c r="F85" s="40">
        <f t="shared" si="9"/>
        <v>0</v>
      </c>
      <c r="G85" s="31">
        <f t="shared" si="12"/>
        <v>1817531</v>
      </c>
      <c r="H85" s="21">
        <v>1817531</v>
      </c>
      <c r="I85" s="21"/>
      <c r="J85" s="21"/>
      <c r="K85" s="21"/>
      <c r="L85" s="21">
        <f t="shared" si="14"/>
        <v>0</v>
      </c>
      <c r="M85" s="21"/>
      <c r="N85" s="21"/>
      <c r="O85" s="21"/>
      <c r="P85" s="21"/>
      <c r="Q85" s="21"/>
      <c r="R85" s="21"/>
    </row>
    <row r="86" spans="1:18" s="22" customFormat="1" ht="9.1999999999999993" customHeight="1" x14ac:dyDescent="0.2">
      <c r="A86" s="46"/>
      <c r="B86" s="47"/>
      <c r="C86" s="48"/>
      <c r="D86" s="49">
        <f t="shared" si="10"/>
        <v>0</v>
      </c>
      <c r="E86" s="49">
        <f t="shared" si="11"/>
        <v>0</v>
      </c>
      <c r="F86" s="49">
        <f>SUM(J86+K86+P86)</f>
        <v>0</v>
      </c>
      <c r="G86" s="50">
        <f t="shared" si="12"/>
        <v>0</v>
      </c>
      <c r="H86" s="50"/>
      <c r="I86" s="50"/>
      <c r="J86" s="50"/>
      <c r="K86" s="50"/>
      <c r="L86" s="50">
        <f t="shared" si="14"/>
        <v>0</v>
      </c>
      <c r="M86" s="50"/>
      <c r="N86" s="50"/>
      <c r="O86" s="50"/>
      <c r="P86" s="50"/>
      <c r="Q86" s="50"/>
      <c r="R86" s="50"/>
    </row>
    <row r="87" spans="1:18" s="16" customFormat="1" ht="20.25" customHeight="1" x14ac:dyDescent="0.2">
      <c r="A87" s="67" t="s">
        <v>4</v>
      </c>
      <c r="B87" s="68"/>
      <c r="C87" s="69"/>
      <c r="D87" s="51">
        <f t="shared" si="10"/>
        <v>263532396</v>
      </c>
      <c r="E87" s="51">
        <f>H87+M87+O87+I87+N87</f>
        <v>263184676</v>
      </c>
      <c r="F87" s="51">
        <f>SUM(J87+K87+P87)</f>
        <v>347720</v>
      </c>
      <c r="G87" s="52">
        <f t="shared" si="12"/>
        <v>160581664</v>
      </c>
      <c r="H87" s="52">
        <f>H79+H73+H59+H53+H45+H41+H38+H33+H28+H25+H21+H50+H15+H18</f>
        <v>160531664</v>
      </c>
      <c r="I87" s="52">
        <f>I79+I73+I59+I53+I45+I41+I38+I33+I28+I25+I21+I50+I15+I18</f>
        <v>0</v>
      </c>
      <c r="J87" s="52">
        <f>J79+J73+J59+J53+J45+J41+J38+J33+J28+J25+J21+J50+J15+J18</f>
        <v>50000</v>
      </c>
      <c r="K87" s="52">
        <f>K79+K73+K59+K53+K45+K41+K38+K33+K28+K25+K21</f>
        <v>0</v>
      </c>
      <c r="L87" s="52">
        <f t="shared" si="14"/>
        <v>102950732</v>
      </c>
      <c r="M87" s="52">
        <f t="shared" ref="M87:R87" si="15">M79+M73+M59+M53+M45+M41+M38+M33+M28+M25+M21+M50+M15+M18</f>
        <v>102653012</v>
      </c>
      <c r="N87" s="52">
        <f t="shared" si="15"/>
        <v>0</v>
      </c>
      <c r="O87" s="52">
        <f t="shared" si="15"/>
        <v>0</v>
      </c>
      <c r="P87" s="52">
        <f t="shared" si="15"/>
        <v>297720</v>
      </c>
      <c r="Q87" s="52">
        <f t="shared" si="15"/>
        <v>152329247</v>
      </c>
      <c r="R87" s="52">
        <f t="shared" si="15"/>
        <v>47271000</v>
      </c>
    </row>
    <row r="92" spans="1:18" x14ac:dyDescent="0.2">
      <c r="Q92" s="60"/>
    </row>
  </sheetData>
  <mergeCells count="21">
    <mergeCell ref="A6:R6"/>
    <mergeCell ref="A10:A13"/>
    <mergeCell ref="B10:B13"/>
    <mergeCell ref="C10:C13"/>
    <mergeCell ref="D11:D13"/>
    <mergeCell ref="Q10:Q13"/>
    <mergeCell ref="E11:F11"/>
    <mergeCell ref="R10:R13"/>
    <mergeCell ref="D10:F10"/>
    <mergeCell ref="G11:G13"/>
    <mergeCell ref="G10:K10"/>
    <mergeCell ref="L11:L13"/>
    <mergeCell ref="M11:P11"/>
    <mergeCell ref="H11:K11"/>
    <mergeCell ref="L10:P10"/>
    <mergeCell ref="H12:I12"/>
    <mergeCell ref="A87:C87"/>
    <mergeCell ref="E12:E13"/>
    <mergeCell ref="F12:F13"/>
    <mergeCell ref="M12:O12"/>
    <mergeCell ref="J12:K12"/>
  </mergeCells>
  <phoneticPr fontId="2" type="noConversion"/>
  <printOptions horizontalCentered="1"/>
  <pageMargins left="0.6692913385826772" right="0.6692913385826772" top="0.98425196850393704" bottom="0.98425196850393704" header="0.39370078740157483" footer="0.39370078740157483"/>
  <pageSetup paperSize="9" scale="74" orientation="landscape" r:id="rId1"/>
  <headerFooter alignWithMargins="0"/>
  <rowBreaks count="1" manualBreakCount="1">
    <brk id="51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</vt:i4>
      </vt:variant>
      <vt:variant>
        <vt:lpstr>Nazwane zakresy</vt:lpstr>
      </vt:variant>
      <vt:variant>
        <vt:i4>1</vt:i4>
      </vt:variant>
    </vt:vector>
  </HeadingPairs>
  <TitlesOfParts>
    <vt:vector size="2" baseType="lpstr">
      <vt:lpstr>Zał. 7.1</vt:lpstr>
      <vt:lpstr>'Zał. 7.1'!Tytuły_wydruku</vt:lpstr>
    </vt:vector>
  </TitlesOfParts>
  <Company>umk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podolera</dc:creator>
  <cp:lastModifiedBy>Żulik Zbigniew</cp:lastModifiedBy>
  <cp:lastPrinted>2023-11-15T12:19:58Z</cp:lastPrinted>
  <dcterms:created xsi:type="dcterms:W3CDTF">2000-10-04T08:01:42Z</dcterms:created>
  <dcterms:modified xsi:type="dcterms:W3CDTF">2023-11-15T12:20:16Z</dcterms:modified>
</cp:coreProperties>
</file>