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PT-DEC\System Analysis\Assignments\Topic 6\"/>
    </mc:Choice>
  </mc:AlternateContent>
  <bookViews>
    <workbookView xWindow="0" yWindow="0" windowWidth="3855" windowHeight="4245" tabRatio="873"/>
  </bookViews>
  <sheets>
    <sheet name="Payback Period" sheetId="1" r:id="rId1"/>
    <sheet name="Return on investment" sheetId="3" r:id="rId2"/>
    <sheet name="Net Present Value" sheetId="2" r:id="rId3"/>
    <sheet name="InitialCosts" sheetId="4" r:id="rId4"/>
    <sheet name="DiscountRat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2" l="1"/>
  <c r="K13" i="2"/>
  <c r="B12" i="2" a="1"/>
  <c r="B12" i="2"/>
  <c r="C12" i="2"/>
  <c r="D12" i="2"/>
  <c r="E12" i="2"/>
  <c r="F12" i="2"/>
  <c r="G12" i="2"/>
  <c r="H12" i="2"/>
  <c r="I12" i="2"/>
  <c r="J12" i="2"/>
  <c r="J13" i="2"/>
  <c r="B8" i="2" a="1"/>
  <c r="J8" i="2" s="1"/>
  <c r="J9" i="2" s="1"/>
  <c r="B8" i="2"/>
  <c r="B9" i="2"/>
  <c r="B5" i="1"/>
  <c r="B11" i="2" a="1"/>
  <c r="B11" i="2"/>
  <c r="C11" i="2"/>
  <c r="D11" i="2"/>
  <c r="E11" i="2"/>
  <c r="F11" i="2"/>
  <c r="G11" i="2"/>
  <c r="H11" i="2"/>
  <c r="I11" i="2"/>
  <c r="J11" i="2"/>
  <c r="B7" i="2" a="1"/>
  <c r="B7" i="2"/>
  <c r="C7" i="2"/>
  <c r="D7" i="2"/>
  <c r="E7" i="2"/>
  <c r="F7" i="2"/>
  <c r="G7" i="2"/>
  <c r="H7" i="2"/>
  <c r="I7" i="2"/>
  <c r="J7" i="2"/>
  <c r="B13" i="2" l="1"/>
  <c r="C13" i="2"/>
  <c r="D13" i="2"/>
  <c r="E13" i="2"/>
  <c r="F13" i="2"/>
  <c r="G13" i="2"/>
  <c r="H13" i="2"/>
  <c r="I13" i="2"/>
  <c r="C8" i="2"/>
  <c r="C9" i="2" s="1"/>
  <c r="K9" i="2" s="1"/>
  <c r="D8" i="2"/>
  <c r="D9" i="2" s="1"/>
  <c r="E8" i="2"/>
  <c r="E9" i="2" s="1"/>
  <c r="F8" i="2"/>
  <c r="F9" i="2" s="1"/>
  <c r="G8" i="2"/>
  <c r="G9" i="2" s="1"/>
  <c r="H8" i="2"/>
  <c r="H9" i="2" s="1"/>
  <c r="I8" i="2"/>
  <c r="I9" i="2" s="1"/>
  <c r="B5" i="3"/>
  <c r="C5" i="1"/>
  <c r="C6" i="1" s="1"/>
  <c r="C7" i="1" s="1"/>
  <c r="C8" i="1" s="1"/>
  <c r="C9" i="1" s="1"/>
  <c r="C10" i="1" s="1"/>
  <c r="C11" i="1" s="1"/>
  <c r="C12" i="1" s="1"/>
  <c r="C13" i="1" s="1"/>
  <c r="E7" i="1"/>
  <c r="E8" i="1"/>
  <c r="E9" i="1"/>
  <c r="E10" i="1"/>
  <c r="E11" i="1"/>
  <c r="E12" i="1"/>
  <c r="E13" i="1"/>
  <c r="E6" i="1"/>
  <c r="D5" i="3" l="1"/>
  <c r="C7" i="3"/>
  <c r="F6" i="3" l="1"/>
</calcChain>
</file>

<file path=xl/sharedStrings.xml><?xml version="1.0" encoding="utf-8"?>
<sst xmlns="http://schemas.openxmlformats.org/spreadsheetml/2006/main" count="28" uniqueCount="27">
  <si>
    <t>Payback Period</t>
  </si>
  <si>
    <t>YEAR</t>
  </si>
  <si>
    <t>COSTS</t>
  </si>
  <si>
    <t>CUMULATIVE COSTS</t>
  </si>
  <si>
    <t>BENEFITS</t>
  </si>
  <si>
    <t>CUMULATIVE BENEFITS</t>
  </si>
  <si>
    <t>DISCOUNT FACTORS AT 8 %</t>
  </si>
  <si>
    <t>Initial Development Costs</t>
  </si>
  <si>
    <t xml:space="preserve">ROI </t>
  </si>
  <si>
    <t>Return on investment ( Year 4 )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</si>
  <si>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</si>
  <si>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</si>
  <si>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</si>
  <si>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</si>
  <si>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</si>
  <si>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</si>
  <si>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</si>
  <si>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</si>
  <si>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Total</t>
  </si>
  <si>
    <t>Benefits</t>
  </si>
  <si>
    <t>Factor</t>
  </si>
  <si>
    <t>PV of Benefits</t>
  </si>
  <si>
    <t>Costs</t>
  </si>
  <si>
    <t>PV of Costs</t>
  </si>
  <si>
    <t>Net Present Value of Project</t>
  </si>
  <si>
    <t>Year 0</t>
  </si>
  <si>
    <t>Net Present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</si>
</sst>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2" borderId="0" xfId="0" applyFont="1" applyFill="1"/>
    <xf numFmtId="0" fontId="2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3" fillId="0" borderId="0" xfId="0" applyFont="1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0" borderId="0" xfId="0" applyNumberFormat="1" applyFont="1"/>
    <xf numFmtId="164" fontId="3" fillId="0" borderId="0" xfId="0" applyNumberFormat="1" applyFont="1"/>
    <xf numFmtId="0" fontId="3" fillId="0" borderId="0" xfId="0" applyNumberFormat="1" applyFont="1"/>
    <xf numFmtId="0" fontId="1" fillId="0" borderId="0" xfId="0" applyNumberFormat="1" applyFont="1"/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1" fillId="0" borderId="0" xfId="0" applyNumberFormat="1" applyFont="1" applyFill="1"/>
  </cellXfs>
  <cellStyles count="1">
    <cellStyle name="Normal" xfId="0" builtinId="0"/>
  </cellStyles>
  <dxfs count="5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5</xdr:row>
      <xdr:rowOff>104775</xdr:rowOff>
    </xdr:from>
    <xdr:to>
      <xdr:col>3</xdr:col>
      <xdr:colOff>561975</xdr:colOff>
      <xdr:row>5</xdr:row>
      <xdr:rowOff>104775</xdr:rowOff>
    </xdr:to>
    <xdr:cxnSp macro="">
      <xdr:nvCxnSpPr>
        <xdr:cNvPr id="3" name="Straight Connector 2"/>
        <xdr:cNvCxnSpPr/>
      </xdr:nvCxnSpPr>
      <xdr:spPr>
        <a:xfrm>
          <a:off x="1600200" y="1104900"/>
          <a:ext cx="171450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4</xdr:row>
      <xdr:rowOff>28575</xdr:rowOff>
    </xdr:from>
    <xdr:to>
      <xdr:col>2</xdr:col>
      <xdr:colOff>561975</xdr:colOff>
      <xdr:row>5</xdr:row>
      <xdr:rowOff>47624</xdr:rowOff>
    </xdr:to>
    <xdr:sp macro="" textlink="">
      <xdr:nvSpPr>
        <xdr:cNvPr id="6" name="Minus 5"/>
        <xdr:cNvSpPr/>
      </xdr:nvSpPr>
      <xdr:spPr>
        <a:xfrm>
          <a:off x="2657475" y="952500"/>
          <a:ext cx="266700" cy="342899"/>
        </a:xfrm>
        <a:prstGeom prst="mathMinus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95251</xdr:colOff>
      <xdr:row>5</xdr:row>
      <xdr:rowOff>9525</xdr:rowOff>
    </xdr:from>
    <xdr:to>
      <xdr:col>4</xdr:col>
      <xdr:colOff>400051</xdr:colOff>
      <xdr:row>6</xdr:row>
      <xdr:rowOff>0</xdr:rowOff>
    </xdr:to>
    <xdr:sp macro="" textlink="">
      <xdr:nvSpPr>
        <xdr:cNvPr id="7" name="Equal 6"/>
        <xdr:cNvSpPr/>
      </xdr:nvSpPr>
      <xdr:spPr>
        <a:xfrm>
          <a:off x="4114801" y="1257300"/>
          <a:ext cx="304800" cy="190500"/>
        </a:xfrm>
        <a:prstGeom prst="mathEqual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885826</xdr:colOff>
      <xdr:row>4</xdr:row>
      <xdr:rowOff>95250</xdr:rowOff>
    </xdr:from>
    <xdr:to>
      <xdr:col>0</xdr:col>
      <xdr:colOff>1190626</xdr:colOff>
      <xdr:row>4</xdr:row>
      <xdr:rowOff>285750</xdr:rowOff>
    </xdr:to>
    <xdr:sp macro="" textlink="">
      <xdr:nvSpPr>
        <xdr:cNvPr id="9" name="Equal 8"/>
        <xdr:cNvSpPr/>
      </xdr:nvSpPr>
      <xdr:spPr>
        <a:xfrm>
          <a:off x="885826" y="1019175"/>
          <a:ext cx="304800" cy="190500"/>
        </a:xfrm>
        <a:prstGeom prst="mathEqual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C12" sqref="C12"/>
    </sheetView>
  </sheetViews>
  <sheetFormatPr defaultRowHeight="15.75" x14ac:dyDescent="0.25"/>
  <cols>
    <col min="1" max="1" width="9.140625" style="1"/>
    <col min="2" max="2" width="19.42578125" style="1" customWidth="1"/>
    <col min="3" max="3" width="24.85546875" style="1" customWidth="1"/>
    <col min="4" max="4" width="16.28515625" style="1" customWidth="1"/>
    <col min="5" max="5" width="28.140625" style="1" customWidth="1"/>
    <col min="6" max="16384" width="9.140625" style="1"/>
  </cols>
  <sheetData>
    <row r="2" spans="1:5" ht="25.5" x14ac:dyDescent="0.35">
      <c r="A2" s="13" t="s">
        <v>0</v>
      </c>
      <c r="B2" s="13"/>
      <c r="C2" s="13"/>
      <c r="D2" s="13"/>
      <c r="E2" s="13"/>
    </row>
    <row r="4" spans="1: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 x14ac:dyDescent="0.25">
      <c r="A5" s="7">
        <v>0</v>
      </c>
      <c r="B5" s="6">
        <f>InitialCosts!$B$1</f>
        <v>225000</v>
      </c>
      <c r="C5" s="6">
        <f>B5</f>
        <v>225000</v>
      </c>
      <c r="D5" s="6">
        <v>0</v>
      </c>
      <c r="E5" s="6">
        <v>0</v>
      </c>
    </row>
    <row r="6" spans="1:5" x14ac:dyDescent="0.25">
      <c r="A6" s="7">
        <v>1</v>
      </c>
      <c r="B6" s="6">
        <v>5000</v>
      </c>
      <c r="C6" s="6">
        <f>SUM(C5 + B6)</f>
        <v>230000</v>
      </c>
      <c r="D6" s="6">
        <v>55000</v>
      </c>
      <c r="E6" s="6">
        <f>SUM(E5 + D6)</f>
        <v>55000</v>
      </c>
    </row>
    <row r="7" spans="1:5" x14ac:dyDescent="0.25">
      <c r="A7" s="7">
        <v>2</v>
      </c>
      <c r="B7" s="6">
        <v>5000</v>
      </c>
      <c r="C7" s="6">
        <f>SUM(C6 + B7)</f>
        <v>235000</v>
      </c>
      <c r="D7" s="6">
        <v>60000</v>
      </c>
      <c r="E7" s="6">
        <f>SUM(E6 + D7)</f>
        <v>115000</v>
      </c>
    </row>
    <row r="8" spans="1:5" x14ac:dyDescent="0.25">
      <c r="A8" s="7">
        <v>3</v>
      </c>
      <c r="B8" s="6">
        <v>5500</v>
      </c>
      <c r="C8" s="6">
        <f t="shared" ref="C8:C12" si="0">SUM(C7 + B8)</f>
        <v>240500</v>
      </c>
      <c r="D8" s="6">
        <v>70000</v>
      </c>
      <c r="E8" s="6">
        <f t="shared" ref="E8:E13" si="1">SUM(E7 + D8)</f>
        <v>185000</v>
      </c>
    </row>
    <row r="9" spans="1:5" x14ac:dyDescent="0.25">
      <c r="A9" s="7">
        <v>4</v>
      </c>
      <c r="B9" s="6">
        <v>5500</v>
      </c>
      <c r="C9" s="6">
        <f t="shared" si="0"/>
        <v>246000</v>
      </c>
      <c r="D9" s="6">
        <v>75000</v>
      </c>
      <c r="E9" s="6">
        <f t="shared" si="1"/>
        <v>260000</v>
      </c>
    </row>
    <row r="10" spans="1:5" x14ac:dyDescent="0.25">
      <c r="A10" s="7">
        <v>5</v>
      </c>
      <c r="B10" s="6">
        <v>7000</v>
      </c>
      <c r="C10" s="6">
        <f t="shared" si="0"/>
        <v>253000</v>
      </c>
      <c r="D10" s="6">
        <v>80000</v>
      </c>
      <c r="E10" s="6">
        <f t="shared" si="1"/>
        <v>340000</v>
      </c>
    </row>
    <row r="11" spans="1:5" x14ac:dyDescent="0.25">
      <c r="A11" s="7">
        <v>6</v>
      </c>
      <c r="B11" s="6">
        <v>7000</v>
      </c>
      <c r="C11" s="6">
        <f>SUM(C10 + B11)</f>
        <v>260000</v>
      </c>
      <c r="D11" s="6">
        <v>80000</v>
      </c>
      <c r="E11" s="6">
        <f t="shared" si="1"/>
        <v>420000</v>
      </c>
    </row>
    <row r="12" spans="1:5" x14ac:dyDescent="0.25">
      <c r="A12" s="7">
        <v>7</v>
      </c>
      <c r="B12" s="6">
        <v>7000</v>
      </c>
      <c r="C12" s="6">
        <f t="shared" si="0"/>
        <v>267000</v>
      </c>
      <c r="D12" s="6">
        <v>80000</v>
      </c>
      <c r="E12" s="6">
        <f t="shared" si="1"/>
        <v>500000</v>
      </c>
    </row>
    <row r="13" spans="1:5" x14ac:dyDescent="0.25">
      <c r="A13" s="7">
        <v>8</v>
      </c>
      <c r="B13" s="6">
        <v>8000</v>
      </c>
      <c r="C13" s="6">
        <f>SUM(C12 + B13)</f>
        <v>275000</v>
      </c>
      <c r="D13" s="6">
        <v>80000</v>
      </c>
      <c r="E13" s="6">
        <f t="shared" si="1"/>
        <v>580000</v>
      </c>
    </row>
  </sheetData>
  <mergeCells count="1">
    <mergeCell ref="A2:E2"/>
  </mergeCells>
  <conditionalFormatting sqref="A5:E13">
    <cfRule type="expression" dxfId="4" priority="1">
      <formula>MOD(ROW(),2)=0</formula>
    </cfRule>
    <cfRule type="expression" priority="2">
      <formula>MOD(ROW(),2)=0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H4" sqref="H4"/>
    </sheetView>
  </sheetViews>
  <sheetFormatPr defaultRowHeight="15.75" x14ac:dyDescent="0.25"/>
  <cols>
    <col min="1" max="1" width="23" style="1" customWidth="1"/>
    <col min="2" max="4" width="12.42578125" style="1" bestFit="1" customWidth="1"/>
    <col min="5" max="5" width="9.140625" style="1"/>
    <col min="6" max="6" width="12.42578125" style="1" bestFit="1" customWidth="1"/>
    <col min="7" max="16384" width="9.140625" style="1"/>
  </cols>
  <sheetData>
    <row r="2" spans="1:6" ht="25.5" x14ac:dyDescent="0.35">
      <c r="A2" s="13" t="s">
        <v>9</v>
      </c>
      <c r="B2" s="13"/>
      <c r="C2" s="13"/>
      <c r="D2" s="13"/>
      <c r="E2" s="13"/>
      <c r="F2" s="13"/>
    </row>
    <row r="4" spans="1:6" x14ac:dyDescent="0.25">
      <c r="A4" s="8"/>
      <c r="B4" s="8"/>
      <c r="C4" s="8"/>
      <c r="D4" s="8"/>
      <c r="E4" s="8"/>
      <c r="F4" s="8"/>
    </row>
    <row r="5" spans="1:6" ht="25.5" x14ac:dyDescent="0.35">
      <c r="A5" s="9" t="s">
        <v>8</v>
      </c>
      <c r="B5" s="10">
        <f>'Payback Period'!$E$9</f>
        <v>260000</v>
      </c>
      <c r="C5" s="8"/>
      <c r="D5" s="10">
        <f>'Payback Period'!$C$9</f>
        <v>246000</v>
      </c>
      <c r="E5" s="8"/>
      <c r="F5" s="8"/>
    </row>
    <row r="6" spans="1:6" x14ac:dyDescent="0.25">
      <c r="A6" s="8"/>
      <c r="B6" s="14"/>
      <c r="C6" s="14"/>
      <c r="D6" s="14"/>
      <c r="E6" s="8"/>
      <c r="F6" s="11">
        <f>SUM((B5 - D5) / C7)</f>
        <v>5.6910569105691054E-2</v>
      </c>
    </row>
    <row r="7" spans="1:6" x14ac:dyDescent="0.25">
      <c r="A7" s="8"/>
      <c r="B7" s="8"/>
      <c r="C7" s="10">
        <f>'Payback Period'!$C$9</f>
        <v>246000</v>
      </c>
      <c r="D7" s="8"/>
      <c r="E7" s="8"/>
      <c r="F7" s="8"/>
    </row>
    <row r="8" spans="1:6" x14ac:dyDescent="0.25">
      <c r="A8" s="8"/>
      <c r="B8" s="8"/>
      <c r="C8" s="8"/>
      <c r="D8" s="8"/>
      <c r="E8" s="8"/>
      <c r="F8" s="8"/>
    </row>
  </sheetData>
  <mergeCells count="2">
    <mergeCell ref="B6:D6"/>
    <mergeCell ref="A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workbookViewId="0">
      <selection activeCell="D7" sqref="D7"/>
    </sheetView>
  </sheetViews>
  <sheetFormatPr defaultRowHeight="15.75" x14ac:dyDescent="0.25"/>
  <cols>
    <col min="1" max="1" width="29.5703125" style="1" customWidth="1"/>
    <col min="2" max="3" width="14.28515625" style="1" customWidth="1"/>
    <col min="4" max="4" width="13.42578125" style="1" customWidth="1"/>
    <col min="5" max="5" width="13.140625" style="1" customWidth="1"/>
    <col min="6" max="6" width="12.85546875" style="1" customWidth="1"/>
    <col min="7" max="7" width="12.7109375" style="1" customWidth="1"/>
    <col min="8" max="8" width="13.140625" style="1" customWidth="1"/>
    <col min="9" max="9" width="12.5703125" style="1" customWidth="1"/>
    <col min="10" max="10" width="13.140625" style="1" customWidth="1"/>
    <col min="11" max="11" width="12.42578125" style="1" bestFit="1" customWidth="1"/>
    <col min="12" max="16384" width="9.140625" style="1"/>
  </cols>
  <sheetData>
    <row r="2" spans="1:11" ht="25.5" x14ac:dyDescent="0.35">
      <c r="A2" s="13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5" spans="1:11" ht="18.75" x14ac:dyDescent="0.3">
      <c r="A5" s="20"/>
      <c r="B5" s="19" t="s">
        <v>25</v>
      </c>
      <c r="C5" s="19" t="s">
        <v>10</v>
      </c>
      <c r="D5" s="19" t="s">
        <v>11</v>
      </c>
      <c r="E5" s="19" t="s">
        <v>12</v>
      </c>
      <c r="F5" s="19" t="s">
        <v>13</v>
      </c>
      <c r="G5" s="19" t="s">
        <v>14</v>
      </c>
      <c r="H5" s="19" t="s">
        <v>15</v>
      </c>
      <c r="I5" s="19" t="s">
        <v>16</v>
      </c>
      <c r="J5" s="19" t="s">
        <v>17</v>
      </c>
      <c r="K5" s="19" t="s">
        <v>18</v>
      </c>
    </row>
    <row r="6" spans="1:11" ht="18.75" x14ac:dyDescent="0.3">
      <c r="A6" s="20"/>
      <c r="C6" s="12"/>
    </row>
    <row r="7" spans="1:11" x14ac:dyDescent="0.25">
      <c r="A7" s="19" t="s">
        <v>19</v>
      </c>
      <c r="B7" s="15">
        <f t="array" ref="B7:J7">TRANSPOSE('Payback Period'!D5:D13)</f>
        <v>0</v>
      </c>
      <c r="C7" s="15">
        <v>55000</v>
      </c>
      <c r="D7" s="15">
        <v>60000</v>
      </c>
      <c r="E7" s="15">
        <v>70000</v>
      </c>
      <c r="F7" s="15">
        <v>75000</v>
      </c>
      <c r="G7" s="15">
        <v>80000</v>
      </c>
      <c r="H7" s="15">
        <v>80000</v>
      </c>
      <c r="I7" s="15">
        <v>80000</v>
      </c>
      <c r="J7" s="15">
        <v>80000</v>
      </c>
      <c r="K7" s="15"/>
    </row>
    <row r="8" spans="1:11" x14ac:dyDescent="0.25">
      <c r="A8" s="19" t="s">
        <v>20</v>
      </c>
      <c r="B8" s="17">
        <f t="array" ref="B8:J8">TRANSPOSE(DiscountRate!B1:B9)</f>
        <v>1</v>
      </c>
      <c r="C8" s="18">
        <v>0.92589999999999995</v>
      </c>
      <c r="D8" s="18">
        <v>0.85729999999999995</v>
      </c>
      <c r="E8" s="18">
        <v>0.79379999999999995</v>
      </c>
      <c r="F8" s="18">
        <v>0.7349</v>
      </c>
      <c r="G8" s="18">
        <v>0.68049999999999999</v>
      </c>
      <c r="H8" s="18">
        <v>0.63009999999999999</v>
      </c>
      <c r="I8" s="18">
        <v>0.58330000000000004</v>
      </c>
      <c r="J8" s="18">
        <v>0.54010000000000002</v>
      </c>
      <c r="K8" s="15"/>
    </row>
    <row r="9" spans="1:11" x14ac:dyDescent="0.25">
      <c r="A9" s="19" t="s">
        <v>21</v>
      </c>
      <c r="B9" s="16">
        <f>SUM(B7 * B8)</f>
        <v>0</v>
      </c>
      <c r="C9" s="16">
        <f>SUM(C7 * C8)</f>
        <v>50924.5</v>
      </c>
      <c r="D9" s="16">
        <f>SUM(D7 * D8)</f>
        <v>51438</v>
      </c>
      <c r="E9" s="16">
        <f t="shared" ref="C9:J9" si="0">SUM(E7 * E8)</f>
        <v>55566</v>
      </c>
      <c r="F9" s="16">
        <f t="shared" si="0"/>
        <v>55117.5</v>
      </c>
      <c r="G9" s="16">
        <f t="shared" si="0"/>
        <v>54440</v>
      </c>
      <c r="H9" s="16">
        <f t="shared" si="0"/>
        <v>50408</v>
      </c>
      <c r="I9" s="16">
        <f t="shared" si="0"/>
        <v>46664</v>
      </c>
      <c r="J9" s="16">
        <f t="shared" si="0"/>
        <v>43208</v>
      </c>
      <c r="K9" s="16">
        <f>SUM(B9:J9)</f>
        <v>407766</v>
      </c>
    </row>
    <row r="10" spans="1:11" x14ac:dyDescent="0.25">
      <c r="A10" s="19"/>
      <c r="B10" s="16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25">
      <c r="A11" s="19" t="s">
        <v>22</v>
      </c>
      <c r="B11" s="15">
        <f t="array" ref="B11:J11">TRANSPOSE('Payback Period'!B5:B13)</f>
        <v>225000</v>
      </c>
      <c r="C11" s="15">
        <v>5000</v>
      </c>
      <c r="D11" s="15">
        <v>5000</v>
      </c>
      <c r="E11" s="15">
        <v>5500</v>
      </c>
      <c r="F11" s="15">
        <v>5500</v>
      </c>
      <c r="G11" s="15">
        <v>7000</v>
      </c>
      <c r="H11" s="15">
        <v>7000</v>
      </c>
      <c r="I11" s="15">
        <v>7000</v>
      </c>
      <c r="J11" s="15">
        <v>8000</v>
      </c>
      <c r="K11" s="15"/>
    </row>
    <row r="12" spans="1:11" x14ac:dyDescent="0.25">
      <c r="A12" s="19" t="s">
        <v>20</v>
      </c>
      <c r="B12" s="17">
        <f t="array" ref="B12:J12">TRANSPOSE(DiscountRate!B1:B9)</f>
        <v>1</v>
      </c>
      <c r="C12" s="18">
        <v>0.92589999999999995</v>
      </c>
      <c r="D12" s="18">
        <v>0.85729999999999995</v>
      </c>
      <c r="E12" s="18">
        <v>0.79379999999999995</v>
      </c>
      <c r="F12" s="18">
        <v>0.7349</v>
      </c>
      <c r="G12" s="18">
        <v>0.68049999999999999</v>
      </c>
      <c r="H12" s="18">
        <v>0.63009999999999999</v>
      </c>
      <c r="I12" s="18">
        <v>0.58330000000000004</v>
      </c>
      <c r="J12" s="18">
        <v>0.54010000000000002</v>
      </c>
      <c r="K12" s="15"/>
    </row>
    <row r="13" spans="1:11" x14ac:dyDescent="0.25">
      <c r="A13" s="19" t="s">
        <v>23</v>
      </c>
      <c r="B13" s="16">
        <f>SUM(B11 * B12)</f>
        <v>225000</v>
      </c>
      <c r="C13" s="16">
        <f t="shared" ref="C13:J13" si="1">SUM(C11 * C12)</f>
        <v>4629.5</v>
      </c>
      <c r="D13" s="16">
        <f t="shared" si="1"/>
        <v>4286.5</v>
      </c>
      <c r="E13" s="16">
        <f t="shared" si="1"/>
        <v>4365.8999999999996</v>
      </c>
      <c r="F13" s="16">
        <f t="shared" si="1"/>
        <v>4041.95</v>
      </c>
      <c r="G13" s="16">
        <f t="shared" si="1"/>
        <v>4763.5</v>
      </c>
      <c r="H13" s="16">
        <f t="shared" si="1"/>
        <v>4410.7</v>
      </c>
      <c r="I13" s="16">
        <f t="shared" si="1"/>
        <v>4083.1000000000004</v>
      </c>
      <c r="J13" s="16">
        <f>SUM(J11 * J12)</f>
        <v>4320.8</v>
      </c>
      <c r="K13" s="16">
        <f>SUM(B13:J13)</f>
        <v>259901.95</v>
      </c>
    </row>
    <row r="14" spans="1:11" x14ac:dyDescent="0.25">
      <c r="A14" s="19"/>
      <c r="B14" s="16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25">
      <c r="A15" s="19" t="s">
        <v>24</v>
      </c>
      <c r="B15" s="16">
        <f>SUM(K9 - K13)</f>
        <v>147864.04999999999</v>
      </c>
      <c r="C15" s="21"/>
      <c r="D15" s="21"/>
      <c r="E15" s="21"/>
      <c r="F15" s="21"/>
      <c r="G15" s="21"/>
      <c r="H15" s="21"/>
      <c r="I15" s="21"/>
      <c r="J15" s="21"/>
      <c r="K15" s="21"/>
    </row>
  </sheetData>
  <mergeCells count="1">
    <mergeCell ref="A2:K2"/>
  </mergeCells>
  <conditionalFormatting sqref="B6:K6 B15 B8:K10 B7:J7 B12:K14 B11:J11">
    <cfRule type="expression" priority="2">
      <formula>MOD(ROW(),2)</formula>
    </cfRule>
    <cfRule type="expression" dxfId="3" priority="1">
      <formula>MOD(ROW(),2)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3" sqref="A3"/>
    </sheetView>
  </sheetViews>
  <sheetFormatPr defaultRowHeight="15.75" x14ac:dyDescent="0.25"/>
  <cols>
    <col min="1" max="1" width="33.28515625" style="1" customWidth="1"/>
    <col min="2" max="2" width="41.140625" style="1" customWidth="1"/>
    <col min="3" max="3" width="49.140625" style="1" customWidth="1"/>
    <col min="4" max="4" width="34.5703125" style="1" customWidth="1"/>
    <col min="5" max="16384" width="9.140625" style="1"/>
  </cols>
  <sheetData>
    <row r="1" spans="1:4" x14ac:dyDescent="0.25">
      <c r="A1" s="4" t="s">
        <v>7</v>
      </c>
      <c r="B1" s="2">
        <v>225000</v>
      </c>
    </row>
    <row r="5" spans="1:4" x14ac:dyDescent="0.25">
      <c r="B5" s="4"/>
      <c r="C5" s="4"/>
    </row>
    <row r="6" spans="1:4" x14ac:dyDescent="0.25">
      <c r="B6" s="6"/>
      <c r="C6" s="6"/>
    </row>
    <row r="7" spans="1:4" x14ac:dyDescent="0.25">
      <c r="B7" s="6"/>
      <c r="C7" s="6"/>
    </row>
    <row r="8" spans="1:4" x14ac:dyDescent="0.25">
      <c r="B8" s="6"/>
      <c r="C8" s="6"/>
    </row>
    <row r="9" spans="1:4" x14ac:dyDescent="0.25">
      <c r="B9" s="6"/>
      <c r="C9" s="6"/>
    </row>
    <row r="10" spans="1:4" x14ac:dyDescent="0.25">
      <c r="B10" s="6"/>
      <c r="C10" s="6"/>
    </row>
    <row r="11" spans="1:4" x14ac:dyDescent="0.25">
      <c r="B11" s="6"/>
      <c r="C11" s="6"/>
    </row>
    <row r="12" spans="1:4" x14ac:dyDescent="0.25">
      <c r="B12" s="6"/>
      <c r="C12" s="6"/>
    </row>
    <row r="13" spans="1:4" x14ac:dyDescent="0.25">
      <c r="A13" s="5"/>
      <c r="B13" s="6"/>
      <c r="C13" s="6"/>
    </row>
    <row r="14" spans="1:4" x14ac:dyDescent="0.25">
      <c r="A14" s="5"/>
      <c r="B14" s="6"/>
      <c r="C14" s="6"/>
    </row>
    <row r="15" spans="1:4" x14ac:dyDescent="0.25">
      <c r="A15" s="7"/>
      <c r="B15" s="7"/>
      <c r="C15" s="7"/>
      <c r="D1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5" x14ac:dyDescent="0.25"/>
  <cols>
    <col min="1" max="1" width="34.7109375" customWidth="1"/>
    <col min="2" max="2" width="12.28515625" customWidth="1"/>
  </cols>
  <sheetData>
    <row r="1" spans="1:2" ht="15.75" x14ac:dyDescent="0.25">
      <c r="A1" s="4" t="s">
        <v>6</v>
      </c>
      <c r="B1" s="5">
        <v>1</v>
      </c>
    </row>
    <row r="2" spans="1:2" ht="15.75" x14ac:dyDescent="0.25">
      <c r="B2" s="5">
        <v>0.92589999999999995</v>
      </c>
    </row>
    <row r="3" spans="1:2" ht="15.75" x14ac:dyDescent="0.25">
      <c r="B3" s="5">
        <v>0.85729999999999995</v>
      </c>
    </row>
    <row r="4" spans="1:2" ht="15.75" x14ac:dyDescent="0.25">
      <c r="B4" s="5">
        <v>0.79379999999999995</v>
      </c>
    </row>
    <row r="5" spans="1:2" ht="15.75" x14ac:dyDescent="0.25">
      <c r="B5" s="5">
        <v>0.7349</v>
      </c>
    </row>
    <row r="6" spans="1:2" ht="15.75" x14ac:dyDescent="0.25">
      <c r="B6" s="5">
        <v>0.68049999999999999</v>
      </c>
    </row>
    <row r="7" spans="1:2" ht="15.75" x14ac:dyDescent="0.25">
      <c r="B7" s="5">
        <v>0.63009999999999999</v>
      </c>
    </row>
    <row r="8" spans="1:2" ht="15.75" x14ac:dyDescent="0.25">
      <c r="B8" s="5">
        <v>0.58330000000000004</v>
      </c>
    </row>
    <row r="9" spans="1:2" ht="15.75" x14ac:dyDescent="0.25">
      <c r="B9" s="5">
        <v>0.54010000000000002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Payback Period</vt:lpstr>
      <vt:lpstr>Return on investment</vt:lpstr>
      <vt:lpstr>Net Present Value</vt:lpstr>
      <vt:lpstr>InitialCosts</vt:lpstr>
      <vt:lpstr>DiscountRate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krystofurr</dc:creator>
  <cp:lastModifiedBy>krystofurr</cp:lastModifiedBy>
  <dcterms:created xsi:type="dcterms:W3CDTF">2015-10-16T01:46:00Z</dcterms:created>
  <dcterms:modified xsi:type="dcterms:W3CDTF">2015-10-18T15:36:43Z</dcterms:modified>
</cp:coreProperties>
</file>