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import_data\"/>
    </mc:Choice>
  </mc:AlternateContent>
  <bookViews>
    <workbookView xWindow="0" yWindow="0" windowWidth="28800" windowHeight="12210"/>
  </bookViews>
  <sheets>
    <sheet name="Forecast" sheetId="1" r:id="rId1"/>
    <sheet name="FCST_PIVOT" sheetId="2" r:id="rId2"/>
  </sheets>
  <calcPr calcId="171027"/>
  <pivotCaches>
    <pivotCache cacheId="17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2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" i="1"/>
  <c r="S9" i="1"/>
  <c r="S10" i="1"/>
  <c r="S11" i="1"/>
  <c r="S12" i="1"/>
  <c r="S13" i="1"/>
  <c r="S14" i="1"/>
  <c r="S15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D288" i="1"/>
  <c r="D289" i="1"/>
  <c r="D290" i="1"/>
  <c r="D291" i="1"/>
  <c r="D292" i="1"/>
  <c r="D293" i="1"/>
  <c r="D294" i="1"/>
  <c r="D295" i="1"/>
  <c r="D296" i="1"/>
  <c r="D297" i="1"/>
  <c r="D287" i="1"/>
  <c r="D276" i="1"/>
  <c r="D277" i="1"/>
  <c r="D278" i="1"/>
  <c r="D279" i="1"/>
  <c r="D280" i="1"/>
  <c r="D281" i="1"/>
  <c r="D282" i="1"/>
  <c r="D283" i="1"/>
  <c r="D284" i="1"/>
  <c r="D285" i="1"/>
  <c r="D286" i="1"/>
  <c r="D275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6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8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33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17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00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8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63" i="1"/>
  <c r="C288" i="1"/>
  <c r="C289" i="1"/>
  <c r="C290" i="1"/>
  <c r="C291" i="1"/>
  <c r="C292" i="1"/>
  <c r="C293" i="1"/>
  <c r="C294" i="1"/>
  <c r="C295" i="1"/>
  <c r="C296" i="1"/>
  <c r="C297" i="1"/>
  <c r="C287" i="1"/>
  <c r="C276" i="1"/>
  <c r="C277" i="1"/>
  <c r="C278" i="1"/>
  <c r="C279" i="1"/>
  <c r="C280" i="1"/>
  <c r="C281" i="1"/>
  <c r="C282" i="1"/>
  <c r="C283" i="1"/>
  <c r="C284" i="1"/>
  <c r="C285" i="1"/>
  <c r="C286" i="1"/>
  <c r="C275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62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48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33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17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0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63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43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2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00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77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I5" i="1" s="1"/>
  <c r="K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A2" i="1"/>
  <c r="I6" i="1" l="1"/>
  <c r="K6" i="1" s="1"/>
  <c r="I7" i="1"/>
  <c r="K7" i="1" s="1"/>
  <c r="I28" i="1"/>
  <c r="K28" i="1" s="1"/>
  <c r="I24" i="1"/>
  <c r="K24" i="1" s="1"/>
  <c r="I20" i="1"/>
  <c r="K20" i="1" s="1"/>
  <c r="I16" i="1"/>
  <c r="K16" i="1" s="1"/>
  <c r="I12" i="1"/>
  <c r="K12" i="1" s="1"/>
  <c r="I8" i="1"/>
  <c r="K8" i="1" s="1"/>
  <c r="I23" i="1"/>
  <c r="K23" i="1" s="1"/>
  <c r="I15" i="1"/>
  <c r="K15" i="1" s="1"/>
  <c r="I11" i="1"/>
  <c r="K11" i="1" s="1"/>
  <c r="I30" i="1"/>
  <c r="K30" i="1" s="1"/>
  <c r="I18" i="1"/>
  <c r="K18" i="1" s="1"/>
  <c r="I27" i="1"/>
  <c r="K27" i="1" s="1"/>
  <c r="I19" i="1"/>
  <c r="K19" i="1" s="1"/>
  <c r="I26" i="1"/>
  <c r="K26" i="1" s="1"/>
  <c r="I22" i="1"/>
  <c r="K22" i="1" s="1"/>
  <c r="I14" i="1"/>
  <c r="K14" i="1" s="1"/>
  <c r="I10" i="1"/>
  <c r="K10" i="1" s="1"/>
  <c r="I29" i="1"/>
  <c r="K29" i="1" s="1"/>
  <c r="I25" i="1"/>
  <c r="K25" i="1" s="1"/>
  <c r="I21" i="1"/>
  <c r="K21" i="1" s="1"/>
  <c r="I17" i="1"/>
  <c r="K17" i="1" s="1"/>
  <c r="I13" i="1"/>
  <c r="K13" i="1" s="1"/>
  <c r="I9" i="1"/>
  <c r="K9" i="1" s="1"/>
</calcChain>
</file>

<file path=xl/sharedStrings.xml><?xml version="1.0" encoding="utf-8"?>
<sst xmlns="http://schemas.openxmlformats.org/spreadsheetml/2006/main" count="203" uniqueCount="115">
  <si>
    <t>Location</t>
  </si>
  <si>
    <t>FPC</t>
  </si>
  <si>
    <t>Forecasted Date</t>
  </si>
  <si>
    <t>Weeks</t>
  </si>
  <si>
    <t>Final Fcst Qty</t>
  </si>
  <si>
    <t>Week</t>
  </si>
  <si>
    <t>Start date</t>
  </si>
  <si>
    <t>Base</t>
  </si>
  <si>
    <t>Std. Dev.</t>
  </si>
  <si>
    <t>Suma z Final Fcst Qty</t>
  </si>
  <si>
    <t>Etykiety wierszy</t>
  </si>
  <si>
    <t>(puste)</t>
  </si>
  <si>
    <t>Suma końcowa</t>
  </si>
  <si>
    <t>Etykiety kolumn</t>
  </si>
  <si>
    <t>07.sty</t>
  </si>
  <si>
    <t>14.sty</t>
  </si>
  <si>
    <t>21.sty</t>
  </si>
  <si>
    <t>28.sty</t>
  </si>
  <si>
    <t>04.lut</t>
  </si>
  <si>
    <t>11.lut</t>
  </si>
  <si>
    <t>18.lut</t>
  </si>
  <si>
    <t>25.lut</t>
  </si>
  <si>
    <t>04.mar</t>
  </si>
  <si>
    <t>11.mar</t>
  </si>
  <si>
    <t>18.mar</t>
  </si>
  <si>
    <t>25.mar</t>
  </si>
  <si>
    <t>01.kwi</t>
  </si>
  <si>
    <t>08.kwi</t>
  </si>
  <si>
    <t>15.kwi</t>
  </si>
  <si>
    <t>22.kwi</t>
  </si>
  <si>
    <t>29.kwi</t>
  </si>
  <si>
    <t>06.maj</t>
  </si>
  <si>
    <t>13.maj</t>
  </si>
  <si>
    <t>20.maj</t>
  </si>
  <si>
    <t>27.maj</t>
  </si>
  <si>
    <t>03.cze</t>
  </si>
  <si>
    <t>10.cze</t>
  </si>
  <si>
    <t>17.cze</t>
  </si>
  <si>
    <t>24.cze</t>
  </si>
  <si>
    <t>01.lip</t>
  </si>
  <si>
    <t>(Wszystko)</t>
  </si>
  <si>
    <t>01.sty</t>
  </si>
  <si>
    <t>08.sty</t>
  </si>
  <si>
    <t>15.sty</t>
  </si>
  <si>
    <t>22.sty</t>
  </si>
  <si>
    <t>29.sty</t>
  </si>
  <si>
    <t>05.lut</t>
  </si>
  <si>
    <t>12.lut</t>
  </si>
  <si>
    <t>19.lut</t>
  </si>
  <si>
    <t>26.lut</t>
  </si>
  <si>
    <t>05.mar</t>
  </si>
  <si>
    <t>12.mar</t>
  </si>
  <si>
    <t>19.mar</t>
  </si>
  <si>
    <t>26.mar</t>
  </si>
  <si>
    <t>02.kwi</t>
  </si>
  <si>
    <t>09.kwi</t>
  </si>
  <si>
    <t>16.kwi</t>
  </si>
  <si>
    <t>Fcst Avg</t>
  </si>
  <si>
    <t>Orders</t>
  </si>
  <si>
    <t>Product</t>
  </si>
  <si>
    <t>Date</t>
  </si>
  <si>
    <t>Customer</t>
  </si>
  <si>
    <t>Quantity</t>
  </si>
  <si>
    <t>ADNAN ANTEP</t>
  </si>
  <si>
    <t>ADNAN TIC.PAZ. AS-MALATYA</t>
  </si>
  <si>
    <t>ADNAN TIC.PAZ. AS-MERSIN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</si>
  <si>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</si>
  <si>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</si>
  <si>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</si>
  <si>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</si>
  <si>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</si>
  <si>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</si>
  <si>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</si>
  <si>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</si>
  <si>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</si>
  <si>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</si>
  <si>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</si>
  <si>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</si>
  <si>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</si>
  <si>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</si>
  <si>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</si>
  <si>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</si>
  <si>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</si>
  <si>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</si>
  <si>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</si>
  <si>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</si>
  <si>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</si>
  <si>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</si>
  <si>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</si>
  <si>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</si>
  <si>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</si>
  <si>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</si>
  <si>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</si>
  <si>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</si>
  <si>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</si>
  <si>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</si>
  <si>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</si>
  <si>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</si>
  <si>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</si>
  <si>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</si>
  <si>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</si>
  <si>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</si>
  <si>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</si>
  <si>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</si>
  <si>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</si>
  <si>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</si>
  <si>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</si>
  <si>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</si>
  <si>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</si>
  <si>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AYKANLAR GD SN TIC.AS-KONYA</t>
  </si>
  <si>
    <t>MAKRO MARKET A.S. (KONYA)</t>
  </si>
  <si>
    <t>Ratio</t>
  </si>
  <si>
    <t>Original</t>
  </si>
  <si>
    <t>Original+20%</t>
  </si>
  <si>
    <t>Original-20%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</si>
</sst>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9" fontId="1" fillId="6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</cellXfs>
  <cellStyles count="2">
    <cellStyle name="Normalny" xfId="0" builtinId="0"/>
    <cellStyle name="Procentowy" xfId="1" builtinId="5"/>
  </cellStyles>
  <dxfs count="6"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4.518965393516" createdVersion="6" refreshedVersion="6" minRefreshableVersion="3" recordCount="297">
  <cacheSource type="worksheet">
    <worksheetSource ref="A1:F1048576" sheet="Forecast"/>
  </cacheSource>
  <cacheFields count="8"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FPC" numFmtId="0">
      <sharedItems containsString="0" containsBlank="1" containsNumber="1" containsInteger="1" minValue="83732410" maxValue="83732410" count="2">
        <n v="83732410"/>
        <m/>
      </sharedItems>
    </cacheField>
    <cacheField name="Forecasted Date" numFmtId="0">
      <sharedItems containsNonDate="0" containsDate="1" containsString="0" containsBlank="1" minDate="2018-01-01T00:00:00" maxDate="2018-04-17T00:00:00" count="17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m/>
      </sharedItems>
      <fieldGroup par="7" base="2">
        <rangePr groupBy="days" startDate="2018-01-01T00:00:00" endDate="2018-04-17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7.04.2018"/>
        </groupItems>
      </fieldGroup>
    </cacheField>
    <cacheField name="Weeks" numFmtId="0">
      <sharedItems containsNonDate="0" containsDate="1" containsString="0" containsBlank="1" minDate="2018-01-07T00:00:00" maxDate="2018-07-02T00:00:00" count="27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m/>
      </sharedItems>
      <fieldGroup par="6" base="3">
        <rangePr groupBy="days" startDate="2018-01-07T00:00:00" endDate="2018-07-02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2.07.2018"/>
        </groupItems>
      </fieldGroup>
    </cacheField>
    <cacheField name="Final Fcst Qty" numFmtId="2">
      <sharedItems containsString="0" containsBlank="1" containsNumber="1" minValue="1000.8503840755518" maxValue="2996.5139500802393"/>
    </cacheField>
    <cacheField name="Week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Miesiące" numFmtId="0" databaseField="0">
      <fieldGroup base="3">
        <rangePr groupBy="months" startDate="2018-01-07T00:00:00" endDate="2018-07-02T00:00:00"/>
        <groupItems count="14">
          <s v="&lt;07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2.07.2018"/>
        </groupItems>
      </fieldGroup>
    </cacheField>
    <cacheField name="Miesiące2" numFmtId="0" databaseField="0">
      <fieldGroup base="2">
        <rangePr groupBy="months" startDate="2018-01-01T00:00:00" endDate="2018-04-17T00:00:00"/>
        <groupItems count="14">
          <s v="&lt;01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7.04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x v="0"/>
    <x v="0"/>
    <x v="0"/>
    <n v="1955.0220482457689"/>
    <x v="0"/>
  </r>
  <r>
    <x v="0"/>
    <x v="0"/>
    <x v="0"/>
    <x v="1"/>
    <n v="2058.4307478226356"/>
    <x v="1"/>
  </r>
  <r>
    <x v="0"/>
    <x v="0"/>
    <x v="0"/>
    <x v="2"/>
    <n v="2275.8672455255505"/>
    <x v="2"/>
  </r>
  <r>
    <x v="0"/>
    <x v="0"/>
    <x v="0"/>
    <x v="3"/>
    <n v="2384.6111793966384"/>
    <x v="3"/>
  </r>
  <r>
    <x v="0"/>
    <x v="0"/>
    <x v="0"/>
    <x v="4"/>
    <n v="2115.6196008076245"/>
    <x v="4"/>
  </r>
  <r>
    <x v="0"/>
    <x v="0"/>
    <x v="0"/>
    <x v="5"/>
    <n v="1629.3803621667573"/>
    <x v="5"/>
  </r>
  <r>
    <x v="0"/>
    <x v="0"/>
    <x v="0"/>
    <x v="6"/>
    <n v="1363.2780807791091"/>
    <x v="6"/>
  </r>
  <r>
    <x v="0"/>
    <x v="0"/>
    <x v="0"/>
    <x v="7"/>
    <n v="1729.6834798295927"/>
    <x v="7"/>
  </r>
  <r>
    <x v="0"/>
    <x v="0"/>
    <x v="0"/>
    <x v="8"/>
    <n v="1016.3313081726475"/>
    <x v="8"/>
  </r>
  <r>
    <x v="0"/>
    <x v="0"/>
    <x v="0"/>
    <x v="9"/>
    <n v="1894.6070078284201"/>
    <x v="9"/>
  </r>
  <r>
    <x v="0"/>
    <x v="0"/>
    <x v="0"/>
    <x v="10"/>
    <n v="1597.6288584405359"/>
    <x v="10"/>
  </r>
  <r>
    <x v="0"/>
    <x v="0"/>
    <x v="0"/>
    <x v="11"/>
    <n v="1943.4232012719449"/>
    <x v="11"/>
  </r>
  <r>
    <x v="0"/>
    <x v="0"/>
    <x v="0"/>
    <x v="12"/>
    <n v="2394.5199305671672"/>
    <x v="12"/>
  </r>
  <r>
    <x v="0"/>
    <x v="0"/>
    <x v="0"/>
    <x v="13"/>
    <n v="1972.2334628163912"/>
    <x v="13"/>
  </r>
  <r>
    <x v="0"/>
    <x v="0"/>
    <x v="0"/>
    <x v="14"/>
    <n v="2708.8904975329815"/>
    <x v="14"/>
  </r>
  <r>
    <x v="0"/>
    <x v="0"/>
    <x v="0"/>
    <x v="15"/>
    <n v="1912.0448462963107"/>
    <x v="15"/>
  </r>
  <r>
    <x v="0"/>
    <x v="0"/>
    <x v="0"/>
    <x v="16"/>
    <n v="1343.2338604977558"/>
    <x v="16"/>
  </r>
  <r>
    <x v="0"/>
    <x v="0"/>
    <x v="0"/>
    <x v="17"/>
    <n v="1885.480068092209"/>
    <x v="17"/>
  </r>
  <r>
    <x v="0"/>
    <x v="0"/>
    <x v="0"/>
    <x v="18"/>
    <n v="1229.3376454015101"/>
    <x v="18"/>
  </r>
  <r>
    <x v="0"/>
    <x v="0"/>
    <x v="0"/>
    <x v="19"/>
    <n v="2630.2998991574968"/>
    <x v="19"/>
  </r>
  <r>
    <x v="0"/>
    <x v="0"/>
    <x v="0"/>
    <x v="20"/>
    <n v="2884.3012986502426"/>
    <x v="20"/>
  </r>
  <r>
    <x v="0"/>
    <x v="0"/>
    <x v="0"/>
    <x v="21"/>
    <n v="2866.3323942385687"/>
    <x v="21"/>
  </r>
  <r>
    <x v="0"/>
    <x v="0"/>
    <x v="0"/>
    <x v="22"/>
    <n v="1940.0292671767745"/>
    <x v="22"/>
  </r>
  <r>
    <x v="0"/>
    <x v="0"/>
    <x v="0"/>
    <x v="23"/>
    <n v="1216.4499932624303"/>
    <x v="23"/>
  </r>
  <r>
    <x v="0"/>
    <x v="0"/>
    <x v="0"/>
    <x v="24"/>
    <n v="1861.4048320786642"/>
    <x v="24"/>
  </r>
  <r>
    <x v="0"/>
    <x v="0"/>
    <x v="0"/>
    <x v="25"/>
    <n v="2639.3225186191848"/>
    <x v="25"/>
  </r>
  <r>
    <x v="0"/>
    <x v="0"/>
    <x v="1"/>
    <x v="1"/>
    <n v="1930.0184096779767"/>
    <x v="1"/>
  </r>
  <r>
    <x v="0"/>
    <x v="0"/>
    <x v="1"/>
    <x v="2"/>
    <n v="1589.8116515090639"/>
    <x v="2"/>
  </r>
  <r>
    <x v="0"/>
    <x v="0"/>
    <x v="1"/>
    <x v="3"/>
    <n v="1883.5438869944469"/>
    <x v="3"/>
  </r>
  <r>
    <x v="0"/>
    <x v="0"/>
    <x v="1"/>
    <x v="4"/>
    <n v="2085.3734969920588"/>
    <x v="4"/>
  </r>
  <r>
    <x v="0"/>
    <x v="0"/>
    <x v="1"/>
    <x v="5"/>
    <n v="1799.3788870179965"/>
    <x v="5"/>
  </r>
  <r>
    <x v="0"/>
    <x v="0"/>
    <x v="1"/>
    <x v="6"/>
    <n v="1110.8725499095781"/>
    <x v="6"/>
  </r>
  <r>
    <x v="0"/>
    <x v="0"/>
    <x v="1"/>
    <x v="7"/>
    <n v="1899.8057940687243"/>
    <x v="7"/>
  </r>
  <r>
    <x v="0"/>
    <x v="0"/>
    <x v="1"/>
    <x v="8"/>
    <n v="1879.1232919585993"/>
    <x v="8"/>
  </r>
  <r>
    <x v="0"/>
    <x v="0"/>
    <x v="1"/>
    <x v="9"/>
    <n v="2685.6204239120125"/>
    <x v="9"/>
  </r>
  <r>
    <x v="0"/>
    <x v="0"/>
    <x v="1"/>
    <x v="10"/>
    <n v="2662.3692943685674"/>
    <x v="10"/>
  </r>
  <r>
    <x v="0"/>
    <x v="0"/>
    <x v="1"/>
    <x v="11"/>
    <n v="1832.322822741241"/>
    <x v="11"/>
  </r>
  <r>
    <x v="0"/>
    <x v="0"/>
    <x v="1"/>
    <x v="12"/>
    <n v="2266.728512653267"/>
    <x v="12"/>
  </r>
  <r>
    <x v="0"/>
    <x v="0"/>
    <x v="1"/>
    <x v="13"/>
    <n v="2589.9759751647134"/>
    <x v="13"/>
  </r>
  <r>
    <x v="0"/>
    <x v="0"/>
    <x v="1"/>
    <x v="14"/>
    <n v="2590.5121730922865"/>
    <x v="14"/>
  </r>
  <r>
    <x v="0"/>
    <x v="0"/>
    <x v="1"/>
    <x v="15"/>
    <n v="1953.6788705518004"/>
    <x v="15"/>
  </r>
  <r>
    <x v="0"/>
    <x v="0"/>
    <x v="1"/>
    <x v="16"/>
    <n v="1378.2714221117585"/>
    <x v="16"/>
  </r>
  <r>
    <x v="0"/>
    <x v="0"/>
    <x v="1"/>
    <x v="17"/>
    <n v="2314.2103782272934"/>
    <x v="17"/>
  </r>
  <r>
    <x v="0"/>
    <x v="0"/>
    <x v="1"/>
    <x v="18"/>
    <n v="1527.400505023528"/>
    <x v="18"/>
  </r>
  <r>
    <x v="0"/>
    <x v="0"/>
    <x v="1"/>
    <x v="19"/>
    <n v="1871.4345524339606"/>
    <x v="19"/>
  </r>
  <r>
    <x v="0"/>
    <x v="0"/>
    <x v="1"/>
    <x v="20"/>
    <n v="2398.1091182972923"/>
    <x v="20"/>
  </r>
  <r>
    <x v="0"/>
    <x v="0"/>
    <x v="1"/>
    <x v="21"/>
    <n v="1816.645965384077"/>
    <x v="21"/>
  </r>
  <r>
    <x v="0"/>
    <x v="0"/>
    <x v="1"/>
    <x v="22"/>
    <n v="1338.910608243734"/>
    <x v="22"/>
  </r>
  <r>
    <x v="0"/>
    <x v="0"/>
    <x v="1"/>
    <x v="23"/>
    <n v="2663.6342657341174"/>
    <x v="23"/>
  </r>
  <r>
    <x v="0"/>
    <x v="0"/>
    <x v="1"/>
    <x v="24"/>
    <n v="1545.019286052227"/>
    <x v="24"/>
  </r>
  <r>
    <x v="0"/>
    <x v="0"/>
    <x v="1"/>
    <x v="25"/>
    <n v="2495.9666764128697"/>
    <x v="25"/>
  </r>
  <r>
    <x v="0"/>
    <x v="0"/>
    <x v="2"/>
    <x v="2"/>
    <n v="1506.7167985633484"/>
    <x v="2"/>
  </r>
  <r>
    <x v="0"/>
    <x v="0"/>
    <x v="2"/>
    <x v="3"/>
    <n v="2341.7576435653036"/>
    <x v="3"/>
  </r>
  <r>
    <x v="0"/>
    <x v="0"/>
    <x v="2"/>
    <x v="4"/>
    <n v="2241.787634720893"/>
    <x v="4"/>
  </r>
  <r>
    <x v="0"/>
    <x v="0"/>
    <x v="2"/>
    <x v="5"/>
    <n v="2290.8270082161775"/>
    <x v="5"/>
  </r>
  <r>
    <x v="0"/>
    <x v="0"/>
    <x v="2"/>
    <x v="6"/>
    <n v="1798.6217236680427"/>
    <x v="6"/>
  </r>
  <r>
    <x v="0"/>
    <x v="0"/>
    <x v="2"/>
    <x v="7"/>
    <n v="1069.9737466604363"/>
    <x v="7"/>
  </r>
  <r>
    <x v="0"/>
    <x v="0"/>
    <x v="2"/>
    <x v="8"/>
    <n v="2947.5567576204348"/>
    <x v="8"/>
  </r>
  <r>
    <x v="0"/>
    <x v="0"/>
    <x v="2"/>
    <x v="9"/>
    <n v="1870.766071620129"/>
    <x v="9"/>
  </r>
  <r>
    <x v="0"/>
    <x v="0"/>
    <x v="2"/>
    <x v="10"/>
    <n v="2191.0422575397965"/>
    <x v="10"/>
  </r>
  <r>
    <x v="0"/>
    <x v="0"/>
    <x v="2"/>
    <x v="11"/>
    <n v="1565.469483754367"/>
    <x v="11"/>
  </r>
  <r>
    <x v="0"/>
    <x v="0"/>
    <x v="2"/>
    <x v="12"/>
    <n v="2436.4667088368105"/>
    <x v="12"/>
  </r>
  <r>
    <x v="0"/>
    <x v="0"/>
    <x v="2"/>
    <x v="13"/>
    <n v="1974.3833686348207"/>
    <x v="13"/>
  </r>
  <r>
    <x v="0"/>
    <x v="0"/>
    <x v="2"/>
    <x v="14"/>
    <n v="1527.7707472540528"/>
    <x v="14"/>
  </r>
  <r>
    <x v="0"/>
    <x v="0"/>
    <x v="2"/>
    <x v="15"/>
    <n v="1155.7456789552482"/>
    <x v="15"/>
  </r>
  <r>
    <x v="0"/>
    <x v="0"/>
    <x v="2"/>
    <x v="16"/>
    <n v="1009.9831301215468"/>
    <x v="16"/>
  </r>
  <r>
    <x v="0"/>
    <x v="0"/>
    <x v="2"/>
    <x v="17"/>
    <n v="1919.7131149569843"/>
    <x v="17"/>
  </r>
  <r>
    <x v="0"/>
    <x v="0"/>
    <x v="2"/>
    <x v="18"/>
    <n v="1279.0810109824201"/>
    <x v="18"/>
  </r>
  <r>
    <x v="0"/>
    <x v="0"/>
    <x v="2"/>
    <x v="19"/>
    <n v="2632.6954694961742"/>
    <x v="19"/>
  </r>
  <r>
    <x v="0"/>
    <x v="0"/>
    <x v="2"/>
    <x v="20"/>
    <n v="1705.3619416316519"/>
    <x v="20"/>
  </r>
  <r>
    <x v="0"/>
    <x v="0"/>
    <x v="2"/>
    <x v="21"/>
    <n v="2439.5375328637174"/>
    <x v="21"/>
  </r>
  <r>
    <x v="0"/>
    <x v="0"/>
    <x v="2"/>
    <x v="22"/>
    <n v="1641.3826784268163"/>
    <x v="22"/>
  </r>
  <r>
    <x v="0"/>
    <x v="0"/>
    <x v="2"/>
    <x v="23"/>
    <n v="2578.2323672660759"/>
    <x v="23"/>
  </r>
  <r>
    <x v="0"/>
    <x v="0"/>
    <x v="2"/>
    <x v="24"/>
    <n v="2014.0704886135413"/>
    <x v="24"/>
  </r>
  <r>
    <x v="0"/>
    <x v="0"/>
    <x v="2"/>
    <x v="25"/>
    <n v="1236.7250459994293"/>
    <x v="25"/>
  </r>
  <r>
    <x v="0"/>
    <x v="0"/>
    <x v="3"/>
    <x v="3"/>
    <n v="2664.970658576894"/>
    <x v="3"/>
  </r>
  <r>
    <x v="0"/>
    <x v="0"/>
    <x v="3"/>
    <x v="4"/>
    <n v="1154.8406832706758"/>
    <x v="4"/>
  </r>
  <r>
    <x v="0"/>
    <x v="0"/>
    <x v="3"/>
    <x v="5"/>
    <n v="1833.5077019881346"/>
    <x v="5"/>
  </r>
  <r>
    <x v="0"/>
    <x v="0"/>
    <x v="3"/>
    <x v="6"/>
    <n v="1989.5032073991242"/>
    <x v="6"/>
  </r>
  <r>
    <x v="0"/>
    <x v="0"/>
    <x v="3"/>
    <x v="7"/>
    <n v="2773.8649614717924"/>
    <x v="7"/>
  </r>
  <r>
    <x v="0"/>
    <x v="0"/>
    <x v="3"/>
    <x v="8"/>
    <n v="1874.9823391293883"/>
    <x v="8"/>
  </r>
  <r>
    <x v="0"/>
    <x v="0"/>
    <x v="3"/>
    <x v="9"/>
    <n v="1185.1935927785576"/>
    <x v="9"/>
  </r>
  <r>
    <x v="0"/>
    <x v="0"/>
    <x v="3"/>
    <x v="10"/>
    <n v="2735.4077143001109"/>
    <x v="10"/>
  </r>
  <r>
    <x v="0"/>
    <x v="0"/>
    <x v="3"/>
    <x v="11"/>
    <n v="2350.0149928861542"/>
    <x v="11"/>
  </r>
  <r>
    <x v="0"/>
    <x v="0"/>
    <x v="3"/>
    <x v="12"/>
    <n v="2744.0921496421374"/>
    <x v="12"/>
  </r>
  <r>
    <x v="0"/>
    <x v="0"/>
    <x v="3"/>
    <x v="13"/>
    <n v="1535.8554113511059"/>
    <x v="13"/>
  </r>
  <r>
    <x v="0"/>
    <x v="0"/>
    <x v="3"/>
    <x v="14"/>
    <n v="1406.4423086646652"/>
    <x v="14"/>
  </r>
  <r>
    <x v="0"/>
    <x v="0"/>
    <x v="3"/>
    <x v="15"/>
    <n v="2339.4381334752479"/>
    <x v="15"/>
  </r>
  <r>
    <x v="0"/>
    <x v="0"/>
    <x v="3"/>
    <x v="16"/>
    <n v="1420.9947717228022"/>
    <x v="16"/>
  </r>
  <r>
    <x v="0"/>
    <x v="0"/>
    <x v="3"/>
    <x v="17"/>
    <n v="1701.0153913024628"/>
    <x v="17"/>
  </r>
  <r>
    <x v="0"/>
    <x v="0"/>
    <x v="3"/>
    <x v="18"/>
    <n v="1138.3794097400612"/>
    <x v="18"/>
  </r>
  <r>
    <x v="0"/>
    <x v="0"/>
    <x v="3"/>
    <x v="19"/>
    <n v="2732.5316103936748"/>
    <x v="19"/>
  </r>
  <r>
    <x v="0"/>
    <x v="0"/>
    <x v="3"/>
    <x v="20"/>
    <n v="1611.4634081350823"/>
    <x v="20"/>
  </r>
  <r>
    <x v="0"/>
    <x v="0"/>
    <x v="3"/>
    <x v="21"/>
    <n v="1481.1121800063656"/>
    <x v="21"/>
  </r>
  <r>
    <x v="0"/>
    <x v="0"/>
    <x v="3"/>
    <x v="22"/>
    <n v="2285.7604504669648"/>
    <x v="22"/>
  </r>
  <r>
    <x v="0"/>
    <x v="0"/>
    <x v="3"/>
    <x v="23"/>
    <n v="2242.7355810302638"/>
    <x v="23"/>
  </r>
  <r>
    <x v="0"/>
    <x v="0"/>
    <x v="3"/>
    <x v="24"/>
    <n v="1137.5804846129017"/>
    <x v="24"/>
  </r>
  <r>
    <x v="0"/>
    <x v="0"/>
    <x v="3"/>
    <x v="25"/>
    <n v="1154.7101934250195"/>
    <x v="25"/>
  </r>
  <r>
    <x v="0"/>
    <x v="0"/>
    <x v="4"/>
    <x v="4"/>
    <n v="1252.3056853879309"/>
    <x v="4"/>
  </r>
  <r>
    <x v="0"/>
    <x v="0"/>
    <x v="4"/>
    <x v="5"/>
    <n v="1563.4002065538352"/>
    <x v="5"/>
  </r>
  <r>
    <x v="0"/>
    <x v="0"/>
    <x v="4"/>
    <x v="6"/>
    <n v="1246.7030872929229"/>
    <x v="6"/>
  </r>
  <r>
    <x v="0"/>
    <x v="0"/>
    <x v="4"/>
    <x v="7"/>
    <n v="2221.132816205537"/>
    <x v="7"/>
  </r>
  <r>
    <x v="0"/>
    <x v="0"/>
    <x v="4"/>
    <x v="8"/>
    <n v="1524.199780147866"/>
    <x v="8"/>
  </r>
  <r>
    <x v="0"/>
    <x v="0"/>
    <x v="4"/>
    <x v="9"/>
    <n v="1139.5248189739109"/>
    <x v="9"/>
  </r>
  <r>
    <x v="0"/>
    <x v="0"/>
    <x v="4"/>
    <x v="10"/>
    <n v="2908.3852590485476"/>
    <x v="10"/>
  </r>
  <r>
    <x v="0"/>
    <x v="0"/>
    <x v="4"/>
    <x v="11"/>
    <n v="2005.1589537583325"/>
    <x v="11"/>
  </r>
  <r>
    <x v="0"/>
    <x v="0"/>
    <x v="4"/>
    <x v="12"/>
    <n v="1398.3070804123936"/>
    <x v="12"/>
  </r>
  <r>
    <x v="0"/>
    <x v="0"/>
    <x v="4"/>
    <x v="13"/>
    <n v="1571.7428921431137"/>
    <x v="13"/>
  </r>
  <r>
    <x v="0"/>
    <x v="0"/>
    <x v="4"/>
    <x v="14"/>
    <n v="1507.807768397226"/>
    <x v="14"/>
  </r>
  <r>
    <x v="0"/>
    <x v="0"/>
    <x v="4"/>
    <x v="15"/>
    <n v="1775.903572275708"/>
    <x v="15"/>
  </r>
  <r>
    <x v="0"/>
    <x v="0"/>
    <x v="4"/>
    <x v="16"/>
    <n v="1862.0192570780832"/>
    <x v="16"/>
  </r>
  <r>
    <x v="0"/>
    <x v="0"/>
    <x v="4"/>
    <x v="17"/>
    <n v="1609.3538099924804"/>
    <x v="17"/>
  </r>
  <r>
    <x v="0"/>
    <x v="0"/>
    <x v="4"/>
    <x v="18"/>
    <n v="1898.7507260041414"/>
    <x v="18"/>
  </r>
  <r>
    <x v="0"/>
    <x v="0"/>
    <x v="4"/>
    <x v="19"/>
    <n v="2528.8462017678421"/>
    <x v="19"/>
  </r>
  <r>
    <x v="0"/>
    <x v="0"/>
    <x v="4"/>
    <x v="20"/>
    <n v="1995.6655479510678"/>
    <x v="20"/>
  </r>
  <r>
    <x v="0"/>
    <x v="0"/>
    <x v="4"/>
    <x v="21"/>
    <n v="1940.8569611198529"/>
    <x v="21"/>
  </r>
  <r>
    <x v="0"/>
    <x v="0"/>
    <x v="4"/>
    <x v="22"/>
    <n v="2838.1026892609152"/>
    <x v="22"/>
  </r>
  <r>
    <x v="0"/>
    <x v="0"/>
    <x v="4"/>
    <x v="23"/>
    <n v="1107.5752757043495"/>
    <x v="23"/>
  </r>
  <r>
    <x v="0"/>
    <x v="0"/>
    <x v="4"/>
    <x v="24"/>
    <n v="1000.8503840755518"/>
    <x v="24"/>
  </r>
  <r>
    <x v="0"/>
    <x v="0"/>
    <x v="4"/>
    <x v="25"/>
    <n v="2006.3466674263643"/>
    <x v="25"/>
  </r>
  <r>
    <x v="0"/>
    <x v="0"/>
    <x v="5"/>
    <x v="5"/>
    <n v="1971.5550673586486"/>
    <x v="5"/>
  </r>
  <r>
    <x v="0"/>
    <x v="0"/>
    <x v="5"/>
    <x v="6"/>
    <n v="2805.8420605530291"/>
    <x v="6"/>
  </r>
  <r>
    <x v="0"/>
    <x v="0"/>
    <x v="5"/>
    <x v="7"/>
    <n v="1894.509756085085"/>
    <x v="7"/>
  </r>
  <r>
    <x v="0"/>
    <x v="0"/>
    <x v="5"/>
    <x v="8"/>
    <n v="2461.4315065681685"/>
    <x v="8"/>
  </r>
  <r>
    <x v="0"/>
    <x v="0"/>
    <x v="5"/>
    <x v="9"/>
    <n v="2031.0106212108431"/>
    <x v="9"/>
  </r>
  <r>
    <x v="0"/>
    <x v="0"/>
    <x v="5"/>
    <x v="10"/>
    <n v="1217.461912540555"/>
    <x v="10"/>
  </r>
  <r>
    <x v="0"/>
    <x v="0"/>
    <x v="5"/>
    <x v="11"/>
    <n v="1862.5033436113536"/>
    <x v="11"/>
  </r>
  <r>
    <x v="0"/>
    <x v="0"/>
    <x v="5"/>
    <x v="12"/>
    <n v="2668.4020415138025"/>
    <x v="12"/>
  </r>
  <r>
    <x v="0"/>
    <x v="0"/>
    <x v="5"/>
    <x v="13"/>
    <n v="2780.7920468119919"/>
    <x v="13"/>
  </r>
  <r>
    <x v="0"/>
    <x v="0"/>
    <x v="5"/>
    <x v="14"/>
    <n v="2100.9176253327651"/>
    <x v="14"/>
  </r>
  <r>
    <x v="0"/>
    <x v="0"/>
    <x v="5"/>
    <x v="15"/>
    <n v="2355.6875502240878"/>
    <x v="15"/>
  </r>
  <r>
    <x v="0"/>
    <x v="0"/>
    <x v="5"/>
    <x v="16"/>
    <n v="2288.1711876548165"/>
    <x v="16"/>
  </r>
  <r>
    <x v="0"/>
    <x v="0"/>
    <x v="5"/>
    <x v="17"/>
    <n v="2318.6444866427873"/>
    <x v="17"/>
  </r>
  <r>
    <x v="0"/>
    <x v="0"/>
    <x v="5"/>
    <x v="18"/>
    <n v="2885.5116012551343"/>
    <x v="18"/>
  </r>
  <r>
    <x v="0"/>
    <x v="0"/>
    <x v="5"/>
    <x v="19"/>
    <n v="1338.2708791906559"/>
    <x v="19"/>
  </r>
  <r>
    <x v="0"/>
    <x v="0"/>
    <x v="5"/>
    <x v="20"/>
    <n v="1664.3487732205449"/>
    <x v="20"/>
  </r>
  <r>
    <x v="0"/>
    <x v="0"/>
    <x v="5"/>
    <x v="21"/>
    <n v="2785.8980566087712"/>
    <x v="21"/>
  </r>
  <r>
    <x v="0"/>
    <x v="0"/>
    <x v="5"/>
    <x v="22"/>
    <n v="2134.8955190309985"/>
    <x v="22"/>
  </r>
  <r>
    <x v="0"/>
    <x v="0"/>
    <x v="5"/>
    <x v="23"/>
    <n v="2252.8633504137692"/>
    <x v="23"/>
  </r>
  <r>
    <x v="0"/>
    <x v="0"/>
    <x v="5"/>
    <x v="24"/>
    <n v="1212.4786716591291"/>
    <x v="24"/>
  </r>
  <r>
    <x v="0"/>
    <x v="0"/>
    <x v="5"/>
    <x v="25"/>
    <n v="2505.7966704613846"/>
    <x v="25"/>
  </r>
  <r>
    <x v="0"/>
    <x v="0"/>
    <x v="6"/>
    <x v="6"/>
    <n v="2823.2377994680978"/>
    <x v="6"/>
  </r>
  <r>
    <x v="0"/>
    <x v="0"/>
    <x v="6"/>
    <x v="7"/>
    <n v="1865.1002989056333"/>
    <x v="7"/>
  </r>
  <r>
    <x v="0"/>
    <x v="0"/>
    <x v="6"/>
    <x v="8"/>
    <n v="1054.828979281544"/>
    <x v="8"/>
  </r>
  <r>
    <x v="0"/>
    <x v="0"/>
    <x v="6"/>
    <x v="9"/>
    <n v="2327.59444955049"/>
    <x v="9"/>
  </r>
  <r>
    <x v="0"/>
    <x v="0"/>
    <x v="6"/>
    <x v="10"/>
    <n v="1763.103811664238"/>
    <x v="10"/>
  </r>
  <r>
    <x v="0"/>
    <x v="0"/>
    <x v="6"/>
    <x v="11"/>
    <n v="1936.532356562082"/>
    <x v="11"/>
  </r>
  <r>
    <x v="0"/>
    <x v="0"/>
    <x v="6"/>
    <x v="12"/>
    <n v="2064.7608250655876"/>
    <x v="12"/>
  </r>
  <r>
    <x v="0"/>
    <x v="0"/>
    <x v="6"/>
    <x v="13"/>
    <n v="2315.37942114834"/>
    <x v="13"/>
  </r>
  <r>
    <x v="0"/>
    <x v="0"/>
    <x v="6"/>
    <x v="14"/>
    <n v="1412.6809019276127"/>
    <x v="14"/>
  </r>
  <r>
    <x v="0"/>
    <x v="0"/>
    <x v="6"/>
    <x v="15"/>
    <n v="1504.447522129246"/>
    <x v="15"/>
  </r>
  <r>
    <x v="0"/>
    <x v="0"/>
    <x v="6"/>
    <x v="16"/>
    <n v="2786.0278700684203"/>
    <x v="16"/>
  </r>
  <r>
    <x v="0"/>
    <x v="0"/>
    <x v="6"/>
    <x v="17"/>
    <n v="2270.586255439106"/>
    <x v="17"/>
  </r>
  <r>
    <x v="0"/>
    <x v="0"/>
    <x v="6"/>
    <x v="18"/>
    <n v="1535.3591969014333"/>
    <x v="18"/>
  </r>
  <r>
    <x v="0"/>
    <x v="0"/>
    <x v="6"/>
    <x v="19"/>
    <n v="1653.6856242650483"/>
    <x v="19"/>
  </r>
  <r>
    <x v="0"/>
    <x v="0"/>
    <x v="6"/>
    <x v="20"/>
    <n v="1582.9358269459872"/>
    <x v="20"/>
  </r>
  <r>
    <x v="0"/>
    <x v="0"/>
    <x v="6"/>
    <x v="21"/>
    <n v="1679.0844039993203"/>
    <x v="21"/>
  </r>
  <r>
    <x v="0"/>
    <x v="0"/>
    <x v="6"/>
    <x v="22"/>
    <n v="1344.76343153057"/>
    <x v="22"/>
  </r>
  <r>
    <x v="0"/>
    <x v="0"/>
    <x v="6"/>
    <x v="23"/>
    <n v="1097.4267973688168"/>
    <x v="23"/>
  </r>
  <r>
    <x v="0"/>
    <x v="0"/>
    <x v="6"/>
    <x v="24"/>
    <n v="1010.0617060421229"/>
    <x v="24"/>
  </r>
  <r>
    <x v="0"/>
    <x v="0"/>
    <x v="6"/>
    <x v="25"/>
    <n v="2008.6563723674321"/>
    <x v="25"/>
  </r>
  <r>
    <x v="0"/>
    <x v="0"/>
    <x v="7"/>
    <x v="7"/>
    <n v="1085.5102660057728"/>
    <x v="7"/>
  </r>
  <r>
    <x v="0"/>
    <x v="0"/>
    <x v="7"/>
    <x v="8"/>
    <n v="2895.3440319863503"/>
    <x v="8"/>
  </r>
  <r>
    <x v="0"/>
    <x v="0"/>
    <x v="7"/>
    <x v="9"/>
    <n v="2481.602651186382"/>
    <x v="9"/>
  </r>
  <r>
    <x v="0"/>
    <x v="0"/>
    <x v="7"/>
    <x v="10"/>
    <n v="2548.8005810150198"/>
    <x v="10"/>
  </r>
  <r>
    <x v="0"/>
    <x v="0"/>
    <x v="7"/>
    <x v="11"/>
    <n v="2084.0927123388346"/>
    <x v="11"/>
  </r>
  <r>
    <x v="0"/>
    <x v="0"/>
    <x v="7"/>
    <x v="12"/>
    <n v="1519.1495612185195"/>
    <x v="12"/>
  </r>
  <r>
    <x v="0"/>
    <x v="0"/>
    <x v="7"/>
    <x v="13"/>
    <n v="1338.018680267639"/>
    <x v="13"/>
  </r>
  <r>
    <x v="0"/>
    <x v="0"/>
    <x v="7"/>
    <x v="14"/>
    <n v="2589.0354476781145"/>
    <x v="14"/>
  </r>
  <r>
    <x v="0"/>
    <x v="0"/>
    <x v="7"/>
    <x v="15"/>
    <n v="1856.9689883135684"/>
    <x v="15"/>
  </r>
  <r>
    <x v="0"/>
    <x v="0"/>
    <x v="7"/>
    <x v="16"/>
    <n v="1510.3127361505472"/>
    <x v="16"/>
  </r>
  <r>
    <x v="0"/>
    <x v="0"/>
    <x v="7"/>
    <x v="17"/>
    <n v="2451.3053917006459"/>
    <x v="17"/>
  </r>
  <r>
    <x v="0"/>
    <x v="0"/>
    <x v="7"/>
    <x v="18"/>
    <n v="1008.4619278330449"/>
    <x v="18"/>
  </r>
  <r>
    <x v="0"/>
    <x v="0"/>
    <x v="7"/>
    <x v="19"/>
    <n v="1142.8876461762025"/>
    <x v="19"/>
  </r>
  <r>
    <x v="0"/>
    <x v="0"/>
    <x v="7"/>
    <x v="20"/>
    <n v="1035.0976210165643"/>
    <x v="20"/>
  </r>
  <r>
    <x v="0"/>
    <x v="0"/>
    <x v="7"/>
    <x v="21"/>
    <n v="1553.7351444436767"/>
    <x v="21"/>
  </r>
  <r>
    <x v="0"/>
    <x v="0"/>
    <x v="7"/>
    <x v="22"/>
    <n v="1932.7870485385758"/>
    <x v="22"/>
  </r>
  <r>
    <x v="0"/>
    <x v="0"/>
    <x v="7"/>
    <x v="23"/>
    <n v="2996.5139500802393"/>
    <x v="23"/>
  </r>
  <r>
    <x v="0"/>
    <x v="0"/>
    <x v="7"/>
    <x v="24"/>
    <n v="2503.0297828961993"/>
    <x v="24"/>
  </r>
  <r>
    <x v="0"/>
    <x v="0"/>
    <x v="7"/>
    <x v="25"/>
    <n v="2664.9756919195047"/>
    <x v="25"/>
  </r>
  <r>
    <x v="0"/>
    <x v="0"/>
    <x v="8"/>
    <x v="8"/>
    <n v="1083.2143212545407"/>
    <x v="8"/>
  </r>
  <r>
    <x v="0"/>
    <x v="0"/>
    <x v="8"/>
    <x v="9"/>
    <n v="1632.8133212915473"/>
    <x v="9"/>
  </r>
  <r>
    <x v="0"/>
    <x v="0"/>
    <x v="8"/>
    <x v="10"/>
    <n v="1932.1515704007475"/>
    <x v="10"/>
  </r>
  <r>
    <x v="0"/>
    <x v="0"/>
    <x v="8"/>
    <x v="11"/>
    <n v="2554.1939132998214"/>
    <x v="11"/>
  </r>
  <r>
    <x v="0"/>
    <x v="0"/>
    <x v="8"/>
    <x v="12"/>
    <n v="2756.7948558331263"/>
    <x v="12"/>
  </r>
  <r>
    <x v="0"/>
    <x v="0"/>
    <x v="8"/>
    <x v="13"/>
    <n v="2919.5924314134481"/>
    <x v="13"/>
  </r>
  <r>
    <x v="0"/>
    <x v="0"/>
    <x v="8"/>
    <x v="14"/>
    <n v="1549.8337198665674"/>
    <x v="14"/>
  </r>
  <r>
    <x v="0"/>
    <x v="0"/>
    <x v="8"/>
    <x v="15"/>
    <n v="2787.2605254637256"/>
    <x v="15"/>
  </r>
  <r>
    <x v="0"/>
    <x v="0"/>
    <x v="8"/>
    <x v="16"/>
    <n v="2715.5559615237562"/>
    <x v="16"/>
  </r>
  <r>
    <x v="0"/>
    <x v="0"/>
    <x v="8"/>
    <x v="17"/>
    <n v="2602.5266869470461"/>
    <x v="17"/>
  </r>
  <r>
    <x v="0"/>
    <x v="0"/>
    <x v="8"/>
    <x v="18"/>
    <n v="2192.4545547661573"/>
    <x v="18"/>
  </r>
  <r>
    <x v="0"/>
    <x v="0"/>
    <x v="8"/>
    <x v="19"/>
    <n v="1264.3838955364672"/>
    <x v="19"/>
  </r>
  <r>
    <x v="0"/>
    <x v="0"/>
    <x v="8"/>
    <x v="20"/>
    <n v="2685.9330559016616"/>
    <x v="20"/>
  </r>
  <r>
    <x v="0"/>
    <x v="0"/>
    <x v="8"/>
    <x v="21"/>
    <n v="2090.4417661931993"/>
    <x v="21"/>
  </r>
  <r>
    <x v="0"/>
    <x v="0"/>
    <x v="8"/>
    <x v="22"/>
    <n v="1145.5563634774173"/>
    <x v="22"/>
  </r>
  <r>
    <x v="0"/>
    <x v="0"/>
    <x v="8"/>
    <x v="23"/>
    <n v="2539.4062335129929"/>
    <x v="23"/>
  </r>
  <r>
    <x v="0"/>
    <x v="0"/>
    <x v="8"/>
    <x v="24"/>
    <n v="1866.0711033992939"/>
    <x v="24"/>
  </r>
  <r>
    <x v="0"/>
    <x v="0"/>
    <x v="8"/>
    <x v="25"/>
    <n v="2176.9648611996295"/>
    <x v="25"/>
  </r>
  <r>
    <x v="0"/>
    <x v="0"/>
    <x v="9"/>
    <x v="9"/>
    <n v="2668.338660427416"/>
    <x v="9"/>
  </r>
  <r>
    <x v="0"/>
    <x v="0"/>
    <x v="9"/>
    <x v="10"/>
    <n v="2308.5059544070073"/>
    <x v="10"/>
  </r>
  <r>
    <x v="0"/>
    <x v="0"/>
    <x v="9"/>
    <x v="11"/>
    <n v="1971.9845374430583"/>
    <x v="11"/>
  </r>
  <r>
    <x v="0"/>
    <x v="0"/>
    <x v="9"/>
    <x v="12"/>
    <n v="1450.8905678046767"/>
    <x v="12"/>
  </r>
  <r>
    <x v="0"/>
    <x v="0"/>
    <x v="9"/>
    <x v="13"/>
    <n v="1108.3780926723459"/>
    <x v="13"/>
  </r>
  <r>
    <x v="0"/>
    <x v="0"/>
    <x v="9"/>
    <x v="14"/>
    <n v="1929.488903154557"/>
    <x v="14"/>
  </r>
  <r>
    <x v="0"/>
    <x v="0"/>
    <x v="9"/>
    <x v="15"/>
    <n v="2360.4152506008504"/>
    <x v="15"/>
  </r>
  <r>
    <x v="0"/>
    <x v="0"/>
    <x v="9"/>
    <x v="16"/>
    <n v="2426.8694895483613"/>
    <x v="16"/>
  </r>
  <r>
    <x v="0"/>
    <x v="0"/>
    <x v="9"/>
    <x v="17"/>
    <n v="1749.3966964800888"/>
    <x v="17"/>
  </r>
  <r>
    <x v="0"/>
    <x v="0"/>
    <x v="9"/>
    <x v="18"/>
    <n v="2561.758531722935"/>
    <x v="18"/>
  </r>
  <r>
    <x v="0"/>
    <x v="0"/>
    <x v="9"/>
    <x v="19"/>
    <n v="1763.6751781151488"/>
    <x v="19"/>
  </r>
  <r>
    <x v="0"/>
    <x v="0"/>
    <x v="9"/>
    <x v="20"/>
    <n v="1902.5490006018927"/>
    <x v="20"/>
  </r>
  <r>
    <x v="0"/>
    <x v="0"/>
    <x v="9"/>
    <x v="21"/>
    <n v="1524.0666732344437"/>
    <x v="21"/>
  </r>
  <r>
    <x v="0"/>
    <x v="0"/>
    <x v="9"/>
    <x v="22"/>
    <n v="1427.3754319905813"/>
    <x v="22"/>
  </r>
  <r>
    <x v="0"/>
    <x v="0"/>
    <x v="9"/>
    <x v="23"/>
    <n v="2349.7454608914968"/>
    <x v="23"/>
  </r>
  <r>
    <x v="0"/>
    <x v="0"/>
    <x v="9"/>
    <x v="24"/>
    <n v="2755.2020254694439"/>
    <x v="24"/>
  </r>
  <r>
    <x v="0"/>
    <x v="0"/>
    <x v="9"/>
    <x v="25"/>
    <n v="1879.0984948810183"/>
    <x v="25"/>
  </r>
  <r>
    <x v="0"/>
    <x v="0"/>
    <x v="10"/>
    <x v="10"/>
    <n v="2536.6178897772043"/>
    <x v="10"/>
  </r>
  <r>
    <x v="0"/>
    <x v="0"/>
    <x v="10"/>
    <x v="11"/>
    <n v="2616.1836232541496"/>
    <x v="11"/>
  </r>
  <r>
    <x v="0"/>
    <x v="0"/>
    <x v="10"/>
    <x v="12"/>
    <n v="1745.1344883420911"/>
    <x v="12"/>
  </r>
  <r>
    <x v="0"/>
    <x v="0"/>
    <x v="10"/>
    <x v="13"/>
    <n v="1546.8516099263336"/>
    <x v="13"/>
  </r>
  <r>
    <x v="0"/>
    <x v="0"/>
    <x v="10"/>
    <x v="14"/>
    <n v="1962.8490033653425"/>
    <x v="14"/>
  </r>
  <r>
    <x v="0"/>
    <x v="0"/>
    <x v="10"/>
    <x v="15"/>
    <n v="1378.133852882431"/>
    <x v="15"/>
  </r>
  <r>
    <x v="0"/>
    <x v="0"/>
    <x v="10"/>
    <x v="16"/>
    <n v="2843.1841202882961"/>
    <x v="16"/>
  </r>
  <r>
    <x v="0"/>
    <x v="0"/>
    <x v="10"/>
    <x v="17"/>
    <n v="2937.7798780317303"/>
    <x v="17"/>
  </r>
  <r>
    <x v="0"/>
    <x v="0"/>
    <x v="10"/>
    <x v="18"/>
    <n v="1426.9402238269745"/>
    <x v="18"/>
  </r>
  <r>
    <x v="0"/>
    <x v="0"/>
    <x v="10"/>
    <x v="19"/>
    <n v="2247.3793258773112"/>
    <x v="19"/>
  </r>
  <r>
    <x v="0"/>
    <x v="0"/>
    <x v="10"/>
    <x v="20"/>
    <n v="1831.6884998306418"/>
    <x v="20"/>
  </r>
  <r>
    <x v="0"/>
    <x v="0"/>
    <x v="10"/>
    <x v="21"/>
    <n v="2037.1874949869141"/>
    <x v="21"/>
  </r>
  <r>
    <x v="0"/>
    <x v="0"/>
    <x v="10"/>
    <x v="22"/>
    <n v="1677.4241172499658"/>
    <x v="22"/>
  </r>
  <r>
    <x v="0"/>
    <x v="0"/>
    <x v="10"/>
    <x v="23"/>
    <n v="2172.724639110239"/>
    <x v="23"/>
  </r>
  <r>
    <x v="0"/>
    <x v="0"/>
    <x v="10"/>
    <x v="24"/>
    <n v="1255.7332795124319"/>
    <x v="24"/>
  </r>
  <r>
    <x v="0"/>
    <x v="0"/>
    <x v="10"/>
    <x v="25"/>
    <n v="1528.8579114792406"/>
    <x v="25"/>
  </r>
  <r>
    <x v="0"/>
    <x v="0"/>
    <x v="11"/>
    <x v="11"/>
    <n v="2121.4506330801169"/>
    <x v="11"/>
  </r>
  <r>
    <x v="0"/>
    <x v="0"/>
    <x v="11"/>
    <x v="12"/>
    <n v="2194.9146916557029"/>
    <x v="12"/>
  </r>
  <r>
    <x v="0"/>
    <x v="0"/>
    <x v="11"/>
    <x v="13"/>
    <n v="1457.0170649079712"/>
    <x v="13"/>
  </r>
  <r>
    <x v="0"/>
    <x v="0"/>
    <x v="11"/>
    <x v="14"/>
    <n v="1528.8947698422508"/>
    <x v="14"/>
  </r>
  <r>
    <x v="0"/>
    <x v="0"/>
    <x v="11"/>
    <x v="15"/>
    <n v="2207.6056749962754"/>
    <x v="15"/>
  </r>
  <r>
    <x v="0"/>
    <x v="0"/>
    <x v="11"/>
    <x v="16"/>
    <n v="1527.0436572324329"/>
    <x v="16"/>
  </r>
  <r>
    <x v="0"/>
    <x v="0"/>
    <x v="11"/>
    <x v="17"/>
    <n v="2407.0643397111817"/>
    <x v="17"/>
  </r>
  <r>
    <x v="0"/>
    <x v="0"/>
    <x v="11"/>
    <x v="18"/>
    <n v="1273.2493750197691"/>
    <x v="18"/>
  </r>
  <r>
    <x v="0"/>
    <x v="0"/>
    <x v="11"/>
    <x v="19"/>
    <n v="1178.6686101661921"/>
    <x v="19"/>
  </r>
  <r>
    <x v="0"/>
    <x v="0"/>
    <x v="11"/>
    <x v="20"/>
    <n v="2894.1275723151748"/>
    <x v="20"/>
  </r>
  <r>
    <x v="0"/>
    <x v="0"/>
    <x v="11"/>
    <x v="21"/>
    <n v="1863.932684992054"/>
    <x v="21"/>
  </r>
  <r>
    <x v="0"/>
    <x v="0"/>
    <x v="11"/>
    <x v="22"/>
    <n v="2358.0003228199375"/>
    <x v="22"/>
  </r>
  <r>
    <x v="0"/>
    <x v="0"/>
    <x v="11"/>
    <x v="23"/>
    <n v="1649.7892947237501"/>
    <x v="23"/>
  </r>
  <r>
    <x v="0"/>
    <x v="0"/>
    <x v="11"/>
    <x v="24"/>
    <n v="1503.3782029981191"/>
    <x v="24"/>
  </r>
  <r>
    <x v="0"/>
    <x v="0"/>
    <x v="11"/>
    <x v="25"/>
    <n v="1620.493502592698"/>
    <x v="25"/>
  </r>
  <r>
    <x v="0"/>
    <x v="0"/>
    <x v="12"/>
    <x v="12"/>
    <n v="2089.9055306791697"/>
    <x v="12"/>
  </r>
  <r>
    <x v="0"/>
    <x v="0"/>
    <x v="12"/>
    <x v="13"/>
    <n v="1479.4900040885957"/>
    <x v="13"/>
  </r>
  <r>
    <x v="0"/>
    <x v="0"/>
    <x v="12"/>
    <x v="14"/>
    <n v="1862.024521818706"/>
    <x v="14"/>
  </r>
  <r>
    <x v="0"/>
    <x v="0"/>
    <x v="12"/>
    <x v="15"/>
    <n v="1964.5651427842677"/>
    <x v="15"/>
  </r>
  <r>
    <x v="0"/>
    <x v="0"/>
    <x v="12"/>
    <x v="16"/>
    <n v="2071.021500862742"/>
    <x v="16"/>
  </r>
  <r>
    <x v="0"/>
    <x v="0"/>
    <x v="12"/>
    <x v="17"/>
    <n v="1455.3282926089159"/>
    <x v="17"/>
  </r>
  <r>
    <x v="0"/>
    <x v="0"/>
    <x v="12"/>
    <x v="18"/>
    <n v="1145.9761153984969"/>
    <x v="18"/>
  </r>
  <r>
    <x v="0"/>
    <x v="0"/>
    <x v="12"/>
    <x v="19"/>
    <n v="2217.8295275708397"/>
    <x v="19"/>
  </r>
  <r>
    <x v="0"/>
    <x v="0"/>
    <x v="12"/>
    <x v="20"/>
    <n v="2701.3735094990661"/>
    <x v="20"/>
  </r>
  <r>
    <x v="0"/>
    <x v="0"/>
    <x v="12"/>
    <x v="21"/>
    <n v="1410.9973311602316"/>
    <x v="21"/>
  </r>
  <r>
    <x v="0"/>
    <x v="0"/>
    <x v="12"/>
    <x v="22"/>
    <n v="1494.796589335976"/>
    <x v="22"/>
  </r>
  <r>
    <x v="0"/>
    <x v="0"/>
    <x v="12"/>
    <x v="23"/>
    <n v="1888.9936959543356"/>
    <x v="23"/>
  </r>
  <r>
    <x v="0"/>
    <x v="0"/>
    <x v="12"/>
    <x v="24"/>
    <n v="2330.4633036338523"/>
    <x v="24"/>
  </r>
  <r>
    <x v="0"/>
    <x v="0"/>
    <x v="12"/>
    <x v="25"/>
    <n v="2878.2179410543317"/>
    <x v="25"/>
  </r>
  <r>
    <x v="0"/>
    <x v="0"/>
    <x v="13"/>
    <x v="13"/>
    <n v="2648.0673567307504"/>
    <x v="13"/>
  </r>
  <r>
    <x v="0"/>
    <x v="0"/>
    <x v="13"/>
    <x v="14"/>
    <n v="2607.0611450258475"/>
    <x v="14"/>
  </r>
  <r>
    <x v="0"/>
    <x v="0"/>
    <x v="13"/>
    <x v="15"/>
    <n v="2675.731832461438"/>
    <x v="15"/>
  </r>
  <r>
    <x v="0"/>
    <x v="0"/>
    <x v="13"/>
    <x v="16"/>
    <n v="1388.2526543405133"/>
    <x v="16"/>
  </r>
  <r>
    <x v="0"/>
    <x v="0"/>
    <x v="13"/>
    <x v="17"/>
    <n v="2282.6021164209046"/>
    <x v="17"/>
  </r>
  <r>
    <x v="0"/>
    <x v="0"/>
    <x v="13"/>
    <x v="18"/>
    <n v="2613.7053410570438"/>
    <x v="18"/>
  </r>
  <r>
    <x v="0"/>
    <x v="0"/>
    <x v="13"/>
    <x v="19"/>
    <n v="1818.563922061516"/>
    <x v="19"/>
  </r>
  <r>
    <x v="0"/>
    <x v="0"/>
    <x v="13"/>
    <x v="20"/>
    <n v="1411.8496972541543"/>
    <x v="20"/>
  </r>
  <r>
    <x v="0"/>
    <x v="0"/>
    <x v="13"/>
    <x v="21"/>
    <n v="2142.2059275978067"/>
    <x v="21"/>
  </r>
  <r>
    <x v="0"/>
    <x v="0"/>
    <x v="13"/>
    <x v="22"/>
    <n v="1800.0349194214159"/>
    <x v="22"/>
  </r>
  <r>
    <x v="0"/>
    <x v="0"/>
    <x v="13"/>
    <x v="23"/>
    <n v="1634.4415804896757"/>
    <x v="23"/>
  </r>
  <r>
    <x v="0"/>
    <x v="0"/>
    <x v="13"/>
    <x v="24"/>
    <n v="1753.159695953671"/>
    <x v="24"/>
  </r>
  <r>
    <x v="0"/>
    <x v="0"/>
    <x v="13"/>
    <x v="25"/>
    <n v="1623.507564625937"/>
    <x v="25"/>
  </r>
  <r>
    <x v="0"/>
    <x v="0"/>
    <x v="14"/>
    <x v="14"/>
    <n v="1376.9185312486172"/>
    <x v="14"/>
  </r>
  <r>
    <x v="0"/>
    <x v="0"/>
    <x v="14"/>
    <x v="15"/>
    <n v="2392.8116608806954"/>
    <x v="15"/>
  </r>
  <r>
    <x v="0"/>
    <x v="0"/>
    <x v="14"/>
    <x v="16"/>
    <n v="1809.1101732847164"/>
    <x v="16"/>
  </r>
  <r>
    <x v="0"/>
    <x v="0"/>
    <x v="14"/>
    <x v="17"/>
    <n v="2015.8987334916337"/>
    <x v="17"/>
  </r>
  <r>
    <x v="0"/>
    <x v="0"/>
    <x v="14"/>
    <x v="18"/>
    <n v="1707.6002826306387"/>
    <x v="18"/>
  </r>
  <r>
    <x v="0"/>
    <x v="0"/>
    <x v="14"/>
    <x v="19"/>
    <n v="1622.3541633820869"/>
    <x v="19"/>
  </r>
  <r>
    <x v="0"/>
    <x v="0"/>
    <x v="14"/>
    <x v="20"/>
    <n v="1921.8948592707438"/>
    <x v="20"/>
  </r>
  <r>
    <x v="0"/>
    <x v="0"/>
    <x v="14"/>
    <x v="21"/>
    <n v="1178.751482357851"/>
    <x v="21"/>
  </r>
  <r>
    <x v="0"/>
    <x v="0"/>
    <x v="14"/>
    <x v="22"/>
    <n v="2947.8640682256446"/>
    <x v="22"/>
  </r>
  <r>
    <x v="0"/>
    <x v="0"/>
    <x v="14"/>
    <x v="23"/>
    <n v="1130.4760995477905"/>
    <x v="23"/>
  </r>
  <r>
    <x v="0"/>
    <x v="0"/>
    <x v="14"/>
    <x v="24"/>
    <n v="2955.311357477618"/>
    <x v="24"/>
  </r>
  <r>
    <x v="0"/>
    <x v="0"/>
    <x v="14"/>
    <x v="25"/>
    <n v="1079.2547486078049"/>
    <x v="25"/>
  </r>
  <r>
    <x v="0"/>
    <x v="0"/>
    <x v="15"/>
    <x v="15"/>
    <n v="1636.040625469901"/>
    <x v="15"/>
  </r>
  <r>
    <x v="0"/>
    <x v="0"/>
    <x v="15"/>
    <x v="16"/>
    <n v="1109.7666721793776"/>
    <x v="16"/>
  </r>
  <r>
    <x v="0"/>
    <x v="0"/>
    <x v="15"/>
    <x v="17"/>
    <n v="1970.5511422328213"/>
    <x v="17"/>
  </r>
  <r>
    <x v="0"/>
    <x v="0"/>
    <x v="15"/>
    <x v="18"/>
    <n v="1755.9243001688801"/>
    <x v="18"/>
  </r>
  <r>
    <x v="0"/>
    <x v="0"/>
    <x v="15"/>
    <x v="19"/>
    <n v="2276.1330238010451"/>
    <x v="19"/>
  </r>
  <r>
    <x v="0"/>
    <x v="0"/>
    <x v="15"/>
    <x v="20"/>
    <n v="1023.1447945356014"/>
    <x v="20"/>
  </r>
  <r>
    <x v="0"/>
    <x v="0"/>
    <x v="15"/>
    <x v="21"/>
    <n v="2089.3658750029035"/>
    <x v="21"/>
  </r>
  <r>
    <x v="0"/>
    <x v="0"/>
    <x v="15"/>
    <x v="22"/>
    <n v="2975.6432366773115"/>
    <x v="22"/>
  </r>
  <r>
    <x v="0"/>
    <x v="0"/>
    <x v="15"/>
    <x v="23"/>
    <n v="2711.9001768772555"/>
    <x v="23"/>
  </r>
  <r>
    <x v="0"/>
    <x v="0"/>
    <x v="15"/>
    <x v="24"/>
    <n v="2633.7673463738493"/>
    <x v="24"/>
  </r>
  <r>
    <x v="0"/>
    <x v="0"/>
    <x v="15"/>
    <x v="25"/>
    <n v="2123.9927756057823"/>
    <x v="25"/>
  </r>
  <r>
    <x v="1"/>
    <x v="1"/>
    <x v="16"/>
    <x v="26"/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7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4:AC23" firstHeaderRow="1" firstDataRow="2" firstDataCol="1" rowPageCount="2" colPageCount="1"/>
  <pivotFields count="8"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subtotalTop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8">
    <i>
      <x/>
    </i>
    <i>
      <x v="1"/>
    </i>
    <i>
      <x v="8"/>
    </i>
    <i>
      <x v="15"/>
    </i>
    <i>
      <x v="22"/>
    </i>
    <i>
      <x v="29"/>
    </i>
    <i>
      <x v="36"/>
    </i>
    <i>
      <x v="43"/>
    </i>
    <i>
      <x v="50"/>
    </i>
    <i>
      <x v="57"/>
    </i>
    <i>
      <x v="65"/>
    </i>
    <i>
      <x v="72"/>
    </i>
    <i>
      <x v="79"/>
    </i>
    <i>
      <x v="86"/>
    </i>
    <i>
      <x v="93"/>
    </i>
    <i>
      <x v="100"/>
    </i>
    <i>
      <x v="107"/>
    </i>
    <i t="grand">
      <x/>
    </i>
  </rowItems>
  <colFields count="1">
    <field x="3"/>
  </colFields>
  <colItems count="28">
    <i>
      <x/>
    </i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4"/>
    </i>
    <i>
      <x v="71"/>
    </i>
    <i>
      <x v="78"/>
    </i>
    <i>
      <x v="85"/>
    </i>
    <i>
      <x v="92"/>
    </i>
    <i>
      <x v="99"/>
    </i>
    <i>
      <x v="106"/>
    </i>
    <i>
      <x v="113"/>
    </i>
    <i>
      <x v="120"/>
    </i>
    <i>
      <x v="127"/>
    </i>
    <i>
      <x v="134"/>
    </i>
    <i>
      <x v="141"/>
    </i>
    <i>
      <x v="148"/>
    </i>
    <i>
      <x v="155"/>
    </i>
    <i>
      <x v="162"/>
    </i>
    <i>
      <x v="169"/>
    </i>
    <i>
      <x v="176"/>
    </i>
    <i>
      <x v="183"/>
    </i>
    <i t="grand">
      <x/>
    </i>
  </colItems>
  <pageFields count="2">
    <pageField fld="0" hier="-1"/>
    <pageField fld="1" hier="-1"/>
  </pageFields>
  <dataFields count="1">
    <dataField name="Suma z Final Fcst Qty" fld="4" baseField="0" baseItem="514"/>
  </dataFields>
  <formats count="6">
    <format dxfId="5">
      <pivotArea outline="0" collapsedLevelsAreSubtotals="1" fieldPosition="0">
        <references count="1">
          <reference field="3" count="26" selected="0">
            <x v="7"/>
            <x v="14"/>
            <x v="21"/>
            <x v="28"/>
            <x v="35"/>
            <x v="42"/>
            <x v="49"/>
            <x v="56"/>
            <x v="64"/>
            <x v="71"/>
            <x v="78"/>
            <x v="85"/>
            <x v="92"/>
            <x v="99"/>
            <x v="106"/>
            <x v="113"/>
            <x v="120"/>
            <x v="127"/>
            <x v="134"/>
            <x v="141"/>
            <x v="148"/>
            <x v="155"/>
            <x v="162"/>
            <x v="169"/>
            <x v="176"/>
            <x v="183"/>
          </reference>
        </references>
      </pivotArea>
    </format>
    <format dxfId="4">
      <pivotArea grandCol="1" outline="0" collapsedLevelsAreSubtotals="1" fieldPosition="0"/>
    </format>
    <format dxfId="3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2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  <format dxfId="1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0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7"/>
  <sheetViews>
    <sheetView tabSelected="1" workbookViewId="0">
      <selection activeCell="R2" sqref="R2"/>
    </sheetView>
  </sheetViews>
  <sheetFormatPr defaultRowHeight="15" x14ac:dyDescent="0.25"/>
  <cols>
    <col min="1" max="2" width="9.140625" style="2"/>
    <col min="3" max="3" width="15.5703125" style="2" bestFit="1" customWidth="1"/>
    <col min="4" max="4" width="10.42578125" style="2" bestFit="1" customWidth="1"/>
    <col min="5" max="5" width="12.7109375" style="5" bestFit="1" customWidth="1"/>
    <col min="6" max="6" width="9.140625" style="2"/>
    <col min="9" max="9" width="10.140625" bestFit="1" customWidth="1"/>
    <col min="14" max="15" width="9.140625" style="2"/>
    <col min="16" max="16" width="10.42578125" style="2" bestFit="1" customWidth="1"/>
    <col min="17" max="17" width="34" style="2" bestFit="1" customWidth="1"/>
    <col min="18" max="20" width="9.140625" style="2"/>
    <col min="21" max="22" width="12.5703125" style="2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6" t="s">
        <v>5</v>
      </c>
      <c r="H1" s="14" t="s">
        <v>0</v>
      </c>
      <c r="I1" s="14" t="s">
        <v>6</v>
      </c>
      <c r="J1" s="14" t="s">
        <v>1</v>
      </c>
      <c r="K1" s="14" t="s">
        <v>7</v>
      </c>
      <c r="L1" s="14" t="s">
        <v>8</v>
      </c>
      <c r="N1" s="3" t="s">
        <v>0</v>
      </c>
      <c r="O1" s="3" t="s">
        <v>59</v>
      </c>
      <c r="P1" s="3" t="s">
        <v>60</v>
      </c>
      <c r="Q1" s="3" t="s">
        <v>61</v>
      </c>
      <c r="R1" s="3" t="s">
        <v>62</v>
      </c>
      <c r="S1" s="6" t="s">
        <v>5</v>
      </c>
      <c r="T1" s="3" t="s">
        <v>112</v>
      </c>
      <c r="U1" s="3" t="s">
        <v>113</v>
      </c>
      <c r="V1" s="3" t="s">
        <v>114</v>
      </c>
    </row>
    <row r="2" spans="1:22" x14ac:dyDescent="0.25">
      <c r="A2" s="2">
        <f>$H$2</f>
        <v>2621</v>
      </c>
      <c r="B2" s="2">
        <f>$J$2</f>
        <v>83732410</v>
      </c>
      <c r="C2" s="21">
        <f>$I$2</f>
        <v>43101</v>
      </c>
      <c r="D2" s="21">
        <f>$I$2+6</f>
        <v>43107</v>
      </c>
      <c r="E2" s="5">
        <f t="shared" ref="E2:E65" ca="1" si="0">$K$2+RAND()*$L$2</f>
        <v>1643.1716198884646</v>
      </c>
      <c r="F2" s="2">
        <v>1</v>
      </c>
      <c r="H2" s="12">
        <v>2621</v>
      </c>
      <c r="I2" s="13">
        <v>43101</v>
      </c>
      <c r="J2" s="12">
        <v>83732410</v>
      </c>
      <c r="K2" s="12">
        <v>1000</v>
      </c>
      <c r="L2" s="12">
        <v>1200</v>
      </c>
      <c r="N2" s="2">
        <f>$H$2</f>
        <v>2621</v>
      </c>
      <c r="O2" s="2">
        <f>$J$2</f>
        <v>83732410</v>
      </c>
      <c r="P2" s="21">
        <f>I2</f>
        <v>43101</v>
      </c>
      <c r="Q2" s="2" t="s">
        <v>63</v>
      </c>
      <c r="R2" s="2">
        <f>T2</f>
        <v>86.4</v>
      </c>
      <c r="S2" s="2">
        <v>1</v>
      </c>
      <c r="T2" s="2">
        <v>86.4</v>
      </c>
      <c r="U2" s="2">
        <f>T2*1.2</f>
        <v>103.68</v>
      </c>
      <c r="V2" s="2">
        <f>T2*0.8</f>
        <v>69.12</v>
      </c>
    </row>
    <row r="3" spans="1:22" x14ac:dyDescent="0.25">
      <c r="A3" s="2">
        <f t="shared" ref="A3:A66" si="1">$H$2</f>
        <v>2621</v>
      </c>
      <c r="B3" s="2">
        <f t="shared" ref="B3:B66" si="2">$J$2</f>
        <v>83732410</v>
      </c>
      <c r="C3" s="21">
        <f t="shared" ref="C3:C27" si="3">$I$2</f>
        <v>43101</v>
      </c>
      <c r="D3" s="21">
        <f>D2+7</f>
        <v>43114</v>
      </c>
      <c r="E3" s="5">
        <f t="shared" ca="1" si="0"/>
        <v>1213.9920327132727</v>
      </c>
      <c r="F3" s="2">
        <v>2</v>
      </c>
      <c r="N3" s="2">
        <f t="shared" ref="N3:N66" si="4">$H$2</f>
        <v>2621</v>
      </c>
      <c r="O3" s="2">
        <f t="shared" ref="O3:O66" si="5">$J$2</f>
        <v>83732410</v>
      </c>
      <c r="P3" s="21">
        <f>P2+1</f>
        <v>43102</v>
      </c>
      <c r="Q3" s="2" t="s">
        <v>64</v>
      </c>
      <c r="R3" s="2">
        <f t="shared" ref="R3:R66" si="6">T3</f>
        <v>59.2</v>
      </c>
      <c r="S3" s="2">
        <v>1</v>
      </c>
      <c r="T3" s="2">
        <v>59.2</v>
      </c>
      <c r="U3" s="2">
        <f t="shared" ref="U3:U66" si="7">T3*1.2</f>
        <v>71.040000000000006</v>
      </c>
      <c r="V3" s="2">
        <f t="shared" ref="V3:V66" si="8">T3*0.8</f>
        <v>47.360000000000007</v>
      </c>
    </row>
    <row r="4" spans="1:22" x14ac:dyDescent="0.25">
      <c r="A4" s="2">
        <f t="shared" si="1"/>
        <v>2621</v>
      </c>
      <c r="B4" s="2">
        <f t="shared" si="2"/>
        <v>83732410</v>
      </c>
      <c r="C4" s="21">
        <f t="shared" si="3"/>
        <v>43101</v>
      </c>
      <c r="D4" s="21">
        <f t="shared" ref="D4:D27" si="9">D3+7</f>
        <v>43121</v>
      </c>
      <c r="E4" s="5">
        <f t="shared" ca="1" si="0"/>
        <v>1084.540712865416</v>
      </c>
      <c r="F4" s="2">
        <v>3</v>
      </c>
      <c r="H4" s="14" t="s">
        <v>5</v>
      </c>
      <c r="I4" s="14" t="s">
        <v>57</v>
      </c>
      <c r="J4" s="14" t="s">
        <v>58</v>
      </c>
      <c r="K4" s="19" t="s">
        <v>111</v>
      </c>
      <c r="N4" s="2">
        <f t="shared" si="4"/>
        <v>2621</v>
      </c>
      <c r="O4" s="2">
        <f t="shared" si="5"/>
        <v>83732410</v>
      </c>
      <c r="P4" s="21">
        <f t="shared" ref="P4:P67" si="10">P3+1</f>
        <v>43103</v>
      </c>
      <c r="Q4" s="2" t="s">
        <v>65</v>
      </c>
      <c r="R4" s="2">
        <f t="shared" si="6"/>
        <v>450</v>
      </c>
      <c r="S4" s="2">
        <v>1</v>
      </c>
      <c r="T4" s="2">
        <v>450</v>
      </c>
      <c r="U4" s="2">
        <f t="shared" si="7"/>
        <v>540</v>
      </c>
      <c r="V4" s="2">
        <f t="shared" si="8"/>
        <v>360</v>
      </c>
    </row>
    <row r="5" spans="1:22" x14ac:dyDescent="0.25">
      <c r="A5" s="2">
        <f t="shared" si="1"/>
        <v>2621</v>
      </c>
      <c r="B5" s="2">
        <f t="shared" si="2"/>
        <v>83732410</v>
      </c>
      <c r="C5" s="21">
        <f t="shared" si="3"/>
        <v>43101</v>
      </c>
      <c r="D5" s="21">
        <f t="shared" si="9"/>
        <v>43128</v>
      </c>
      <c r="E5" s="5">
        <f t="shared" ca="1" si="0"/>
        <v>1964.5950394031011</v>
      </c>
      <c r="F5" s="2">
        <v>4</v>
      </c>
      <c r="H5" s="12">
        <v>1</v>
      </c>
      <c r="I5" s="18">
        <f ca="1">AVERAGEIF($F$2:$F$297,H5,$E$2:$E$297)</f>
        <v>1643.1716198884646</v>
      </c>
      <c r="J5" s="18">
        <f>SUMIF($S$2:$S$127,H5,$R$2:$R$127)</f>
        <v>1324.8</v>
      </c>
      <c r="K5" s="20">
        <f ca="1">J5/I5</f>
        <v>0.80624566780792184</v>
      </c>
      <c r="N5" s="2">
        <f t="shared" si="4"/>
        <v>2621</v>
      </c>
      <c r="O5" s="2">
        <f t="shared" si="5"/>
        <v>83732410</v>
      </c>
      <c r="P5" s="21">
        <f t="shared" si="10"/>
        <v>43104</v>
      </c>
      <c r="Q5" s="2" t="s">
        <v>66</v>
      </c>
      <c r="R5" s="2">
        <f t="shared" si="6"/>
        <v>90.4</v>
      </c>
      <c r="S5" s="2">
        <v>1</v>
      </c>
      <c r="T5" s="2">
        <v>90.4</v>
      </c>
      <c r="U5" s="2">
        <f t="shared" si="7"/>
        <v>108.48</v>
      </c>
      <c r="V5" s="2">
        <f t="shared" si="8"/>
        <v>72.320000000000007</v>
      </c>
    </row>
    <row r="6" spans="1:22" x14ac:dyDescent="0.25">
      <c r="A6" s="2">
        <f t="shared" si="1"/>
        <v>2621</v>
      </c>
      <c r="B6" s="2">
        <f t="shared" si="2"/>
        <v>83732410</v>
      </c>
      <c r="C6" s="21">
        <f t="shared" si="3"/>
        <v>43101</v>
      </c>
      <c r="D6" s="21">
        <f t="shared" si="9"/>
        <v>43135</v>
      </c>
      <c r="E6" s="5">
        <f t="shared" ca="1" si="0"/>
        <v>1277.5611178532658</v>
      </c>
      <c r="F6" s="2">
        <v>5</v>
      </c>
      <c r="H6" s="12">
        <v>2</v>
      </c>
      <c r="I6" s="18">
        <f t="shared" ref="I6:I30" ca="1" si="11">AVERAGEIF($F$2:$F$297,H6,$E$2:$E$297)</f>
        <v>1656.5860809547837</v>
      </c>
      <c r="J6" s="18">
        <f t="shared" ref="J6:J30" si="12">SUMIF($S$2:$S$127,H6,$R$2:$R$127)</f>
        <v>1631</v>
      </c>
      <c r="K6" s="20">
        <f t="shared" ref="K6:K30" ca="1" si="13">J6/I6</f>
        <v>0.98455493424160789</v>
      </c>
      <c r="N6" s="2">
        <f t="shared" si="4"/>
        <v>2621</v>
      </c>
      <c r="O6" s="2">
        <f t="shared" si="5"/>
        <v>83732410</v>
      </c>
      <c r="P6" s="21">
        <f t="shared" si="10"/>
        <v>43105</v>
      </c>
      <c r="Q6" s="2" t="s">
        <v>67</v>
      </c>
      <c r="R6" s="2">
        <f t="shared" si="6"/>
        <v>28.8</v>
      </c>
      <c r="S6" s="2">
        <v>1</v>
      </c>
      <c r="T6" s="2">
        <v>28.8</v>
      </c>
      <c r="U6" s="2">
        <f t="shared" si="7"/>
        <v>34.56</v>
      </c>
      <c r="V6" s="2">
        <f t="shared" si="8"/>
        <v>23.040000000000003</v>
      </c>
    </row>
    <row r="7" spans="1:22" x14ac:dyDescent="0.25">
      <c r="A7" s="2">
        <f t="shared" si="1"/>
        <v>2621</v>
      </c>
      <c r="B7" s="2">
        <f t="shared" si="2"/>
        <v>83732410</v>
      </c>
      <c r="C7" s="21">
        <f t="shared" si="3"/>
        <v>43101</v>
      </c>
      <c r="D7" s="21">
        <f t="shared" si="9"/>
        <v>43142</v>
      </c>
      <c r="E7" s="5">
        <f t="shared" ca="1" si="0"/>
        <v>1244.256002635381</v>
      </c>
      <c r="F7" s="2">
        <v>6</v>
      </c>
      <c r="H7" s="12">
        <v>3</v>
      </c>
      <c r="I7" s="18">
        <f t="shared" ca="1" si="11"/>
        <v>1699.6105427506427</v>
      </c>
      <c r="J7" s="18">
        <f t="shared" si="12"/>
        <v>1447.2</v>
      </c>
      <c r="K7" s="20">
        <f t="shared" ca="1" si="13"/>
        <v>0.85148918743340907</v>
      </c>
      <c r="N7" s="2">
        <f t="shared" si="4"/>
        <v>2621</v>
      </c>
      <c r="O7" s="2">
        <f t="shared" si="5"/>
        <v>83732410</v>
      </c>
      <c r="P7" s="21">
        <f t="shared" si="10"/>
        <v>43106</v>
      </c>
      <c r="Q7" s="2" t="s">
        <v>68</v>
      </c>
      <c r="R7" s="2">
        <f t="shared" si="6"/>
        <v>450</v>
      </c>
      <c r="S7" s="2">
        <v>1</v>
      </c>
      <c r="T7" s="2">
        <v>450</v>
      </c>
      <c r="U7" s="2">
        <f t="shared" si="7"/>
        <v>540</v>
      </c>
      <c r="V7" s="2">
        <f t="shared" si="8"/>
        <v>360</v>
      </c>
    </row>
    <row r="8" spans="1:22" x14ac:dyDescent="0.25">
      <c r="A8" s="2">
        <f t="shared" si="1"/>
        <v>2621</v>
      </c>
      <c r="B8" s="2">
        <f t="shared" si="2"/>
        <v>83732410</v>
      </c>
      <c r="C8" s="21">
        <f t="shared" si="3"/>
        <v>43101</v>
      </c>
      <c r="D8" s="21">
        <f t="shared" si="9"/>
        <v>43149</v>
      </c>
      <c r="E8" s="5">
        <f t="shared" ca="1" si="0"/>
        <v>2066.9186200337385</v>
      </c>
      <c r="F8" s="2">
        <v>7</v>
      </c>
      <c r="H8" s="12">
        <v>4</v>
      </c>
      <c r="I8" s="18">
        <f t="shared" ca="1" si="11"/>
        <v>1645.9740520031967</v>
      </c>
      <c r="J8" s="18">
        <f t="shared" si="12"/>
        <v>1322.4</v>
      </c>
      <c r="K8" s="20">
        <f t="shared" ca="1" si="13"/>
        <v>0.80341485237303845</v>
      </c>
      <c r="N8" s="2">
        <f t="shared" si="4"/>
        <v>2621</v>
      </c>
      <c r="O8" s="2">
        <f t="shared" si="5"/>
        <v>83732410</v>
      </c>
      <c r="P8" s="21">
        <f t="shared" si="10"/>
        <v>43107</v>
      </c>
      <c r="Q8" s="2" t="s">
        <v>69</v>
      </c>
      <c r="R8" s="2">
        <f t="shared" si="6"/>
        <v>160</v>
      </c>
      <c r="S8" s="2">
        <v>1</v>
      </c>
      <c r="T8" s="2">
        <v>160</v>
      </c>
      <c r="U8" s="2">
        <f t="shared" si="7"/>
        <v>192</v>
      </c>
      <c r="V8" s="2">
        <f t="shared" si="8"/>
        <v>128</v>
      </c>
    </row>
    <row r="9" spans="1:22" x14ac:dyDescent="0.25">
      <c r="A9" s="2">
        <f t="shared" si="1"/>
        <v>2621</v>
      </c>
      <c r="B9" s="2">
        <f t="shared" si="2"/>
        <v>83732410</v>
      </c>
      <c r="C9" s="21">
        <f t="shared" si="3"/>
        <v>43101</v>
      </c>
      <c r="D9" s="21">
        <f t="shared" si="9"/>
        <v>43156</v>
      </c>
      <c r="E9" s="5">
        <f t="shared" ca="1" si="0"/>
        <v>1852.2070783573845</v>
      </c>
      <c r="F9" s="2">
        <v>8</v>
      </c>
      <c r="H9" s="12">
        <v>5</v>
      </c>
      <c r="I9" s="18">
        <f t="shared" ca="1" si="11"/>
        <v>1640.3976710515867</v>
      </c>
      <c r="J9" s="18">
        <f t="shared" si="12"/>
        <v>1366.8000000000002</v>
      </c>
      <c r="K9" s="20">
        <f t="shared" ca="1" si="13"/>
        <v>0.83321259479953103</v>
      </c>
      <c r="N9" s="8">
        <f t="shared" si="4"/>
        <v>2621</v>
      </c>
      <c r="O9" s="8">
        <f t="shared" si="5"/>
        <v>83732410</v>
      </c>
      <c r="P9" s="22">
        <f t="shared" si="10"/>
        <v>43108</v>
      </c>
      <c r="Q9" s="8" t="s">
        <v>70</v>
      </c>
      <c r="R9" s="8">
        <f t="shared" si="6"/>
        <v>150</v>
      </c>
      <c r="S9" s="8">
        <f>$S$2+1</f>
        <v>2</v>
      </c>
      <c r="T9" s="2">
        <v>150</v>
      </c>
      <c r="U9" s="2">
        <f t="shared" si="7"/>
        <v>180</v>
      </c>
      <c r="V9" s="2">
        <f t="shared" si="8"/>
        <v>120</v>
      </c>
    </row>
    <row r="10" spans="1:22" x14ac:dyDescent="0.25">
      <c r="A10" s="2">
        <f t="shared" si="1"/>
        <v>2621</v>
      </c>
      <c r="B10" s="2">
        <f t="shared" si="2"/>
        <v>83732410</v>
      </c>
      <c r="C10" s="21">
        <f t="shared" si="3"/>
        <v>43101</v>
      </c>
      <c r="D10" s="21">
        <f t="shared" si="9"/>
        <v>43163</v>
      </c>
      <c r="E10" s="5">
        <f t="shared" ca="1" si="0"/>
        <v>1700.5190789706189</v>
      </c>
      <c r="F10" s="2">
        <v>9</v>
      </c>
      <c r="H10" s="12">
        <v>6</v>
      </c>
      <c r="I10" s="18">
        <f t="shared" ca="1" si="11"/>
        <v>1588.6686777517698</v>
      </c>
      <c r="J10" s="18">
        <f t="shared" si="12"/>
        <v>1749.6</v>
      </c>
      <c r="K10" s="20">
        <f t="shared" ca="1" si="13"/>
        <v>1.1012994871126778</v>
      </c>
      <c r="N10" s="8">
        <f t="shared" si="4"/>
        <v>2621</v>
      </c>
      <c r="O10" s="8">
        <f t="shared" si="5"/>
        <v>83732410</v>
      </c>
      <c r="P10" s="22">
        <f t="shared" si="10"/>
        <v>43109</v>
      </c>
      <c r="Q10" s="8" t="s">
        <v>71</v>
      </c>
      <c r="R10" s="8">
        <f t="shared" si="6"/>
        <v>320</v>
      </c>
      <c r="S10" s="8">
        <f t="shared" ref="S10:S15" si="14">$S$2+1</f>
        <v>2</v>
      </c>
      <c r="T10" s="2">
        <v>320</v>
      </c>
      <c r="U10" s="2">
        <f t="shared" si="7"/>
        <v>384</v>
      </c>
      <c r="V10" s="2">
        <f t="shared" si="8"/>
        <v>256</v>
      </c>
    </row>
    <row r="11" spans="1:22" x14ac:dyDescent="0.25">
      <c r="A11" s="2">
        <f t="shared" si="1"/>
        <v>2621</v>
      </c>
      <c r="B11" s="2">
        <f t="shared" si="2"/>
        <v>83732410</v>
      </c>
      <c r="C11" s="21">
        <f t="shared" si="3"/>
        <v>43101</v>
      </c>
      <c r="D11" s="21">
        <f t="shared" si="9"/>
        <v>43170</v>
      </c>
      <c r="E11" s="5">
        <f t="shared" ca="1" si="0"/>
        <v>1288.6598917854717</v>
      </c>
      <c r="F11" s="2">
        <v>10</v>
      </c>
      <c r="H11" s="12">
        <v>7</v>
      </c>
      <c r="I11" s="18">
        <f t="shared" ca="1" si="11"/>
        <v>1538.5334066240227</v>
      </c>
      <c r="J11" s="18">
        <f t="shared" si="12"/>
        <v>1663.9999999999998</v>
      </c>
      <c r="K11" s="20">
        <f t="shared" ca="1" si="13"/>
        <v>1.0815494761672326</v>
      </c>
      <c r="N11" s="8">
        <f t="shared" si="4"/>
        <v>2621</v>
      </c>
      <c r="O11" s="8">
        <f t="shared" si="5"/>
        <v>83732410</v>
      </c>
      <c r="P11" s="22">
        <f t="shared" si="10"/>
        <v>43110</v>
      </c>
      <c r="Q11" s="8" t="s">
        <v>72</v>
      </c>
      <c r="R11" s="8">
        <f t="shared" si="6"/>
        <v>219.2</v>
      </c>
      <c r="S11" s="8">
        <f t="shared" si="14"/>
        <v>2</v>
      </c>
      <c r="T11" s="2">
        <v>219.2</v>
      </c>
      <c r="U11" s="2">
        <f t="shared" si="7"/>
        <v>263.03999999999996</v>
      </c>
      <c r="V11" s="2">
        <f t="shared" si="8"/>
        <v>175.36</v>
      </c>
    </row>
    <row r="12" spans="1:22" x14ac:dyDescent="0.25">
      <c r="A12" s="2">
        <f t="shared" si="1"/>
        <v>2621</v>
      </c>
      <c r="B12" s="2">
        <f t="shared" si="2"/>
        <v>83732410</v>
      </c>
      <c r="C12" s="21">
        <f t="shared" si="3"/>
        <v>43101</v>
      </c>
      <c r="D12" s="21">
        <f t="shared" si="9"/>
        <v>43177</v>
      </c>
      <c r="E12" s="5">
        <f t="shared" ca="1" si="0"/>
        <v>1664.1852233444315</v>
      </c>
      <c r="F12" s="2">
        <v>11</v>
      </c>
      <c r="H12" s="12">
        <v>8</v>
      </c>
      <c r="I12" s="18">
        <f t="shared" ca="1" si="11"/>
        <v>1484.9223374996636</v>
      </c>
      <c r="J12" s="18">
        <f t="shared" si="12"/>
        <v>1476.2</v>
      </c>
      <c r="K12" s="20">
        <f t="shared" ca="1" si="13"/>
        <v>0.99412606485915589</v>
      </c>
      <c r="N12" s="8">
        <f t="shared" si="4"/>
        <v>2621</v>
      </c>
      <c r="O12" s="8">
        <f t="shared" si="5"/>
        <v>83732410</v>
      </c>
      <c r="P12" s="22">
        <f t="shared" si="10"/>
        <v>43111</v>
      </c>
      <c r="Q12" s="8" t="s">
        <v>73</v>
      </c>
      <c r="R12" s="8">
        <f t="shared" si="6"/>
        <v>64.8</v>
      </c>
      <c r="S12" s="8">
        <f t="shared" si="14"/>
        <v>2</v>
      </c>
      <c r="T12" s="2">
        <v>64.8</v>
      </c>
      <c r="U12" s="2">
        <f t="shared" si="7"/>
        <v>77.759999999999991</v>
      </c>
      <c r="V12" s="2">
        <f t="shared" si="8"/>
        <v>51.84</v>
      </c>
    </row>
    <row r="13" spans="1:22" x14ac:dyDescent="0.25">
      <c r="A13" s="2">
        <f t="shared" si="1"/>
        <v>2621</v>
      </c>
      <c r="B13" s="2">
        <f t="shared" si="2"/>
        <v>83732410</v>
      </c>
      <c r="C13" s="21">
        <f t="shared" si="3"/>
        <v>43101</v>
      </c>
      <c r="D13" s="21">
        <f t="shared" si="9"/>
        <v>43184</v>
      </c>
      <c r="E13" s="5">
        <f t="shared" ca="1" si="0"/>
        <v>2177.9809104656451</v>
      </c>
      <c r="F13" s="2">
        <v>12</v>
      </c>
      <c r="H13" s="12">
        <v>9</v>
      </c>
      <c r="I13" s="18">
        <f t="shared" ca="1" si="11"/>
        <v>1586.7598450453552</v>
      </c>
      <c r="J13" s="18">
        <f t="shared" si="12"/>
        <v>1468.6</v>
      </c>
      <c r="K13" s="20">
        <f t="shared" ca="1" si="13"/>
        <v>0.9255338825126509</v>
      </c>
      <c r="N13" s="8">
        <f t="shared" si="4"/>
        <v>2621</v>
      </c>
      <c r="O13" s="8">
        <f t="shared" si="5"/>
        <v>83732410</v>
      </c>
      <c r="P13" s="22">
        <f t="shared" si="10"/>
        <v>43112</v>
      </c>
      <c r="Q13" s="8" t="s">
        <v>73</v>
      </c>
      <c r="R13" s="8">
        <f t="shared" si="6"/>
        <v>350</v>
      </c>
      <c r="S13" s="8">
        <f t="shared" si="14"/>
        <v>2</v>
      </c>
      <c r="T13" s="2">
        <v>350</v>
      </c>
      <c r="U13" s="2">
        <f t="shared" si="7"/>
        <v>420</v>
      </c>
      <c r="V13" s="2">
        <f t="shared" si="8"/>
        <v>280</v>
      </c>
    </row>
    <row r="14" spans="1:22" x14ac:dyDescent="0.25">
      <c r="A14" s="2">
        <f t="shared" si="1"/>
        <v>2621</v>
      </c>
      <c r="B14" s="2">
        <f t="shared" si="2"/>
        <v>83732410</v>
      </c>
      <c r="C14" s="21">
        <f t="shared" si="3"/>
        <v>43101</v>
      </c>
      <c r="D14" s="21">
        <f t="shared" si="9"/>
        <v>43191</v>
      </c>
      <c r="E14" s="5">
        <f t="shared" ca="1" si="0"/>
        <v>1239.2272377562122</v>
      </c>
      <c r="F14" s="2">
        <v>13</v>
      </c>
      <c r="H14" s="12">
        <v>10</v>
      </c>
      <c r="I14" s="18">
        <f t="shared" ca="1" si="11"/>
        <v>1817.7266144540802</v>
      </c>
      <c r="J14" s="18">
        <f t="shared" si="12"/>
        <v>1409.6</v>
      </c>
      <c r="K14" s="20">
        <f t="shared" ca="1" si="13"/>
        <v>0.77547414929793868</v>
      </c>
      <c r="N14" s="8">
        <f t="shared" si="4"/>
        <v>2621</v>
      </c>
      <c r="O14" s="8">
        <f t="shared" si="5"/>
        <v>83732410</v>
      </c>
      <c r="P14" s="22">
        <f t="shared" si="10"/>
        <v>43113</v>
      </c>
      <c r="Q14" s="8" t="s">
        <v>74</v>
      </c>
      <c r="R14" s="8">
        <f t="shared" si="6"/>
        <v>216</v>
      </c>
      <c r="S14" s="8">
        <f t="shared" si="14"/>
        <v>2</v>
      </c>
      <c r="T14" s="2">
        <v>216</v>
      </c>
      <c r="U14" s="2">
        <f t="shared" si="7"/>
        <v>259.2</v>
      </c>
      <c r="V14" s="2">
        <f t="shared" si="8"/>
        <v>172.8</v>
      </c>
    </row>
    <row r="15" spans="1:22" x14ac:dyDescent="0.25">
      <c r="A15" s="2">
        <f t="shared" si="1"/>
        <v>2621</v>
      </c>
      <c r="B15" s="2">
        <f t="shared" si="2"/>
        <v>83732410</v>
      </c>
      <c r="C15" s="21">
        <f t="shared" si="3"/>
        <v>43101</v>
      </c>
      <c r="D15" s="21">
        <f t="shared" si="9"/>
        <v>43198</v>
      </c>
      <c r="E15" s="5">
        <f t="shared" ca="1" si="0"/>
        <v>2142.0532105723578</v>
      </c>
      <c r="F15" s="2">
        <v>14</v>
      </c>
      <c r="H15" s="12">
        <v>11</v>
      </c>
      <c r="I15" s="18">
        <f t="shared" ca="1" si="11"/>
        <v>1655.3715777054247</v>
      </c>
      <c r="J15" s="18">
        <f t="shared" si="12"/>
        <v>1634.2</v>
      </c>
      <c r="K15" s="20">
        <f t="shared" ca="1" si="13"/>
        <v>0.98721037742186479</v>
      </c>
      <c r="N15" s="8">
        <f t="shared" si="4"/>
        <v>2621</v>
      </c>
      <c r="O15" s="8">
        <f t="shared" si="5"/>
        <v>83732410</v>
      </c>
      <c r="P15" s="22">
        <f t="shared" si="10"/>
        <v>43114</v>
      </c>
      <c r="Q15" s="8" t="s">
        <v>75</v>
      </c>
      <c r="R15" s="8">
        <f t="shared" si="6"/>
        <v>311</v>
      </c>
      <c r="S15" s="8">
        <f t="shared" si="14"/>
        <v>2</v>
      </c>
      <c r="T15" s="2">
        <v>311</v>
      </c>
      <c r="U15" s="2">
        <f t="shared" si="7"/>
        <v>373.2</v>
      </c>
      <c r="V15" s="2">
        <f t="shared" si="8"/>
        <v>248.8</v>
      </c>
    </row>
    <row r="16" spans="1:22" x14ac:dyDescent="0.25">
      <c r="A16" s="2">
        <f t="shared" si="1"/>
        <v>2621</v>
      </c>
      <c r="B16" s="2">
        <f t="shared" si="2"/>
        <v>83732410</v>
      </c>
      <c r="C16" s="21">
        <f t="shared" si="3"/>
        <v>43101</v>
      </c>
      <c r="D16" s="21">
        <f t="shared" si="9"/>
        <v>43205</v>
      </c>
      <c r="E16" s="5">
        <f t="shared" ca="1" si="0"/>
        <v>1036.2671008182074</v>
      </c>
      <c r="F16" s="2">
        <v>15</v>
      </c>
      <c r="H16" s="12">
        <v>12</v>
      </c>
      <c r="I16" s="18">
        <f t="shared" ca="1" si="11"/>
        <v>1742.0876986176452</v>
      </c>
      <c r="J16" s="18">
        <f t="shared" si="12"/>
        <v>1419.2</v>
      </c>
      <c r="K16" s="20">
        <f t="shared" ca="1" si="13"/>
        <v>0.8146547393257767</v>
      </c>
      <c r="N16" s="2">
        <f t="shared" si="4"/>
        <v>2621</v>
      </c>
      <c r="O16" s="2">
        <f t="shared" si="5"/>
        <v>83732410</v>
      </c>
      <c r="P16" s="21">
        <f t="shared" si="10"/>
        <v>43115</v>
      </c>
      <c r="Q16" s="2" t="s">
        <v>76</v>
      </c>
      <c r="R16" s="2">
        <f t="shared" si="6"/>
        <v>16</v>
      </c>
      <c r="S16" s="2">
        <v>3</v>
      </c>
      <c r="T16" s="2">
        <v>16</v>
      </c>
      <c r="U16" s="2">
        <f t="shared" si="7"/>
        <v>19.2</v>
      </c>
      <c r="V16" s="2">
        <f t="shared" si="8"/>
        <v>12.8</v>
      </c>
    </row>
    <row r="17" spans="1:22" x14ac:dyDescent="0.25">
      <c r="A17" s="2">
        <f t="shared" si="1"/>
        <v>2621</v>
      </c>
      <c r="B17" s="2">
        <f t="shared" si="2"/>
        <v>83732410</v>
      </c>
      <c r="C17" s="21">
        <f t="shared" si="3"/>
        <v>43101</v>
      </c>
      <c r="D17" s="21">
        <f t="shared" si="9"/>
        <v>43212</v>
      </c>
      <c r="E17" s="5">
        <f t="shared" ca="1" si="0"/>
        <v>1776.6089378455645</v>
      </c>
      <c r="F17" s="2">
        <v>16</v>
      </c>
      <c r="H17" s="12">
        <v>13</v>
      </c>
      <c r="I17" s="18">
        <f t="shared" ca="1" si="11"/>
        <v>1501.9836907279521</v>
      </c>
      <c r="J17" s="18">
        <f t="shared" si="12"/>
        <v>1356</v>
      </c>
      <c r="K17" s="20">
        <f t="shared" ca="1" si="13"/>
        <v>0.90280607464039797</v>
      </c>
      <c r="N17" s="2">
        <f t="shared" si="4"/>
        <v>2621</v>
      </c>
      <c r="O17" s="2">
        <f t="shared" si="5"/>
        <v>83732410</v>
      </c>
      <c r="P17" s="21">
        <f t="shared" si="10"/>
        <v>43116</v>
      </c>
      <c r="Q17" s="2" t="s">
        <v>77</v>
      </c>
      <c r="R17" s="2">
        <f t="shared" si="6"/>
        <v>500</v>
      </c>
      <c r="S17" s="2">
        <v>3</v>
      </c>
      <c r="T17" s="2">
        <v>500</v>
      </c>
      <c r="U17" s="2">
        <f t="shared" si="7"/>
        <v>600</v>
      </c>
      <c r="V17" s="2">
        <f t="shared" si="8"/>
        <v>400</v>
      </c>
    </row>
    <row r="18" spans="1:22" x14ac:dyDescent="0.25">
      <c r="A18" s="2">
        <f t="shared" si="1"/>
        <v>2621</v>
      </c>
      <c r="B18" s="2">
        <f t="shared" si="2"/>
        <v>83732410</v>
      </c>
      <c r="C18" s="21">
        <f t="shared" si="3"/>
        <v>43101</v>
      </c>
      <c r="D18" s="21">
        <f t="shared" si="9"/>
        <v>43219</v>
      </c>
      <c r="E18" s="5">
        <f t="shared" ca="1" si="0"/>
        <v>1058.0399884276203</v>
      </c>
      <c r="F18" s="2">
        <v>17</v>
      </c>
      <c r="H18" s="12">
        <v>14</v>
      </c>
      <c r="I18" s="18">
        <f t="shared" ca="1" si="11"/>
        <v>1607.0512399162424</v>
      </c>
      <c r="J18" s="18">
        <f t="shared" si="12"/>
        <v>1429.8</v>
      </c>
      <c r="K18" s="20">
        <f t="shared" ca="1" si="13"/>
        <v>0.88970405204660397</v>
      </c>
      <c r="N18" s="2">
        <f t="shared" si="4"/>
        <v>2621</v>
      </c>
      <c r="O18" s="2">
        <f t="shared" si="5"/>
        <v>83732410</v>
      </c>
      <c r="P18" s="21">
        <f t="shared" si="10"/>
        <v>43117</v>
      </c>
      <c r="Q18" s="2" t="s">
        <v>78</v>
      </c>
      <c r="R18" s="2">
        <f t="shared" si="6"/>
        <v>212</v>
      </c>
      <c r="S18" s="2">
        <v>3</v>
      </c>
      <c r="T18" s="2">
        <v>212</v>
      </c>
      <c r="U18" s="2">
        <f t="shared" si="7"/>
        <v>254.39999999999998</v>
      </c>
      <c r="V18" s="2">
        <f t="shared" si="8"/>
        <v>169.60000000000002</v>
      </c>
    </row>
    <row r="19" spans="1:22" x14ac:dyDescent="0.25">
      <c r="A19" s="2">
        <f t="shared" si="1"/>
        <v>2621</v>
      </c>
      <c r="B19" s="2">
        <f t="shared" si="2"/>
        <v>83732410</v>
      </c>
      <c r="C19" s="21">
        <f t="shared" si="3"/>
        <v>43101</v>
      </c>
      <c r="D19" s="21">
        <f t="shared" si="9"/>
        <v>43226</v>
      </c>
      <c r="E19" s="5">
        <f t="shared" ca="1" si="0"/>
        <v>2027.0676504418077</v>
      </c>
      <c r="F19" s="2">
        <v>18</v>
      </c>
      <c r="H19" s="12">
        <v>15</v>
      </c>
      <c r="I19" s="18">
        <f t="shared" ca="1" si="11"/>
        <v>1489.814426825533</v>
      </c>
      <c r="J19" s="18">
        <f t="shared" si="12"/>
        <v>1443.4</v>
      </c>
      <c r="K19" s="20">
        <f t="shared" ca="1" si="13"/>
        <v>0.96884549780845397</v>
      </c>
      <c r="N19" s="2">
        <f t="shared" si="4"/>
        <v>2621</v>
      </c>
      <c r="O19" s="2">
        <f t="shared" si="5"/>
        <v>83732410</v>
      </c>
      <c r="P19" s="21">
        <f t="shared" si="10"/>
        <v>43118</v>
      </c>
      <c r="Q19" s="2" t="s">
        <v>79</v>
      </c>
      <c r="R19" s="2">
        <f t="shared" si="6"/>
        <v>396</v>
      </c>
      <c r="S19" s="2">
        <v>3</v>
      </c>
      <c r="T19" s="2">
        <v>396</v>
      </c>
      <c r="U19" s="2">
        <f t="shared" si="7"/>
        <v>475.2</v>
      </c>
      <c r="V19" s="2">
        <f t="shared" si="8"/>
        <v>316.8</v>
      </c>
    </row>
    <row r="20" spans="1:22" x14ac:dyDescent="0.25">
      <c r="A20" s="2">
        <f t="shared" si="1"/>
        <v>2621</v>
      </c>
      <c r="B20" s="2">
        <f t="shared" si="2"/>
        <v>83732410</v>
      </c>
      <c r="C20" s="21">
        <f t="shared" si="3"/>
        <v>43101</v>
      </c>
      <c r="D20" s="21">
        <f t="shared" si="9"/>
        <v>43233</v>
      </c>
      <c r="E20" s="5">
        <f t="shared" ca="1" si="0"/>
        <v>1332.8205959473978</v>
      </c>
      <c r="F20" s="2">
        <v>19</v>
      </c>
      <c r="H20" s="12">
        <v>16</v>
      </c>
      <c r="I20" s="18">
        <f t="shared" ca="1" si="11"/>
        <v>1571.7744929410821</v>
      </c>
      <c r="J20" s="18">
        <f t="shared" si="12"/>
        <v>1720</v>
      </c>
      <c r="K20" s="20">
        <f t="shared" ca="1" si="13"/>
        <v>1.0943045632338519</v>
      </c>
      <c r="N20" s="2">
        <f t="shared" si="4"/>
        <v>2621</v>
      </c>
      <c r="O20" s="2">
        <f t="shared" si="5"/>
        <v>83732410</v>
      </c>
      <c r="P20" s="21">
        <f t="shared" si="10"/>
        <v>43119</v>
      </c>
      <c r="Q20" s="2" t="s">
        <v>80</v>
      </c>
      <c r="R20" s="2">
        <f t="shared" si="6"/>
        <v>91.2</v>
      </c>
      <c r="S20" s="2">
        <v>3</v>
      </c>
      <c r="T20" s="2">
        <v>91.2</v>
      </c>
      <c r="U20" s="2">
        <f t="shared" si="7"/>
        <v>109.44</v>
      </c>
      <c r="V20" s="2">
        <f t="shared" si="8"/>
        <v>72.960000000000008</v>
      </c>
    </row>
    <row r="21" spans="1:22" x14ac:dyDescent="0.25">
      <c r="A21" s="2">
        <f t="shared" si="1"/>
        <v>2621</v>
      </c>
      <c r="B21" s="2">
        <f t="shared" si="2"/>
        <v>83732410</v>
      </c>
      <c r="C21" s="21">
        <f t="shared" si="3"/>
        <v>43101</v>
      </c>
      <c r="D21" s="21">
        <f t="shared" si="9"/>
        <v>43240</v>
      </c>
      <c r="E21" s="5">
        <f t="shared" ca="1" si="0"/>
        <v>1676.0932905037296</v>
      </c>
      <c r="F21" s="2">
        <v>20</v>
      </c>
      <c r="H21" s="12">
        <v>17</v>
      </c>
      <c r="I21" s="18">
        <f t="shared" ca="1" si="11"/>
        <v>1537.8008892551952</v>
      </c>
      <c r="J21" s="18">
        <f t="shared" si="12"/>
        <v>1785.2</v>
      </c>
      <c r="K21" s="20">
        <f t="shared" ca="1" si="13"/>
        <v>1.1608785067516951</v>
      </c>
      <c r="N21" s="2">
        <f t="shared" si="4"/>
        <v>2621</v>
      </c>
      <c r="O21" s="2">
        <f t="shared" si="5"/>
        <v>83732410</v>
      </c>
      <c r="P21" s="21">
        <f t="shared" si="10"/>
        <v>43120</v>
      </c>
      <c r="Q21" s="2" t="s">
        <v>81</v>
      </c>
      <c r="R21" s="2">
        <f t="shared" si="6"/>
        <v>123</v>
      </c>
      <c r="S21" s="2">
        <v>3</v>
      </c>
      <c r="T21" s="2">
        <v>123</v>
      </c>
      <c r="U21" s="2">
        <f t="shared" si="7"/>
        <v>147.6</v>
      </c>
      <c r="V21" s="2">
        <f t="shared" si="8"/>
        <v>98.4</v>
      </c>
    </row>
    <row r="22" spans="1:22" x14ac:dyDescent="0.25">
      <c r="A22" s="2">
        <f t="shared" si="1"/>
        <v>2621</v>
      </c>
      <c r="B22" s="2">
        <f t="shared" si="2"/>
        <v>83732410</v>
      </c>
      <c r="C22" s="21">
        <f t="shared" si="3"/>
        <v>43101</v>
      </c>
      <c r="D22" s="21">
        <f t="shared" si="9"/>
        <v>43247</v>
      </c>
      <c r="E22" s="5">
        <f t="shared" ca="1" si="0"/>
        <v>1469.3685311142926</v>
      </c>
      <c r="F22" s="2">
        <v>21</v>
      </c>
      <c r="H22" s="12">
        <v>18</v>
      </c>
      <c r="I22" s="18">
        <f t="shared" ca="1" si="11"/>
        <v>1703.2702787821859</v>
      </c>
      <c r="J22" s="18">
        <f t="shared" si="12"/>
        <v>1780.0000000000002</v>
      </c>
      <c r="K22" s="20">
        <f t="shared" ca="1" si="13"/>
        <v>1.0450484706823364</v>
      </c>
      <c r="N22" s="2">
        <f t="shared" si="4"/>
        <v>2621</v>
      </c>
      <c r="O22" s="2">
        <f t="shared" si="5"/>
        <v>83732410</v>
      </c>
      <c r="P22" s="21">
        <f t="shared" si="10"/>
        <v>43121</v>
      </c>
      <c r="Q22" s="2" t="s">
        <v>82</v>
      </c>
      <c r="R22" s="2">
        <f t="shared" si="6"/>
        <v>109</v>
      </c>
      <c r="S22" s="2">
        <v>3</v>
      </c>
      <c r="T22" s="2">
        <v>109</v>
      </c>
      <c r="U22" s="2">
        <f t="shared" si="7"/>
        <v>130.79999999999998</v>
      </c>
      <c r="V22" s="2">
        <f t="shared" si="8"/>
        <v>87.2</v>
      </c>
    </row>
    <row r="23" spans="1:22" x14ac:dyDescent="0.25">
      <c r="A23" s="2">
        <f t="shared" si="1"/>
        <v>2621</v>
      </c>
      <c r="B23" s="2">
        <f t="shared" si="2"/>
        <v>83732410</v>
      </c>
      <c r="C23" s="21">
        <f t="shared" si="3"/>
        <v>43101</v>
      </c>
      <c r="D23" s="21">
        <f t="shared" si="9"/>
        <v>43254</v>
      </c>
      <c r="E23" s="5">
        <f t="shared" ca="1" si="0"/>
        <v>1485.3933378461115</v>
      </c>
      <c r="F23" s="2">
        <v>22</v>
      </c>
      <c r="H23" s="12">
        <v>19</v>
      </c>
      <c r="I23" s="18">
        <f t="shared" ca="1" si="11"/>
        <v>1548.1526962075436</v>
      </c>
      <c r="J23" s="18">
        <f t="shared" si="12"/>
        <v>0</v>
      </c>
      <c r="K23" s="20">
        <f t="shared" ca="1" si="13"/>
        <v>0</v>
      </c>
      <c r="N23" s="8">
        <f t="shared" si="4"/>
        <v>2621</v>
      </c>
      <c r="O23" s="8">
        <f t="shared" si="5"/>
        <v>83732410</v>
      </c>
      <c r="P23" s="22">
        <f t="shared" si="10"/>
        <v>43122</v>
      </c>
      <c r="Q23" s="8" t="s">
        <v>83</v>
      </c>
      <c r="R23" s="8">
        <f t="shared" si="6"/>
        <v>53.6</v>
      </c>
      <c r="S23" s="8">
        <v>4</v>
      </c>
      <c r="T23" s="2">
        <v>53.6</v>
      </c>
      <c r="U23" s="2">
        <f t="shared" si="7"/>
        <v>64.319999999999993</v>
      </c>
      <c r="V23" s="2">
        <f t="shared" si="8"/>
        <v>42.88</v>
      </c>
    </row>
    <row r="24" spans="1:22" x14ac:dyDescent="0.25">
      <c r="A24" s="2">
        <f t="shared" si="1"/>
        <v>2621</v>
      </c>
      <c r="B24" s="2">
        <f t="shared" si="2"/>
        <v>83732410</v>
      </c>
      <c r="C24" s="21">
        <f t="shared" si="3"/>
        <v>43101</v>
      </c>
      <c r="D24" s="21">
        <f t="shared" si="9"/>
        <v>43261</v>
      </c>
      <c r="E24" s="5">
        <f t="shared" ca="1" si="0"/>
        <v>1566.9113381937657</v>
      </c>
      <c r="F24" s="2">
        <v>23</v>
      </c>
      <c r="H24" s="12">
        <v>20</v>
      </c>
      <c r="I24" s="18">
        <f t="shared" ca="1" si="11"/>
        <v>1657.0310884107564</v>
      </c>
      <c r="J24" s="18">
        <f t="shared" si="12"/>
        <v>0</v>
      </c>
      <c r="K24" s="20">
        <f t="shared" ca="1" si="13"/>
        <v>0</v>
      </c>
      <c r="N24" s="8">
        <f t="shared" si="4"/>
        <v>2621</v>
      </c>
      <c r="O24" s="8">
        <f t="shared" si="5"/>
        <v>83732410</v>
      </c>
      <c r="P24" s="22">
        <f t="shared" si="10"/>
        <v>43123</v>
      </c>
      <c r="Q24" s="8" t="s">
        <v>84</v>
      </c>
      <c r="R24" s="8">
        <f t="shared" si="6"/>
        <v>456</v>
      </c>
      <c r="S24" s="8">
        <v>4</v>
      </c>
      <c r="T24" s="2">
        <v>456</v>
      </c>
      <c r="U24" s="2">
        <f t="shared" si="7"/>
        <v>547.19999999999993</v>
      </c>
      <c r="V24" s="2">
        <f t="shared" si="8"/>
        <v>364.8</v>
      </c>
    </row>
    <row r="25" spans="1:22" x14ac:dyDescent="0.25">
      <c r="A25" s="2">
        <f t="shared" si="1"/>
        <v>2621</v>
      </c>
      <c r="B25" s="2">
        <f t="shared" si="2"/>
        <v>83732410</v>
      </c>
      <c r="C25" s="21">
        <f t="shared" si="3"/>
        <v>43101</v>
      </c>
      <c r="D25" s="21">
        <f t="shared" si="9"/>
        <v>43268</v>
      </c>
      <c r="E25" s="5">
        <f t="shared" ca="1" si="0"/>
        <v>2161.9383948545847</v>
      </c>
      <c r="F25" s="2">
        <v>24</v>
      </c>
      <c r="H25" s="12">
        <v>21</v>
      </c>
      <c r="I25" s="18">
        <f t="shared" ca="1" si="11"/>
        <v>1568.8944184590709</v>
      </c>
      <c r="J25" s="18">
        <f t="shared" si="12"/>
        <v>0</v>
      </c>
      <c r="K25" s="20">
        <f t="shared" ca="1" si="13"/>
        <v>0</v>
      </c>
      <c r="N25" s="8">
        <f t="shared" si="4"/>
        <v>2621</v>
      </c>
      <c r="O25" s="8">
        <f t="shared" si="5"/>
        <v>83732410</v>
      </c>
      <c r="P25" s="22">
        <f t="shared" si="10"/>
        <v>43124</v>
      </c>
      <c r="Q25" s="8" t="s">
        <v>85</v>
      </c>
      <c r="R25" s="8">
        <f t="shared" si="6"/>
        <v>36.799999999999997</v>
      </c>
      <c r="S25" s="8">
        <v>4</v>
      </c>
      <c r="T25" s="2">
        <v>36.799999999999997</v>
      </c>
      <c r="U25" s="2">
        <f t="shared" si="7"/>
        <v>44.16</v>
      </c>
      <c r="V25" s="2">
        <f t="shared" si="8"/>
        <v>29.439999999999998</v>
      </c>
    </row>
    <row r="26" spans="1:22" x14ac:dyDescent="0.25">
      <c r="A26" s="2">
        <f t="shared" si="1"/>
        <v>2621</v>
      </c>
      <c r="B26" s="2">
        <f t="shared" si="2"/>
        <v>83732410</v>
      </c>
      <c r="C26" s="21">
        <f t="shared" si="3"/>
        <v>43101</v>
      </c>
      <c r="D26" s="21">
        <f t="shared" si="9"/>
        <v>43275</v>
      </c>
      <c r="E26" s="5">
        <f t="shared" ca="1" si="0"/>
        <v>2164.5383794453883</v>
      </c>
      <c r="F26" s="2">
        <v>25</v>
      </c>
      <c r="H26" s="12">
        <v>22</v>
      </c>
      <c r="I26" s="18">
        <f t="shared" ca="1" si="11"/>
        <v>1638.0316221169596</v>
      </c>
      <c r="J26" s="18">
        <f t="shared" si="12"/>
        <v>0</v>
      </c>
      <c r="K26" s="20">
        <f t="shared" ca="1" si="13"/>
        <v>0</v>
      </c>
      <c r="N26" s="8">
        <f t="shared" si="4"/>
        <v>2621</v>
      </c>
      <c r="O26" s="8">
        <f t="shared" si="5"/>
        <v>83732410</v>
      </c>
      <c r="P26" s="22">
        <f t="shared" si="10"/>
        <v>43125</v>
      </c>
      <c r="Q26" s="8" t="s">
        <v>86</v>
      </c>
      <c r="R26" s="8">
        <f t="shared" si="6"/>
        <v>280</v>
      </c>
      <c r="S26" s="8">
        <v>4</v>
      </c>
      <c r="T26" s="2">
        <v>280</v>
      </c>
      <c r="U26" s="2">
        <f t="shared" si="7"/>
        <v>336</v>
      </c>
      <c r="V26" s="2">
        <f t="shared" si="8"/>
        <v>224</v>
      </c>
    </row>
    <row r="27" spans="1:22" x14ac:dyDescent="0.25">
      <c r="A27" s="2">
        <f t="shared" si="1"/>
        <v>2621</v>
      </c>
      <c r="B27" s="2">
        <f t="shared" si="2"/>
        <v>83732410</v>
      </c>
      <c r="C27" s="21">
        <f t="shared" si="3"/>
        <v>43101</v>
      </c>
      <c r="D27" s="21">
        <f t="shared" si="9"/>
        <v>43282</v>
      </c>
      <c r="E27" s="5">
        <f t="shared" ca="1" si="0"/>
        <v>1677.3561055165906</v>
      </c>
      <c r="F27" s="2">
        <v>26</v>
      </c>
      <c r="H27" s="12">
        <v>23</v>
      </c>
      <c r="I27" s="18">
        <f t="shared" ca="1" si="11"/>
        <v>1582.6917243506957</v>
      </c>
      <c r="J27" s="18">
        <f t="shared" si="12"/>
        <v>0</v>
      </c>
      <c r="K27" s="20">
        <f t="shared" ca="1" si="13"/>
        <v>0</v>
      </c>
      <c r="N27" s="8">
        <f t="shared" si="4"/>
        <v>2621</v>
      </c>
      <c r="O27" s="8">
        <f t="shared" si="5"/>
        <v>83732410</v>
      </c>
      <c r="P27" s="22">
        <f t="shared" si="10"/>
        <v>43126</v>
      </c>
      <c r="Q27" s="8" t="s">
        <v>87</v>
      </c>
      <c r="R27" s="8">
        <f t="shared" si="6"/>
        <v>320</v>
      </c>
      <c r="S27" s="8">
        <v>4</v>
      </c>
      <c r="T27" s="2">
        <v>320</v>
      </c>
      <c r="U27" s="2">
        <f t="shared" si="7"/>
        <v>384</v>
      </c>
      <c r="V27" s="2">
        <f t="shared" si="8"/>
        <v>256</v>
      </c>
    </row>
    <row r="28" spans="1:22" x14ac:dyDescent="0.25">
      <c r="A28" s="8">
        <f t="shared" si="1"/>
        <v>2621</v>
      </c>
      <c r="B28" s="8">
        <f t="shared" si="2"/>
        <v>83732410</v>
      </c>
      <c r="C28" s="22">
        <f>$C$27+7</f>
        <v>43108</v>
      </c>
      <c r="D28" s="22">
        <f>D3</f>
        <v>43114</v>
      </c>
      <c r="E28" s="10">
        <f t="shared" ca="1" si="0"/>
        <v>2099.1801291962947</v>
      </c>
      <c r="F28" s="8">
        <v>2</v>
      </c>
      <c r="H28" s="12">
        <v>24</v>
      </c>
      <c r="I28" s="18">
        <f t="shared" ca="1" si="11"/>
        <v>1753.2468968326814</v>
      </c>
      <c r="J28" s="18">
        <f t="shared" si="12"/>
        <v>0</v>
      </c>
      <c r="K28" s="20">
        <f t="shared" ca="1" si="13"/>
        <v>0</v>
      </c>
      <c r="N28" s="8">
        <f t="shared" si="4"/>
        <v>2621</v>
      </c>
      <c r="O28" s="8">
        <f t="shared" si="5"/>
        <v>83732410</v>
      </c>
      <c r="P28" s="22">
        <f t="shared" si="10"/>
        <v>43127</v>
      </c>
      <c r="Q28" s="8" t="s">
        <v>88</v>
      </c>
      <c r="R28" s="8">
        <f t="shared" si="6"/>
        <v>98.4</v>
      </c>
      <c r="S28" s="8">
        <v>4</v>
      </c>
      <c r="T28" s="2">
        <v>98.4</v>
      </c>
      <c r="U28" s="2">
        <f t="shared" si="7"/>
        <v>118.08</v>
      </c>
      <c r="V28" s="2">
        <f t="shared" si="8"/>
        <v>78.720000000000013</v>
      </c>
    </row>
    <row r="29" spans="1:22" x14ac:dyDescent="0.25">
      <c r="A29" s="8">
        <f t="shared" si="1"/>
        <v>2621</v>
      </c>
      <c r="B29" s="8">
        <f t="shared" si="2"/>
        <v>83732410</v>
      </c>
      <c r="C29" s="22">
        <f t="shared" ref="C29:C52" si="15">$C$27+7</f>
        <v>43108</v>
      </c>
      <c r="D29" s="22">
        <f t="shared" ref="D29:D52" si="16">D4</f>
        <v>43121</v>
      </c>
      <c r="E29" s="10">
        <f t="shared" ca="1" si="0"/>
        <v>2070.5119657959704</v>
      </c>
      <c r="F29" s="8">
        <v>3</v>
      </c>
      <c r="H29" s="12">
        <v>25</v>
      </c>
      <c r="I29" s="18">
        <f t="shared" ca="1" si="11"/>
        <v>1625.203677848315</v>
      </c>
      <c r="J29" s="18">
        <f t="shared" si="12"/>
        <v>0</v>
      </c>
      <c r="K29" s="20">
        <f t="shared" ca="1" si="13"/>
        <v>0</v>
      </c>
      <c r="N29" s="8">
        <f t="shared" si="4"/>
        <v>2621</v>
      </c>
      <c r="O29" s="8">
        <f t="shared" si="5"/>
        <v>83732410</v>
      </c>
      <c r="P29" s="22">
        <f t="shared" si="10"/>
        <v>43128</v>
      </c>
      <c r="Q29" s="8" t="s">
        <v>89</v>
      </c>
      <c r="R29" s="8">
        <f t="shared" si="6"/>
        <v>77.599999999999994</v>
      </c>
      <c r="S29" s="8">
        <v>4</v>
      </c>
      <c r="T29" s="2">
        <v>77.599999999999994</v>
      </c>
      <c r="U29" s="2">
        <f t="shared" si="7"/>
        <v>93.11999999999999</v>
      </c>
      <c r="V29" s="2">
        <f t="shared" si="8"/>
        <v>62.08</v>
      </c>
    </row>
    <row r="30" spans="1:22" x14ac:dyDescent="0.25">
      <c r="A30" s="8">
        <f t="shared" si="1"/>
        <v>2621</v>
      </c>
      <c r="B30" s="8">
        <f t="shared" si="2"/>
        <v>83732410</v>
      </c>
      <c r="C30" s="22">
        <f t="shared" si="15"/>
        <v>43108</v>
      </c>
      <c r="D30" s="22">
        <f t="shared" si="16"/>
        <v>43128</v>
      </c>
      <c r="E30" s="10">
        <f t="shared" ca="1" si="0"/>
        <v>1957.7455449495251</v>
      </c>
      <c r="F30" s="8">
        <v>4</v>
      </c>
      <c r="H30" s="12">
        <v>26</v>
      </c>
      <c r="I30" s="18">
        <f t="shared" ca="1" si="11"/>
        <v>1679.8629917936912</v>
      </c>
      <c r="J30" s="18">
        <f t="shared" si="12"/>
        <v>0</v>
      </c>
      <c r="K30" s="20">
        <f t="shared" ca="1" si="13"/>
        <v>0</v>
      </c>
      <c r="N30" s="2">
        <f t="shared" si="4"/>
        <v>2621</v>
      </c>
      <c r="O30" s="2">
        <f t="shared" si="5"/>
        <v>83732410</v>
      </c>
      <c r="P30" s="21">
        <f t="shared" si="10"/>
        <v>43129</v>
      </c>
      <c r="Q30" s="2" t="s">
        <v>90</v>
      </c>
      <c r="R30" s="2">
        <f t="shared" si="6"/>
        <v>64</v>
      </c>
      <c r="S30" s="2">
        <v>5</v>
      </c>
      <c r="T30" s="2">
        <v>64</v>
      </c>
      <c r="U30" s="2">
        <f t="shared" si="7"/>
        <v>76.8</v>
      </c>
      <c r="V30" s="2">
        <f t="shared" si="8"/>
        <v>51.2</v>
      </c>
    </row>
    <row r="31" spans="1:22" x14ac:dyDescent="0.25">
      <c r="A31" s="8">
        <f t="shared" si="1"/>
        <v>2621</v>
      </c>
      <c r="B31" s="8">
        <f t="shared" si="2"/>
        <v>83732410</v>
      </c>
      <c r="C31" s="22">
        <f t="shared" si="15"/>
        <v>43108</v>
      </c>
      <c r="D31" s="22">
        <f t="shared" si="16"/>
        <v>43135</v>
      </c>
      <c r="E31" s="10">
        <f t="shared" ca="1" si="0"/>
        <v>2062.362790653588</v>
      </c>
      <c r="F31" s="8">
        <v>5</v>
      </c>
      <c r="N31" s="2">
        <f t="shared" si="4"/>
        <v>2621</v>
      </c>
      <c r="O31" s="2">
        <f t="shared" si="5"/>
        <v>83732410</v>
      </c>
      <c r="P31" s="21">
        <f t="shared" si="10"/>
        <v>43130</v>
      </c>
      <c r="Q31" s="2" t="s">
        <v>91</v>
      </c>
      <c r="R31" s="2">
        <f t="shared" si="6"/>
        <v>86.4</v>
      </c>
      <c r="S31" s="2">
        <v>5</v>
      </c>
      <c r="T31" s="2">
        <v>86.4</v>
      </c>
      <c r="U31" s="2">
        <f t="shared" si="7"/>
        <v>103.68</v>
      </c>
      <c r="V31" s="2">
        <f t="shared" si="8"/>
        <v>69.12</v>
      </c>
    </row>
    <row r="32" spans="1:22" x14ac:dyDescent="0.25">
      <c r="A32" s="8">
        <f t="shared" si="1"/>
        <v>2621</v>
      </c>
      <c r="B32" s="8">
        <f t="shared" si="2"/>
        <v>83732410</v>
      </c>
      <c r="C32" s="22">
        <f t="shared" si="15"/>
        <v>43108</v>
      </c>
      <c r="D32" s="22">
        <f t="shared" si="16"/>
        <v>43142</v>
      </c>
      <c r="E32" s="10">
        <f t="shared" ca="1" si="0"/>
        <v>1225.8708384045169</v>
      </c>
      <c r="F32" s="8">
        <v>6</v>
      </c>
      <c r="N32" s="2">
        <f t="shared" si="4"/>
        <v>2621</v>
      </c>
      <c r="O32" s="2">
        <f t="shared" si="5"/>
        <v>83732410</v>
      </c>
      <c r="P32" s="21">
        <f t="shared" si="10"/>
        <v>43131</v>
      </c>
      <c r="Q32" s="2" t="s">
        <v>92</v>
      </c>
      <c r="R32" s="2">
        <f t="shared" si="6"/>
        <v>86.4</v>
      </c>
      <c r="S32" s="2">
        <v>5</v>
      </c>
      <c r="T32" s="2">
        <v>86.4</v>
      </c>
      <c r="U32" s="2">
        <f t="shared" si="7"/>
        <v>103.68</v>
      </c>
      <c r="V32" s="2">
        <f t="shared" si="8"/>
        <v>69.12</v>
      </c>
    </row>
    <row r="33" spans="1:22" x14ac:dyDescent="0.25">
      <c r="A33" s="8">
        <f t="shared" si="1"/>
        <v>2621</v>
      </c>
      <c r="B33" s="8">
        <f t="shared" si="2"/>
        <v>83732410</v>
      </c>
      <c r="C33" s="22">
        <f t="shared" si="15"/>
        <v>43108</v>
      </c>
      <c r="D33" s="22">
        <f t="shared" si="16"/>
        <v>43149</v>
      </c>
      <c r="E33" s="10">
        <f t="shared" ca="1" si="0"/>
        <v>1627.6573821697666</v>
      </c>
      <c r="F33" s="8">
        <v>7</v>
      </c>
      <c r="N33" s="2">
        <f t="shared" si="4"/>
        <v>2621</v>
      </c>
      <c r="O33" s="2">
        <f t="shared" si="5"/>
        <v>83732410</v>
      </c>
      <c r="P33" s="21">
        <f t="shared" si="10"/>
        <v>43132</v>
      </c>
      <c r="Q33" s="2" t="s">
        <v>93</v>
      </c>
      <c r="R33" s="2">
        <f t="shared" si="6"/>
        <v>345.6</v>
      </c>
      <c r="S33" s="2">
        <v>5</v>
      </c>
      <c r="T33" s="2">
        <v>345.6</v>
      </c>
      <c r="U33" s="2">
        <f t="shared" si="7"/>
        <v>414.72</v>
      </c>
      <c r="V33" s="2">
        <f t="shared" si="8"/>
        <v>276.48</v>
      </c>
    </row>
    <row r="34" spans="1:22" x14ac:dyDescent="0.25">
      <c r="A34" s="8">
        <f t="shared" si="1"/>
        <v>2621</v>
      </c>
      <c r="B34" s="8">
        <f t="shared" si="2"/>
        <v>83732410</v>
      </c>
      <c r="C34" s="22">
        <f t="shared" si="15"/>
        <v>43108</v>
      </c>
      <c r="D34" s="22">
        <f t="shared" si="16"/>
        <v>43156</v>
      </c>
      <c r="E34" s="10">
        <f t="shared" ca="1" si="0"/>
        <v>1419.6613016065539</v>
      </c>
      <c r="F34" s="8">
        <v>8</v>
      </c>
      <c r="N34" s="2">
        <f t="shared" si="4"/>
        <v>2621</v>
      </c>
      <c r="O34" s="2">
        <f t="shared" si="5"/>
        <v>83732410</v>
      </c>
      <c r="P34" s="21">
        <f t="shared" si="10"/>
        <v>43133</v>
      </c>
      <c r="Q34" s="2" t="s">
        <v>94</v>
      </c>
      <c r="R34" s="2">
        <f t="shared" si="6"/>
        <v>86.4</v>
      </c>
      <c r="S34" s="2">
        <v>5</v>
      </c>
      <c r="T34" s="2">
        <v>86.4</v>
      </c>
      <c r="U34" s="2">
        <f t="shared" si="7"/>
        <v>103.68</v>
      </c>
      <c r="V34" s="2">
        <f t="shared" si="8"/>
        <v>69.12</v>
      </c>
    </row>
    <row r="35" spans="1:22" x14ac:dyDescent="0.25">
      <c r="A35" s="8">
        <f t="shared" si="1"/>
        <v>2621</v>
      </c>
      <c r="B35" s="8">
        <f t="shared" si="2"/>
        <v>83732410</v>
      </c>
      <c r="C35" s="22">
        <f t="shared" si="15"/>
        <v>43108</v>
      </c>
      <c r="D35" s="22">
        <f t="shared" si="16"/>
        <v>43163</v>
      </c>
      <c r="E35" s="10">
        <f t="shared" ca="1" si="0"/>
        <v>2009.7698948920888</v>
      </c>
      <c r="F35" s="8">
        <v>9</v>
      </c>
      <c r="N35" s="2">
        <f t="shared" si="4"/>
        <v>2621</v>
      </c>
      <c r="O35" s="2">
        <f t="shared" si="5"/>
        <v>83732410</v>
      </c>
      <c r="P35" s="21">
        <f t="shared" si="10"/>
        <v>43134</v>
      </c>
      <c r="Q35" s="2" t="s">
        <v>95</v>
      </c>
      <c r="R35" s="2">
        <f t="shared" si="6"/>
        <v>487</v>
      </c>
      <c r="S35" s="2">
        <v>5</v>
      </c>
      <c r="T35" s="2">
        <v>487</v>
      </c>
      <c r="U35" s="2">
        <f t="shared" si="7"/>
        <v>584.4</v>
      </c>
      <c r="V35" s="2">
        <f t="shared" si="8"/>
        <v>389.6</v>
      </c>
    </row>
    <row r="36" spans="1:22" x14ac:dyDescent="0.25">
      <c r="A36" s="8">
        <f t="shared" si="1"/>
        <v>2621</v>
      </c>
      <c r="B36" s="8">
        <f t="shared" si="2"/>
        <v>83732410</v>
      </c>
      <c r="C36" s="22">
        <f t="shared" si="15"/>
        <v>43108</v>
      </c>
      <c r="D36" s="22">
        <f t="shared" si="16"/>
        <v>43170</v>
      </c>
      <c r="E36" s="10">
        <f t="shared" ca="1" si="0"/>
        <v>2040.8856629512011</v>
      </c>
      <c r="F36" s="8">
        <v>10</v>
      </c>
      <c r="N36" s="2">
        <f t="shared" si="4"/>
        <v>2621</v>
      </c>
      <c r="O36" s="2">
        <f t="shared" si="5"/>
        <v>83732410</v>
      </c>
      <c r="P36" s="21">
        <f t="shared" si="10"/>
        <v>43135</v>
      </c>
      <c r="Q36" s="2" t="s">
        <v>96</v>
      </c>
      <c r="R36" s="2">
        <f t="shared" si="6"/>
        <v>211</v>
      </c>
      <c r="S36" s="2">
        <v>5</v>
      </c>
      <c r="T36" s="2">
        <v>211</v>
      </c>
      <c r="U36" s="2">
        <f t="shared" si="7"/>
        <v>253.2</v>
      </c>
      <c r="V36" s="2">
        <f t="shared" si="8"/>
        <v>168.8</v>
      </c>
    </row>
    <row r="37" spans="1:22" x14ac:dyDescent="0.25">
      <c r="A37" s="8">
        <f t="shared" si="1"/>
        <v>2621</v>
      </c>
      <c r="B37" s="8">
        <f t="shared" si="2"/>
        <v>83732410</v>
      </c>
      <c r="C37" s="22">
        <f t="shared" si="15"/>
        <v>43108</v>
      </c>
      <c r="D37" s="22">
        <f t="shared" si="16"/>
        <v>43177</v>
      </c>
      <c r="E37" s="10">
        <f t="shared" ca="1" si="0"/>
        <v>1362.0297211841753</v>
      </c>
      <c r="F37" s="8">
        <v>11</v>
      </c>
      <c r="N37" s="8">
        <f t="shared" si="4"/>
        <v>2621</v>
      </c>
      <c r="O37" s="8">
        <f t="shared" si="5"/>
        <v>83732410</v>
      </c>
      <c r="P37" s="22">
        <f t="shared" si="10"/>
        <v>43136</v>
      </c>
      <c r="Q37" s="8" t="s">
        <v>97</v>
      </c>
      <c r="R37" s="8">
        <f t="shared" si="6"/>
        <v>13</v>
      </c>
      <c r="S37" s="8">
        <v>6</v>
      </c>
      <c r="T37" s="2">
        <v>13</v>
      </c>
      <c r="U37" s="2">
        <f t="shared" si="7"/>
        <v>15.6</v>
      </c>
      <c r="V37" s="2">
        <f t="shared" si="8"/>
        <v>10.4</v>
      </c>
    </row>
    <row r="38" spans="1:22" x14ac:dyDescent="0.25">
      <c r="A38" s="8">
        <f t="shared" si="1"/>
        <v>2621</v>
      </c>
      <c r="B38" s="8">
        <f t="shared" si="2"/>
        <v>83732410</v>
      </c>
      <c r="C38" s="22">
        <f t="shared" si="15"/>
        <v>43108</v>
      </c>
      <c r="D38" s="22">
        <f t="shared" si="16"/>
        <v>43184</v>
      </c>
      <c r="E38" s="10">
        <f t="shared" ca="1" si="0"/>
        <v>1081.5868398753373</v>
      </c>
      <c r="F38" s="8">
        <v>12</v>
      </c>
      <c r="N38" s="8">
        <f t="shared" si="4"/>
        <v>2621</v>
      </c>
      <c r="O38" s="8">
        <f t="shared" si="5"/>
        <v>83732410</v>
      </c>
      <c r="P38" s="22">
        <f t="shared" si="10"/>
        <v>43137</v>
      </c>
      <c r="Q38" s="8" t="s">
        <v>98</v>
      </c>
      <c r="R38" s="8">
        <f t="shared" si="6"/>
        <v>28.8</v>
      </c>
      <c r="S38" s="8">
        <v>6</v>
      </c>
      <c r="T38" s="2">
        <v>28.8</v>
      </c>
      <c r="U38" s="2">
        <f t="shared" si="7"/>
        <v>34.56</v>
      </c>
      <c r="V38" s="2">
        <f t="shared" si="8"/>
        <v>23.040000000000003</v>
      </c>
    </row>
    <row r="39" spans="1:22" x14ac:dyDescent="0.25">
      <c r="A39" s="8">
        <f t="shared" si="1"/>
        <v>2621</v>
      </c>
      <c r="B39" s="8">
        <f t="shared" si="2"/>
        <v>83732410</v>
      </c>
      <c r="C39" s="22">
        <f t="shared" si="15"/>
        <v>43108</v>
      </c>
      <c r="D39" s="22">
        <f t="shared" si="16"/>
        <v>43191</v>
      </c>
      <c r="E39" s="10">
        <f t="shared" ca="1" si="0"/>
        <v>1668.0291061985349</v>
      </c>
      <c r="F39" s="8">
        <v>13</v>
      </c>
      <c r="N39" s="8">
        <f t="shared" si="4"/>
        <v>2621</v>
      </c>
      <c r="O39" s="8">
        <f t="shared" si="5"/>
        <v>83732410</v>
      </c>
      <c r="P39" s="22">
        <f t="shared" si="10"/>
        <v>43138</v>
      </c>
      <c r="Q39" s="8" t="s">
        <v>99</v>
      </c>
      <c r="R39" s="8">
        <f t="shared" si="6"/>
        <v>1100</v>
      </c>
      <c r="S39" s="8">
        <v>6</v>
      </c>
      <c r="T39" s="2">
        <v>1100</v>
      </c>
      <c r="U39" s="2">
        <f t="shared" si="7"/>
        <v>1320</v>
      </c>
      <c r="V39" s="2">
        <f t="shared" si="8"/>
        <v>880</v>
      </c>
    </row>
    <row r="40" spans="1:22" x14ac:dyDescent="0.25">
      <c r="A40" s="8">
        <f t="shared" si="1"/>
        <v>2621</v>
      </c>
      <c r="B40" s="8">
        <f t="shared" si="2"/>
        <v>83732410</v>
      </c>
      <c r="C40" s="22">
        <f t="shared" si="15"/>
        <v>43108</v>
      </c>
      <c r="D40" s="22">
        <f t="shared" si="16"/>
        <v>43198</v>
      </c>
      <c r="E40" s="10">
        <f t="shared" ca="1" si="0"/>
        <v>1132.9372560243417</v>
      </c>
      <c r="F40" s="8">
        <v>14</v>
      </c>
      <c r="N40" s="8">
        <f t="shared" si="4"/>
        <v>2621</v>
      </c>
      <c r="O40" s="8">
        <f t="shared" si="5"/>
        <v>83732410</v>
      </c>
      <c r="P40" s="22">
        <f t="shared" si="10"/>
        <v>43139</v>
      </c>
      <c r="Q40" s="8" t="s">
        <v>64</v>
      </c>
      <c r="R40" s="8">
        <f t="shared" si="6"/>
        <v>24</v>
      </c>
      <c r="S40" s="8">
        <v>6</v>
      </c>
      <c r="T40" s="2">
        <v>24</v>
      </c>
      <c r="U40" s="2">
        <f t="shared" si="7"/>
        <v>28.799999999999997</v>
      </c>
      <c r="V40" s="2">
        <f t="shared" si="8"/>
        <v>19.200000000000003</v>
      </c>
    </row>
    <row r="41" spans="1:22" x14ac:dyDescent="0.25">
      <c r="A41" s="8">
        <f t="shared" si="1"/>
        <v>2621</v>
      </c>
      <c r="B41" s="8">
        <f t="shared" si="2"/>
        <v>83732410</v>
      </c>
      <c r="C41" s="22">
        <f t="shared" si="15"/>
        <v>43108</v>
      </c>
      <c r="D41" s="22">
        <f t="shared" si="16"/>
        <v>43205</v>
      </c>
      <c r="E41" s="10">
        <f t="shared" ca="1" si="0"/>
        <v>1727.4074398499686</v>
      </c>
      <c r="F41" s="8">
        <v>15</v>
      </c>
      <c r="N41" s="8">
        <f t="shared" si="4"/>
        <v>2621</v>
      </c>
      <c r="O41" s="8">
        <f t="shared" si="5"/>
        <v>83732410</v>
      </c>
      <c r="P41" s="22">
        <f t="shared" si="10"/>
        <v>43140</v>
      </c>
      <c r="Q41" s="8" t="s">
        <v>65</v>
      </c>
      <c r="R41" s="8">
        <f t="shared" si="6"/>
        <v>320</v>
      </c>
      <c r="S41" s="8">
        <v>6</v>
      </c>
      <c r="T41" s="2">
        <v>320</v>
      </c>
      <c r="U41" s="2">
        <f t="shared" si="7"/>
        <v>384</v>
      </c>
      <c r="V41" s="2">
        <f t="shared" si="8"/>
        <v>256</v>
      </c>
    </row>
    <row r="42" spans="1:22" x14ac:dyDescent="0.25">
      <c r="A42" s="8">
        <f t="shared" si="1"/>
        <v>2621</v>
      </c>
      <c r="B42" s="8">
        <f t="shared" si="2"/>
        <v>83732410</v>
      </c>
      <c r="C42" s="22">
        <f t="shared" si="15"/>
        <v>43108</v>
      </c>
      <c r="D42" s="22">
        <f t="shared" si="16"/>
        <v>43212</v>
      </c>
      <c r="E42" s="10">
        <f t="shared" ca="1" si="0"/>
        <v>1692.327962255446</v>
      </c>
      <c r="F42" s="8">
        <v>16</v>
      </c>
      <c r="N42" s="8">
        <f t="shared" si="4"/>
        <v>2621</v>
      </c>
      <c r="O42" s="8">
        <f t="shared" si="5"/>
        <v>83732410</v>
      </c>
      <c r="P42" s="22">
        <f t="shared" si="10"/>
        <v>43141</v>
      </c>
      <c r="Q42" s="8" t="s">
        <v>66</v>
      </c>
      <c r="R42" s="8">
        <f t="shared" si="6"/>
        <v>211</v>
      </c>
      <c r="S42" s="8">
        <v>6</v>
      </c>
      <c r="T42" s="2">
        <v>211</v>
      </c>
      <c r="U42" s="2">
        <f t="shared" si="7"/>
        <v>253.2</v>
      </c>
      <c r="V42" s="2">
        <f t="shared" si="8"/>
        <v>168.8</v>
      </c>
    </row>
    <row r="43" spans="1:22" x14ac:dyDescent="0.25">
      <c r="A43" s="8">
        <f t="shared" si="1"/>
        <v>2621</v>
      </c>
      <c r="B43" s="8">
        <f t="shared" si="2"/>
        <v>83732410</v>
      </c>
      <c r="C43" s="22">
        <f t="shared" si="15"/>
        <v>43108</v>
      </c>
      <c r="D43" s="22">
        <f t="shared" si="16"/>
        <v>43219</v>
      </c>
      <c r="E43" s="10">
        <f t="shared" ca="1" si="0"/>
        <v>1184.7085556000329</v>
      </c>
      <c r="F43" s="8">
        <v>17</v>
      </c>
      <c r="N43" s="8">
        <f t="shared" si="4"/>
        <v>2621</v>
      </c>
      <c r="O43" s="8">
        <f t="shared" si="5"/>
        <v>83732410</v>
      </c>
      <c r="P43" s="22">
        <f t="shared" si="10"/>
        <v>43142</v>
      </c>
      <c r="Q43" s="8" t="s">
        <v>67</v>
      </c>
      <c r="R43" s="8">
        <f t="shared" si="6"/>
        <v>52.8</v>
      </c>
      <c r="S43" s="8">
        <v>6</v>
      </c>
      <c r="T43" s="2">
        <v>52.8</v>
      </c>
      <c r="U43" s="2">
        <f t="shared" si="7"/>
        <v>63.359999999999992</v>
      </c>
      <c r="V43" s="2">
        <f t="shared" si="8"/>
        <v>42.24</v>
      </c>
    </row>
    <row r="44" spans="1:22" x14ac:dyDescent="0.25">
      <c r="A44" s="8">
        <f t="shared" si="1"/>
        <v>2621</v>
      </c>
      <c r="B44" s="8">
        <f t="shared" si="2"/>
        <v>83732410</v>
      </c>
      <c r="C44" s="22">
        <f t="shared" si="15"/>
        <v>43108</v>
      </c>
      <c r="D44" s="22">
        <f t="shared" si="16"/>
        <v>43226</v>
      </c>
      <c r="E44" s="10">
        <f t="shared" ca="1" si="0"/>
        <v>1520.72701632845</v>
      </c>
      <c r="F44" s="8">
        <v>18</v>
      </c>
      <c r="N44" s="2">
        <f t="shared" si="4"/>
        <v>2621</v>
      </c>
      <c r="O44" s="2">
        <f t="shared" si="5"/>
        <v>83732410</v>
      </c>
      <c r="P44" s="21">
        <f t="shared" si="10"/>
        <v>43143</v>
      </c>
      <c r="Q44" s="2" t="s">
        <v>68</v>
      </c>
      <c r="R44" s="2">
        <f t="shared" si="6"/>
        <v>159</v>
      </c>
      <c r="S44" s="2">
        <v>7</v>
      </c>
      <c r="T44" s="2">
        <v>159</v>
      </c>
      <c r="U44" s="2">
        <f t="shared" si="7"/>
        <v>190.79999999999998</v>
      </c>
      <c r="V44" s="2">
        <f t="shared" si="8"/>
        <v>127.2</v>
      </c>
    </row>
    <row r="45" spans="1:22" x14ac:dyDescent="0.25">
      <c r="A45" s="8">
        <f t="shared" si="1"/>
        <v>2621</v>
      </c>
      <c r="B45" s="8">
        <f t="shared" si="2"/>
        <v>83732410</v>
      </c>
      <c r="C45" s="22">
        <f t="shared" si="15"/>
        <v>43108</v>
      </c>
      <c r="D45" s="22">
        <f t="shared" si="16"/>
        <v>43233</v>
      </c>
      <c r="E45" s="10">
        <f t="shared" ca="1" si="0"/>
        <v>1353.7859080992682</v>
      </c>
      <c r="F45" s="8">
        <v>19</v>
      </c>
      <c r="N45" s="2">
        <f t="shared" si="4"/>
        <v>2621</v>
      </c>
      <c r="O45" s="2">
        <f t="shared" si="5"/>
        <v>83732410</v>
      </c>
      <c r="P45" s="21">
        <f t="shared" si="10"/>
        <v>43144</v>
      </c>
      <c r="Q45" s="2" t="s">
        <v>100</v>
      </c>
      <c r="R45" s="2">
        <f t="shared" si="6"/>
        <v>753</v>
      </c>
      <c r="S45" s="2">
        <v>7</v>
      </c>
      <c r="T45" s="2">
        <v>753</v>
      </c>
      <c r="U45" s="2">
        <f t="shared" si="7"/>
        <v>903.6</v>
      </c>
      <c r="V45" s="2">
        <f t="shared" si="8"/>
        <v>602.4</v>
      </c>
    </row>
    <row r="46" spans="1:22" x14ac:dyDescent="0.25">
      <c r="A46" s="8">
        <f t="shared" si="1"/>
        <v>2621</v>
      </c>
      <c r="B46" s="8">
        <f t="shared" si="2"/>
        <v>83732410</v>
      </c>
      <c r="C46" s="22">
        <f t="shared" si="15"/>
        <v>43108</v>
      </c>
      <c r="D46" s="22">
        <f t="shared" si="16"/>
        <v>43240</v>
      </c>
      <c r="E46" s="10">
        <f t="shared" ca="1" si="0"/>
        <v>2069.8919320873283</v>
      </c>
      <c r="F46" s="8">
        <v>20</v>
      </c>
      <c r="N46" s="2">
        <f t="shared" si="4"/>
        <v>2621</v>
      </c>
      <c r="O46" s="2">
        <f t="shared" si="5"/>
        <v>83732410</v>
      </c>
      <c r="P46" s="21">
        <f t="shared" si="10"/>
        <v>43145</v>
      </c>
      <c r="Q46" s="2" t="s">
        <v>101</v>
      </c>
      <c r="R46" s="2">
        <f t="shared" si="6"/>
        <v>86.4</v>
      </c>
      <c r="S46" s="2">
        <v>7</v>
      </c>
      <c r="T46" s="2">
        <v>86.4</v>
      </c>
      <c r="U46" s="2">
        <f t="shared" si="7"/>
        <v>103.68</v>
      </c>
      <c r="V46" s="2">
        <f t="shared" si="8"/>
        <v>69.12</v>
      </c>
    </row>
    <row r="47" spans="1:22" x14ac:dyDescent="0.25">
      <c r="A47" s="8">
        <f t="shared" si="1"/>
        <v>2621</v>
      </c>
      <c r="B47" s="8">
        <f t="shared" si="2"/>
        <v>83732410</v>
      </c>
      <c r="C47" s="22">
        <f t="shared" si="15"/>
        <v>43108</v>
      </c>
      <c r="D47" s="22">
        <f t="shared" si="16"/>
        <v>43247</v>
      </c>
      <c r="E47" s="10">
        <f t="shared" ca="1" si="0"/>
        <v>1568.4166408497579</v>
      </c>
      <c r="F47" s="8">
        <v>21</v>
      </c>
      <c r="N47" s="2">
        <f t="shared" si="4"/>
        <v>2621</v>
      </c>
      <c r="O47" s="2">
        <f t="shared" si="5"/>
        <v>83732410</v>
      </c>
      <c r="P47" s="21">
        <f t="shared" si="10"/>
        <v>43146</v>
      </c>
      <c r="Q47" s="2" t="s">
        <v>102</v>
      </c>
      <c r="R47" s="2">
        <f t="shared" si="6"/>
        <v>86.4</v>
      </c>
      <c r="S47" s="2">
        <v>7</v>
      </c>
      <c r="T47" s="2">
        <v>86.4</v>
      </c>
      <c r="U47" s="2">
        <f t="shared" si="7"/>
        <v>103.68</v>
      </c>
      <c r="V47" s="2">
        <f t="shared" si="8"/>
        <v>69.12</v>
      </c>
    </row>
    <row r="48" spans="1:22" x14ac:dyDescent="0.25">
      <c r="A48" s="8">
        <f t="shared" si="1"/>
        <v>2621</v>
      </c>
      <c r="B48" s="8">
        <f t="shared" si="2"/>
        <v>83732410</v>
      </c>
      <c r="C48" s="22">
        <f t="shared" si="15"/>
        <v>43108</v>
      </c>
      <c r="D48" s="22">
        <f t="shared" si="16"/>
        <v>43254</v>
      </c>
      <c r="E48" s="10">
        <f t="shared" ca="1" si="0"/>
        <v>1639.1413886986441</v>
      </c>
      <c r="F48" s="8">
        <v>22</v>
      </c>
      <c r="N48" s="2">
        <f t="shared" si="4"/>
        <v>2621</v>
      </c>
      <c r="O48" s="2">
        <f t="shared" si="5"/>
        <v>83732410</v>
      </c>
      <c r="P48" s="21">
        <f t="shared" si="10"/>
        <v>43147</v>
      </c>
      <c r="Q48" s="2" t="s">
        <v>103</v>
      </c>
      <c r="R48" s="2">
        <f t="shared" si="6"/>
        <v>124.8</v>
      </c>
      <c r="S48" s="2">
        <v>7</v>
      </c>
      <c r="T48" s="2">
        <v>124.8</v>
      </c>
      <c r="U48" s="2">
        <f t="shared" si="7"/>
        <v>149.76</v>
      </c>
      <c r="V48" s="2">
        <f t="shared" si="8"/>
        <v>99.84</v>
      </c>
    </row>
    <row r="49" spans="1:22" x14ac:dyDescent="0.25">
      <c r="A49" s="8">
        <f t="shared" si="1"/>
        <v>2621</v>
      </c>
      <c r="B49" s="8">
        <f t="shared" si="2"/>
        <v>83732410</v>
      </c>
      <c r="C49" s="22">
        <f t="shared" si="15"/>
        <v>43108</v>
      </c>
      <c r="D49" s="22">
        <f t="shared" si="16"/>
        <v>43261</v>
      </c>
      <c r="E49" s="10">
        <f t="shared" ca="1" si="0"/>
        <v>2142.628333595329</v>
      </c>
      <c r="F49" s="8">
        <v>23</v>
      </c>
      <c r="N49" s="2">
        <f t="shared" si="4"/>
        <v>2621</v>
      </c>
      <c r="O49" s="2">
        <f t="shared" si="5"/>
        <v>83732410</v>
      </c>
      <c r="P49" s="21">
        <f t="shared" si="10"/>
        <v>43148</v>
      </c>
      <c r="Q49" s="2" t="s">
        <v>71</v>
      </c>
      <c r="R49" s="2">
        <f t="shared" si="6"/>
        <v>21.6</v>
      </c>
      <c r="S49" s="2">
        <v>7</v>
      </c>
      <c r="T49" s="2">
        <v>21.6</v>
      </c>
      <c r="U49" s="2">
        <f t="shared" si="7"/>
        <v>25.92</v>
      </c>
      <c r="V49" s="2">
        <f t="shared" si="8"/>
        <v>17.28</v>
      </c>
    </row>
    <row r="50" spans="1:22" x14ac:dyDescent="0.25">
      <c r="A50" s="8">
        <f t="shared" si="1"/>
        <v>2621</v>
      </c>
      <c r="B50" s="8">
        <f t="shared" si="2"/>
        <v>83732410</v>
      </c>
      <c r="C50" s="22">
        <f t="shared" si="15"/>
        <v>43108</v>
      </c>
      <c r="D50" s="22">
        <f t="shared" si="16"/>
        <v>43268</v>
      </c>
      <c r="E50" s="10">
        <f t="shared" ca="1" si="0"/>
        <v>1862.8493762993826</v>
      </c>
      <c r="F50" s="8">
        <v>24</v>
      </c>
      <c r="N50" s="2">
        <f t="shared" si="4"/>
        <v>2621</v>
      </c>
      <c r="O50" s="2">
        <f t="shared" si="5"/>
        <v>83732410</v>
      </c>
      <c r="P50" s="21">
        <f t="shared" si="10"/>
        <v>43149</v>
      </c>
      <c r="Q50" s="2" t="s">
        <v>72</v>
      </c>
      <c r="R50" s="2">
        <f t="shared" si="6"/>
        <v>432.8</v>
      </c>
      <c r="S50" s="2">
        <v>7</v>
      </c>
      <c r="T50" s="2">
        <v>432.8</v>
      </c>
      <c r="U50" s="2">
        <f t="shared" si="7"/>
        <v>519.36</v>
      </c>
      <c r="V50" s="2">
        <f t="shared" si="8"/>
        <v>346.24</v>
      </c>
    </row>
    <row r="51" spans="1:22" x14ac:dyDescent="0.25">
      <c r="A51" s="8">
        <f t="shared" si="1"/>
        <v>2621</v>
      </c>
      <c r="B51" s="8">
        <f t="shared" si="2"/>
        <v>83732410</v>
      </c>
      <c r="C51" s="22">
        <f t="shared" si="15"/>
        <v>43108</v>
      </c>
      <c r="D51" s="22">
        <f t="shared" si="16"/>
        <v>43275</v>
      </c>
      <c r="E51" s="10">
        <f t="shared" ca="1" si="0"/>
        <v>1040.6216844916307</v>
      </c>
      <c r="F51" s="8">
        <v>25</v>
      </c>
      <c r="N51" s="8">
        <f t="shared" si="4"/>
        <v>2621</v>
      </c>
      <c r="O51" s="8">
        <f t="shared" si="5"/>
        <v>83732410</v>
      </c>
      <c r="P51" s="22">
        <f t="shared" si="10"/>
        <v>43150</v>
      </c>
      <c r="Q51" s="8" t="s">
        <v>73</v>
      </c>
      <c r="R51" s="8">
        <f t="shared" si="6"/>
        <v>180</v>
      </c>
      <c r="S51" s="8">
        <v>8</v>
      </c>
      <c r="T51" s="2">
        <v>180</v>
      </c>
      <c r="U51" s="2">
        <f t="shared" si="7"/>
        <v>216</v>
      </c>
      <c r="V51" s="2">
        <f t="shared" si="8"/>
        <v>144</v>
      </c>
    </row>
    <row r="52" spans="1:22" x14ac:dyDescent="0.25">
      <c r="A52" s="8">
        <f t="shared" si="1"/>
        <v>2621</v>
      </c>
      <c r="B52" s="8">
        <f t="shared" si="2"/>
        <v>83732410</v>
      </c>
      <c r="C52" s="22">
        <f t="shared" si="15"/>
        <v>43108</v>
      </c>
      <c r="D52" s="22">
        <f t="shared" si="16"/>
        <v>43282</v>
      </c>
      <c r="E52" s="10">
        <f t="shared" ca="1" si="0"/>
        <v>1844.784650497204</v>
      </c>
      <c r="F52" s="8">
        <v>26</v>
      </c>
      <c r="N52" s="8">
        <f t="shared" si="4"/>
        <v>2621</v>
      </c>
      <c r="O52" s="8">
        <f t="shared" si="5"/>
        <v>83732410</v>
      </c>
      <c r="P52" s="22">
        <f t="shared" si="10"/>
        <v>43151</v>
      </c>
      <c r="Q52" s="8" t="s">
        <v>73</v>
      </c>
      <c r="R52" s="8">
        <f t="shared" si="6"/>
        <v>280</v>
      </c>
      <c r="S52" s="8">
        <v>8</v>
      </c>
      <c r="T52" s="2">
        <v>280</v>
      </c>
      <c r="U52" s="2">
        <f t="shared" si="7"/>
        <v>336</v>
      </c>
      <c r="V52" s="2">
        <f t="shared" si="8"/>
        <v>224</v>
      </c>
    </row>
    <row r="53" spans="1:22" x14ac:dyDescent="0.25">
      <c r="A53" s="2">
        <f t="shared" si="1"/>
        <v>2621</v>
      </c>
      <c r="B53" s="2">
        <f t="shared" si="2"/>
        <v>83732410</v>
      </c>
      <c r="C53" s="21">
        <f>$C$52+7</f>
        <v>43115</v>
      </c>
      <c r="D53" s="21">
        <f>D29</f>
        <v>43121</v>
      </c>
      <c r="E53" s="5">
        <f t="shared" ca="1" si="0"/>
        <v>1943.778949590542</v>
      </c>
      <c r="F53" s="2">
        <v>3</v>
      </c>
      <c r="N53" s="8">
        <f t="shared" si="4"/>
        <v>2621</v>
      </c>
      <c r="O53" s="8">
        <f t="shared" si="5"/>
        <v>83732410</v>
      </c>
      <c r="P53" s="22">
        <f t="shared" si="10"/>
        <v>43152</v>
      </c>
      <c r="Q53" s="8" t="s">
        <v>74</v>
      </c>
      <c r="R53" s="8">
        <f t="shared" si="6"/>
        <v>67.2</v>
      </c>
      <c r="S53" s="8">
        <v>8</v>
      </c>
      <c r="T53" s="2">
        <v>67.2</v>
      </c>
      <c r="U53" s="2">
        <f t="shared" si="7"/>
        <v>80.64</v>
      </c>
      <c r="V53" s="2">
        <f t="shared" si="8"/>
        <v>53.760000000000005</v>
      </c>
    </row>
    <row r="54" spans="1:22" x14ac:dyDescent="0.25">
      <c r="A54" s="2">
        <f t="shared" si="1"/>
        <v>2621</v>
      </c>
      <c r="B54" s="2">
        <f t="shared" si="2"/>
        <v>83732410</v>
      </c>
      <c r="C54" s="21">
        <f t="shared" ref="C54:C76" si="17">$C$52+7</f>
        <v>43115</v>
      </c>
      <c r="D54" s="21">
        <f t="shared" ref="D54:D76" si="18">D30</f>
        <v>43128</v>
      </c>
      <c r="E54" s="5">
        <f t="shared" ca="1" si="0"/>
        <v>1146.0757396391996</v>
      </c>
      <c r="F54" s="2">
        <v>4</v>
      </c>
      <c r="N54" s="8">
        <f t="shared" si="4"/>
        <v>2621</v>
      </c>
      <c r="O54" s="8">
        <f t="shared" si="5"/>
        <v>83732410</v>
      </c>
      <c r="P54" s="22">
        <f t="shared" si="10"/>
        <v>43153</v>
      </c>
      <c r="Q54" s="8" t="s">
        <v>76</v>
      </c>
      <c r="R54" s="8">
        <f t="shared" si="6"/>
        <v>670</v>
      </c>
      <c r="S54" s="8">
        <v>8</v>
      </c>
      <c r="T54" s="2">
        <v>670</v>
      </c>
      <c r="U54" s="2">
        <f t="shared" si="7"/>
        <v>804</v>
      </c>
      <c r="V54" s="2">
        <f t="shared" si="8"/>
        <v>536</v>
      </c>
    </row>
    <row r="55" spans="1:22" x14ac:dyDescent="0.25">
      <c r="A55" s="2">
        <f t="shared" si="1"/>
        <v>2621</v>
      </c>
      <c r="B55" s="2">
        <f t="shared" si="2"/>
        <v>83732410</v>
      </c>
      <c r="C55" s="21">
        <f t="shared" si="17"/>
        <v>43115</v>
      </c>
      <c r="D55" s="21">
        <f t="shared" si="18"/>
        <v>43135</v>
      </c>
      <c r="E55" s="5">
        <f t="shared" ca="1" si="0"/>
        <v>1201.6037235032245</v>
      </c>
      <c r="F55" s="2">
        <v>5</v>
      </c>
      <c r="N55" s="8">
        <f t="shared" si="4"/>
        <v>2621</v>
      </c>
      <c r="O55" s="8">
        <f t="shared" si="5"/>
        <v>83732410</v>
      </c>
      <c r="P55" s="22">
        <f t="shared" si="10"/>
        <v>43154</v>
      </c>
      <c r="Q55" s="8" t="s">
        <v>104</v>
      </c>
      <c r="R55" s="8">
        <f t="shared" si="6"/>
        <v>126</v>
      </c>
      <c r="S55" s="8">
        <v>8</v>
      </c>
      <c r="T55" s="2">
        <v>126</v>
      </c>
      <c r="U55" s="2">
        <f t="shared" si="7"/>
        <v>151.19999999999999</v>
      </c>
      <c r="V55" s="2">
        <f t="shared" si="8"/>
        <v>100.80000000000001</v>
      </c>
    </row>
    <row r="56" spans="1:22" x14ac:dyDescent="0.25">
      <c r="A56" s="2">
        <f t="shared" si="1"/>
        <v>2621</v>
      </c>
      <c r="B56" s="2">
        <f t="shared" si="2"/>
        <v>83732410</v>
      </c>
      <c r="C56" s="21">
        <f t="shared" si="17"/>
        <v>43115</v>
      </c>
      <c r="D56" s="21">
        <f t="shared" si="18"/>
        <v>43142</v>
      </c>
      <c r="E56" s="5">
        <f t="shared" ca="1" si="0"/>
        <v>1327.9289885624453</v>
      </c>
      <c r="F56" s="2">
        <v>6</v>
      </c>
      <c r="N56" s="8">
        <f t="shared" si="4"/>
        <v>2621</v>
      </c>
      <c r="O56" s="8">
        <f t="shared" si="5"/>
        <v>83732410</v>
      </c>
      <c r="P56" s="22">
        <f t="shared" si="10"/>
        <v>43155</v>
      </c>
      <c r="Q56" s="8" t="s">
        <v>77</v>
      </c>
      <c r="R56" s="8">
        <f t="shared" si="6"/>
        <v>149</v>
      </c>
      <c r="S56" s="8">
        <v>8</v>
      </c>
      <c r="T56" s="2">
        <v>149</v>
      </c>
      <c r="U56" s="2">
        <f t="shared" si="7"/>
        <v>178.79999999999998</v>
      </c>
      <c r="V56" s="2">
        <f t="shared" si="8"/>
        <v>119.2</v>
      </c>
    </row>
    <row r="57" spans="1:22" x14ac:dyDescent="0.25">
      <c r="A57" s="2">
        <f t="shared" si="1"/>
        <v>2621</v>
      </c>
      <c r="B57" s="2">
        <f t="shared" si="2"/>
        <v>83732410</v>
      </c>
      <c r="C57" s="21">
        <f t="shared" si="17"/>
        <v>43115</v>
      </c>
      <c r="D57" s="21">
        <f t="shared" si="18"/>
        <v>43149</v>
      </c>
      <c r="E57" s="5">
        <f t="shared" ca="1" si="0"/>
        <v>1938.1612017588445</v>
      </c>
      <c r="F57" s="2">
        <v>7</v>
      </c>
      <c r="N57" s="8">
        <f t="shared" si="4"/>
        <v>2621</v>
      </c>
      <c r="O57" s="8">
        <f t="shared" si="5"/>
        <v>83732410</v>
      </c>
      <c r="P57" s="22">
        <f t="shared" si="10"/>
        <v>43156</v>
      </c>
      <c r="Q57" s="8" t="s">
        <v>78</v>
      </c>
      <c r="R57" s="8">
        <f t="shared" si="6"/>
        <v>4</v>
      </c>
      <c r="S57" s="8">
        <v>8</v>
      </c>
      <c r="T57" s="2">
        <v>4</v>
      </c>
      <c r="U57" s="2">
        <f t="shared" si="7"/>
        <v>4.8</v>
      </c>
      <c r="V57" s="2">
        <f t="shared" si="8"/>
        <v>3.2</v>
      </c>
    </row>
    <row r="58" spans="1:22" x14ac:dyDescent="0.25">
      <c r="A58" s="2">
        <f t="shared" si="1"/>
        <v>2621</v>
      </c>
      <c r="B58" s="2">
        <f t="shared" si="2"/>
        <v>83732410</v>
      </c>
      <c r="C58" s="21">
        <f t="shared" si="17"/>
        <v>43115</v>
      </c>
      <c r="D58" s="21">
        <f t="shared" si="18"/>
        <v>43156</v>
      </c>
      <c r="E58" s="5">
        <f t="shared" ca="1" si="0"/>
        <v>1153.4421157172001</v>
      </c>
      <c r="F58" s="2">
        <v>8</v>
      </c>
      <c r="N58" s="2">
        <f t="shared" si="4"/>
        <v>2621</v>
      </c>
      <c r="O58" s="2">
        <f t="shared" si="5"/>
        <v>83732410</v>
      </c>
      <c r="P58" s="21">
        <f t="shared" si="10"/>
        <v>43157</v>
      </c>
      <c r="Q58" s="2" t="s">
        <v>79</v>
      </c>
      <c r="R58" s="2">
        <f t="shared" si="6"/>
        <v>415</v>
      </c>
      <c r="S58" s="2">
        <v>9</v>
      </c>
      <c r="T58" s="2">
        <v>415</v>
      </c>
      <c r="U58" s="2">
        <f t="shared" si="7"/>
        <v>498</v>
      </c>
      <c r="V58" s="2">
        <f t="shared" si="8"/>
        <v>332</v>
      </c>
    </row>
    <row r="59" spans="1:22" x14ac:dyDescent="0.25">
      <c r="A59" s="2">
        <f t="shared" si="1"/>
        <v>2621</v>
      </c>
      <c r="B59" s="2">
        <f t="shared" si="2"/>
        <v>83732410</v>
      </c>
      <c r="C59" s="21">
        <f t="shared" si="17"/>
        <v>43115</v>
      </c>
      <c r="D59" s="21">
        <f t="shared" si="18"/>
        <v>43163</v>
      </c>
      <c r="E59" s="5">
        <f t="shared" ca="1" si="0"/>
        <v>1217.1444023879617</v>
      </c>
      <c r="F59" s="2">
        <v>9</v>
      </c>
      <c r="N59" s="2">
        <f t="shared" si="4"/>
        <v>2621</v>
      </c>
      <c r="O59" s="2">
        <f t="shared" si="5"/>
        <v>83732410</v>
      </c>
      <c r="P59" s="21">
        <f t="shared" si="10"/>
        <v>43158</v>
      </c>
      <c r="Q59" s="2" t="s">
        <v>80</v>
      </c>
      <c r="R59" s="2">
        <f t="shared" si="6"/>
        <v>54.4</v>
      </c>
      <c r="S59" s="2">
        <v>9</v>
      </c>
      <c r="T59" s="2">
        <v>54.4</v>
      </c>
      <c r="U59" s="2">
        <f t="shared" si="7"/>
        <v>65.28</v>
      </c>
      <c r="V59" s="2">
        <f t="shared" si="8"/>
        <v>43.52</v>
      </c>
    </row>
    <row r="60" spans="1:22" x14ac:dyDescent="0.25">
      <c r="A60" s="2">
        <f t="shared" si="1"/>
        <v>2621</v>
      </c>
      <c r="B60" s="2">
        <f t="shared" si="2"/>
        <v>83732410</v>
      </c>
      <c r="C60" s="21">
        <f t="shared" si="17"/>
        <v>43115</v>
      </c>
      <c r="D60" s="21">
        <f t="shared" si="18"/>
        <v>43170</v>
      </c>
      <c r="E60" s="5">
        <f t="shared" ca="1" si="0"/>
        <v>1922.584852530917</v>
      </c>
      <c r="F60" s="2">
        <v>10</v>
      </c>
      <c r="N60" s="2">
        <f t="shared" si="4"/>
        <v>2621</v>
      </c>
      <c r="O60" s="2">
        <f t="shared" si="5"/>
        <v>83732410</v>
      </c>
      <c r="P60" s="21">
        <f t="shared" si="10"/>
        <v>43159</v>
      </c>
      <c r="Q60" s="2" t="s">
        <v>81</v>
      </c>
      <c r="R60" s="2">
        <f t="shared" si="6"/>
        <v>33.6</v>
      </c>
      <c r="S60" s="2">
        <v>9</v>
      </c>
      <c r="T60" s="2">
        <v>33.6</v>
      </c>
      <c r="U60" s="2">
        <f t="shared" si="7"/>
        <v>40.32</v>
      </c>
      <c r="V60" s="2">
        <f t="shared" si="8"/>
        <v>26.880000000000003</v>
      </c>
    </row>
    <row r="61" spans="1:22" x14ac:dyDescent="0.25">
      <c r="A61" s="2">
        <f t="shared" si="1"/>
        <v>2621</v>
      </c>
      <c r="B61" s="2">
        <f t="shared" si="2"/>
        <v>83732410</v>
      </c>
      <c r="C61" s="21">
        <f t="shared" si="17"/>
        <v>43115</v>
      </c>
      <c r="D61" s="21">
        <f t="shared" si="18"/>
        <v>43177</v>
      </c>
      <c r="E61" s="5">
        <f t="shared" ca="1" si="0"/>
        <v>1864.9073855805418</v>
      </c>
      <c r="F61" s="2">
        <v>11</v>
      </c>
      <c r="N61" s="2">
        <f t="shared" si="4"/>
        <v>2621</v>
      </c>
      <c r="O61" s="2">
        <f t="shared" si="5"/>
        <v>83732410</v>
      </c>
      <c r="P61" s="21">
        <f t="shared" si="10"/>
        <v>43160</v>
      </c>
      <c r="Q61" s="2" t="s">
        <v>83</v>
      </c>
      <c r="R61" s="2">
        <f t="shared" si="6"/>
        <v>45.6</v>
      </c>
      <c r="S61" s="2">
        <v>9</v>
      </c>
      <c r="T61" s="2">
        <v>45.6</v>
      </c>
      <c r="U61" s="2">
        <f t="shared" si="7"/>
        <v>54.72</v>
      </c>
      <c r="V61" s="2">
        <f t="shared" si="8"/>
        <v>36.480000000000004</v>
      </c>
    </row>
    <row r="62" spans="1:22" x14ac:dyDescent="0.25">
      <c r="A62" s="2">
        <f t="shared" si="1"/>
        <v>2621</v>
      </c>
      <c r="B62" s="2">
        <f t="shared" si="2"/>
        <v>83732410</v>
      </c>
      <c r="C62" s="21">
        <f t="shared" si="17"/>
        <v>43115</v>
      </c>
      <c r="D62" s="21">
        <f t="shared" si="18"/>
        <v>43184</v>
      </c>
      <c r="E62" s="5">
        <f t="shared" ca="1" si="0"/>
        <v>2114.9861544918576</v>
      </c>
      <c r="F62" s="2">
        <v>12</v>
      </c>
      <c r="N62" s="2">
        <f t="shared" si="4"/>
        <v>2621</v>
      </c>
      <c r="O62" s="2">
        <f t="shared" si="5"/>
        <v>83732410</v>
      </c>
      <c r="P62" s="21">
        <f t="shared" si="10"/>
        <v>43161</v>
      </c>
      <c r="Q62" s="2" t="s">
        <v>84</v>
      </c>
      <c r="R62" s="2">
        <f t="shared" si="6"/>
        <v>120</v>
      </c>
      <c r="S62" s="2">
        <v>9</v>
      </c>
      <c r="T62" s="2">
        <v>120</v>
      </c>
      <c r="U62" s="2">
        <f t="shared" si="7"/>
        <v>144</v>
      </c>
      <c r="V62" s="2">
        <f t="shared" si="8"/>
        <v>96</v>
      </c>
    </row>
    <row r="63" spans="1:22" x14ac:dyDescent="0.25">
      <c r="A63" s="2">
        <f t="shared" si="1"/>
        <v>2621</v>
      </c>
      <c r="B63" s="2">
        <f t="shared" si="2"/>
        <v>83732410</v>
      </c>
      <c r="C63" s="21">
        <f t="shared" si="17"/>
        <v>43115</v>
      </c>
      <c r="D63" s="21">
        <f t="shared" si="18"/>
        <v>43191</v>
      </c>
      <c r="E63" s="5">
        <f t="shared" ca="1" si="0"/>
        <v>1301.4382614700999</v>
      </c>
      <c r="F63" s="2">
        <v>13</v>
      </c>
      <c r="N63" s="2">
        <f t="shared" si="4"/>
        <v>2621</v>
      </c>
      <c r="O63" s="2">
        <f t="shared" si="5"/>
        <v>83732410</v>
      </c>
      <c r="P63" s="21">
        <f t="shared" si="10"/>
        <v>43162</v>
      </c>
      <c r="Q63" s="2" t="s">
        <v>85</v>
      </c>
      <c r="R63" s="2">
        <f t="shared" si="6"/>
        <v>680</v>
      </c>
      <c r="S63" s="2">
        <v>9</v>
      </c>
      <c r="T63" s="2">
        <v>680</v>
      </c>
      <c r="U63" s="2">
        <f t="shared" si="7"/>
        <v>816</v>
      </c>
      <c r="V63" s="2">
        <f t="shared" si="8"/>
        <v>544</v>
      </c>
    </row>
    <row r="64" spans="1:22" x14ac:dyDescent="0.25">
      <c r="A64" s="2">
        <f t="shared" si="1"/>
        <v>2621</v>
      </c>
      <c r="B64" s="2">
        <f t="shared" si="2"/>
        <v>83732410</v>
      </c>
      <c r="C64" s="21">
        <f t="shared" si="17"/>
        <v>43115</v>
      </c>
      <c r="D64" s="21">
        <f t="shared" si="18"/>
        <v>43198</v>
      </c>
      <c r="E64" s="5">
        <f t="shared" ca="1" si="0"/>
        <v>1382.0077369132555</v>
      </c>
      <c r="F64" s="2">
        <v>14</v>
      </c>
      <c r="N64" s="2">
        <f t="shared" si="4"/>
        <v>2621</v>
      </c>
      <c r="O64" s="2">
        <f t="shared" si="5"/>
        <v>83732410</v>
      </c>
      <c r="P64" s="21">
        <f t="shared" si="10"/>
        <v>43163</v>
      </c>
      <c r="Q64" s="2" t="s">
        <v>86</v>
      </c>
      <c r="R64" s="2">
        <f t="shared" si="6"/>
        <v>120</v>
      </c>
      <c r="S64" s="2">
        <v>9</v>
      </c>
      <c r="T64" s="2">
        <v>120</v>
      </c>
      <c r="U64" s="2">
        <f t="shared" si="7"/>
        <v>144</v>
      </c>
      <c r="V64" s="2">
        <f t="shared" si="8"/>
        <v>96</v>
      </c>
    </row>
    <row r="65" spans="1:22" x14ac:dyDescent="0.25">
      <c r="A65" s="2">
        <f t="shared" si="1"/>
        <v>2621</v>
      </c>
      <c r="B65" s="2">
        <f t="shared" si="2"/>
        <v>83732410</v>
      </c>
      <c r="C65" s="21">
        <f t="shared" si="17"/>
        <v>43115</v>
      </c>
      <c r="D65" s="21">
        <f t="shared" si="18"/>
        <v>43205</v>
      </c>
      <c r="E65" s="5">
        <f t="shared" ca="1" si="0"/>
        <v>1631.0004140101323</v>
      </c>
      <c r="F65" s="2">
        <v>15</v>
      </c>
      <c r="N65" s="8">
        <f t="shared" si="4"/>
        <v>2621</v>
      </c>
      <c r="O65" s="8">
        <f t="shared" si="5"/>
        <v>83732410</v>
      </c>
      <c r="P65" s="22">
        <f t="shared" si="10"/>
        <v>43164</v>
      </c>
      <c r="Q65" s="8" t="s">
        <v>87</v>
      </c>
      <c r="R65" s="8">
        <f t="shared" si="6"/>
        <v>8</v>
      </c>
      <c r="S65" s="8">
        <v>10</v>
      </c>
      <c r="T65" s="2">
        <v>8</v>
      </c>
      <c r="U65" s="2">
        <f t="shared" si="7"/>
        <v>9.6</v>
      </c>
      <c r="V65" s="2">
        <f t="shared" si="8"/>
        <v>6.4</v>
      </c>
    </row>
    <row r="66" spans="1:22" x14ac:dyDescent="0.25">
      <c r="A66" s="2">
        <f t="shared" si="1"/>
        <v>2621</v>
      </c>
      <c r="B66" s="2">
        <f t="shared" si="2"/>
        <v>83732410</v>
      </c>
      <c r="C66" s="21">
        <f t="shared" si="17"/>
        <v>43115</v>
      </c>
      <c r="D66" s="21">
        <f t="shared" si="18"/>
        <v>43212</v>
      </c>
      <c r="E66" s="5">
        <f t="shared" ref="E66:E129" ca="1" si="19">$K$2+RAND()*$L$2</f>
        <v>1599.0757220003593</v>
      </c>
      <c r="F66" s="2">
        <v>16</v>
      </c>
      <c r="N66" s="8">
        <f t="shared" si="4"/>
        <v>2621</v>
      </c>
      <c r="O66" s="8">
        <f t="shared" si="5"/>
        <v>83732410</v>
      </c>
      <c r="P66" s="22">
        <f t="shared" si="10"/>
        <v>43165</v>
      </c>
      <c r="Q66" s="8" t="s">
        <v>88</v>
      </c>
      <c r="R66" s="8">
        <f t="shared" si="6"/>
        <v>167.2</v>
      </c>
      <c r="S66" s="8">
        <v>10</v>
      </c>
      <c r="T66" s="2">
        <v>167.2</v>
      </c>
      <c r="U66" s="2">
        <f t="shared" si="7"/>
        <v>200.64</v>
      </c>
      <c r="V66" s="2">
        <f t="shared" si="8"/>
        <v>133.76</v>
      </c>
    </row>
    <row r="67" spans="1:22" x14ac:dyDescent="0.25">
      <c r="A67" s="2">
        <f t="shared" ref="A67:A130" si="20">$H$2</f>
        <v>2621</v>
      </c>
      <c r="B67" s="2">
        <f t="shared" ref="B67:B130" si="21">$J$2</f>
        <v>83732410</v>
      </c>
      <c r="C67" s="21">
        <f t="shared" si="17"/>
        <v>43115</v>
      </c>
      <c r="D67" s="21">
        <f t="shared" si="18"/>
        <v>43219</v>
      </c>
      <c r="E67" s="5">
        <f t="shared" ca="1" si="19"/>
        <v>2014.522015423528</v>
      </c>
      <c r="F67" s="2">
        <v>17</v>
      </c>
      <c r="N67" s="8">
        <f t="shared" ref="N67:N127" si="22">$H$2</f>
        <v>2621</v>
      </c>
      <c r="O67" s="8">
        <f t="shared" ref="O67:O127" si="23">$J$2</f>
        <v>83732410</v>
      </c>
      <c r="P67" s="22">
        <f t="shared" si="10"/>
        <v>43166</v>
      </c>
      <c r="Q67" s="8" t="s">
        <v>89</v>
      </c>
      <c r="R67" s="8">
        <f t="shared" ref="R67:R127" si="24">T67</f>
        <v>171.2</v>
      </c>
      <c r="S67" s="8">
        <v>10</v>
      </c>
      <c r="T67" s="2">
        <v>171.2</v>
      </c>
      <c r="U67" s="2">
        <f t="shared" ref="U67:U127" si="25">T67*1.2</f>
        <v>205.43999999999997</v>
      </c>
      <c r="V67" s="2">
        <f t="shared" ref="V67:V127" si="26">T67*0.8</f>
        <v>136.96</v>
      </c>
    </row>
    <row r="68" spans="1:22" x14ac:dyDescent="0.25">
      <c r="A68" s="2">
        <f t="shared" si="20"/>
        <v>2621</v>
      </c>
      <c r="B68" s="2">
        <f t="shared" si="21"/>
        <v>83732410</v>
      </c>
      <c r="C68" s="21">
        <f t="shared" si="17"/>
        <v>43115</v>
      </c>
      <c r="D68" s="21">
        <f t="shared" si="18"/>
        <v>43226</v>
      </c>
      <c r="E68" s="5">
        <f t="shared" ca="1" si="19"/>
        <v>1919.8513199332745</v>
      </c>
      <c r="F68" s="2">
        <v>18</v>
      </c>
      <c r="N68" s="8">
        <f t="shared" si="22"/>
        <v>2621</v>
      </c>
      <c r="O68" s="8">
        <f t="shared" si="23"/>
        <v>83732410</v>
      </c>
      <c r="P68" s="22">
        <f t="shared" ref="P68:P127" si="27">P67+1</f>
        <v>43167</v>
      </c>
      <c r="Q68" s="8" t="s">
        <v>90</v>
      </c>
      <c r="R68" s="8">
        <f t="shared" si="24"/>
        <v>138.4</v>
      </c>
      <c r="S68" s="8">
        <v>10</v>
      </c>
      <c r="T68" s="2">
        <v>138.4</v>
      </c>
      <c r="U68" s="2">
        <f t="shared" si="25"/>
        <v>166.08</v>
      </c>
      <c r="V68" s="2">
        <f t="shared" si="26"/>
        <v>110.72000000000001</v>
      </c>
    </row>
    <row r="69" spans="1:22" x14ac:dyDescent="0.25">
      <c r="A69" s="2">
        <f t="shared" si="20"/>
        <v>2621</v>
      </c>
      <c r="B69" s="2">
        <f t="shared" si="21"/>
        <v>83732410</v>
      </c>
      <c r="C69" s="21">
        <f t="shared" si="17"/>
        <v>43115</v>
      </c>
      <c r="D69" s="21">
        <f t="shared" si="18"/>
        <v>43233</v>
      </c>
      <c r="E69" s="5">
        <f t="shared" ca="1" si="19"/>
        <v>1156.346002309501</v>
      </c>
      <c r="F69" s="2">
        <v>19</v>
      </c>
      <c r="N69" s="8">
        <f t="shared" si="22"/>
        <v>2621</v>
      </c>
      <c r="O69" s="8">
        <f t="shared" si="23"/>
        <v>83732410</v>
      </c>
      <c r="P69" s="22">
        <f t="shared" si="27"/>
        <v>43168</v>
      </c>
      <c r="Q69" s="8" t="s">
        <v>91</v>
      </c>
      <c r="R69" s="8">
        <f t="shared" si="24"/>
        <v>259.2</v>
      </c>
      <c r="S69" s="8">
        <v>10</v>
      </c>
      <c r="T69" s="2">
        <v>259.2</v>
      </c>
      <c r="U69" s="2">
        <f t="shared" si="25"/>
        <v>311.03999999999996</v>
      </c>
      <c r="V69" s="2">
        <f t="shared" si="26"/>
        <v>207.36</v>
      </c>
    </row>
    <row r="70" spans="1:22" x14ac:dyDescent="0.25">
      <c r="A70" s="2">
        <f t="shared" si="20"/>
        <v>2621</v>
      </c>
      <c r="B70" s="2">
        <f t="shared" si="21"/>
        <v>83732410</v>
      </c>
      <c r="C70" s="21">
        <f t="shared" si="17"/>
        <v>43115</v>
      </c>
      <c r="D70" s="21">
        <f t="shared" si="18"/>
        <v>43240</v>
      </c>
      <c r="E70" s="5">
        <f t="shared" ca="1" si="19"/>
        <v>1405.2290924813692</v>
      </c>
      <c r="F70" s="2">
        <v>20</v>
      </c>
      <c r="N70" s="8">
        <f t="shared" si="22"/>
        <v>2621</v>
      </c>
      <c r="O70" s="8">
        <f t="shared" si="23"/>
        <v>83732410</v>
      </c>
      <c r="P70" s="22">
        <f t="shared" si="27"/>
        <v>43169</v>
      </c>
      <c r="Q70" s="8" t="s">
        <v>92</v>
      </c>
      <c r="R70" s="8">
        <f t="shared" si="24"/>
        <v>60.8</v>
      </c>
      <c r="S70" s="8">
        <v>10</v>
      </c>
      <c r="T70" s="2">
        <v>60.8</v>
      </c>
      <c r="U70" s="2">
        <f t="shared" si="25"/>
        <v>72.959999999999994</v>
      </c>
      <c r="V70" s="2">
        <f t="shared" si="26"/>
        <v>48.64</v>
      </c>
    </row>
    <row r="71" spans="1:22" x14ac:dyDescent="0.25">
      <c r="A71" s="2">
        <f t="shared" si="20"/>
        <v>2621</v>
      </c>
      <c r="B71" s="2">
        <f t="shared" si="21"/>
        <v>83732410</v>
      </c>
      <c r="C71" s="21">
        <f t="shared" si="17"/>
        <v>43115</v>
      </c>
      <c r="D71" s="21">
        <f t="shared" si="18"/>
        <v>43247</v>
      </c>
      <c r="E71" s="5">
        <f t="shared" ca="1" si="19"/>
        <v>1659.7628284252019</v>
      </c>
      <c r="F71" s="2">
        <v>21</v>
      </c>
      <c r="N71" s="8">
        <f t="shared" si="22"/>
        <v>2621</v>
      </c>
      <c r="O71" s="8">
        <f t="shared" si="23"/>
        <v>83732410</v>
      </c>
      <c r="P71" s="22">
        <f t="shared" si="27"/>
        <v>43170</v>
      </c>
      <c r="Q71" s="8" t="s">
        <v>93</v>
      </c>
      <c r="R71" s="8">
        <f t="shared" si="24"/>
        <v>604.79999999999995</v>
      </c>
      <c r="S71" s="8">
        <v>10</v>
      </c>
      <c r="T71" s="2">
        <v>604.79999999999995</v>
      </c>
      <c r="U71" s="2">
        <f t="shared" si="25"/>
        <v>725.75999999999988</v>
      </c>
      <c r="V71" s="2">
        <f t="shared" si="26"/>
        <v>483.84</v>
      </c>
    </row>
    <row r="72" spans="1:22" x14ac:dyDescent="0.25">
      <c r="A72" s="2">
        <f t="shared" si="20"/>
        <v>2621</v>
      </c>
      <c r="B72" s="2">
        <f t="shared" si="21"/>
        <v>83732410</v>
      </c>
      <c r="C72" s="21">
        <f t="shared" si="17"/>
        <v>43115</v>
      </c>
      <c r="D72" s="21">
        <f t="shared" si="18"/>
        <v>43254</v>
      </c>
      <c r="E72" s="5">
        <f t="shared" ca="1" si="19"/>
        <v>2159.5622064160607</v>
      </c>
      <c r="F72" s="2">
        <v>22</v>
      </c>
      <c r="N72" s="2">
        <f t="shared" si="22"/>
        <v>2621</v>
      </c>
      <c r="O72" s="2">
        <f t="shared" si="23"/>
        <v>83732410</v>
      </c>
      <c r="P72" s="21">
        <f t="shared" si="27"/>
        <v>43171</v>
      </c>
      <c r="Q72" s="2" t="s">
        <v>94</v>
      </c>
      <c r="R72" s="2">
        <f t="shared" si="24"/>
        <v>259.2</v>
      </c>
      <c r="S72" s="2">
        <v>11</v>
      </c>
      <c r="T72" s="2">
        <v>259.2</v>
      </c>
      <c r="U72" s="2">
        <f t="shared" si="25"/>
        <v>311.03999999999996</v>
      </c>
      <c r="V72" s="2">
        <f t="shared" si="26"/>
        <v>207.36</v>
      </c>
    </row>
    <row r="73" spans="1:22" x14ac:dyDescent="0.25">
      <c r="A73" s="2">
        <f t="shared" si="20"/>
        <v>2621</v>
      </c>
      <c r="B73" s="2">
        <f t="shared" si="21"/>
        <v>83732410</v>
      </c>
      <c r="C73" s="21">
        <f t="shared" si="17"/>
        <v>43115</v>
      </c>
      <c r="D73" s="21">
        <f t="shared" si="18"/>
        <v>43261</v>
      </c>
      <c r="E73" s="5">
        <f t="shared" ca="1" si="19"/>
        <v>1623.901797669309</v>
      </c>
      <c r="F73" s="2">
        <v>23</v>
      </c>
      <c r="N73" s="2">
        <f t="shared" si="22"/>
        <v>2621</v>
      </c>
      <c r="O73" s="2">
        <f t="shared" si="23"/>
        <v>83732410</v>
      </c>
      <c r="P73" s="21">
        <f t="shared" si="27"/>
        <v>43172</v>
      </c>
      <c r="Q73" s="2" t="s">
        <v>95</v>
      </c>
      <c r="R73" s="2">
        <f t="shared" si="24"/>
        <v>172.8</v>
      </c>
      <c r="S73" s="2">
        <v>11</v>
      </c>
      <c r="T73" s="2">
        <v>172.8</v>
      </c>
      <c r="U73" s="2">
        <f t="shared" si="25"/>
        <v>207.36</v>
      </c>
      <c r="V73" s="2">
        <f t="shared" si="26"/>
        <v>138.24</v>
      </c>
    </row>
    <row r="74" spans="1:22" x14ac:dyDescent="0.25">
      <c r="A74" s="2">
        <f t="shared" si="20"/>
        <v>2621</v>
      </c>
      <c r="B74" s="2">
        <f t="shared" si="21"/>
        <v>83732410</v>
      </c>
      <c r="C74" s="21">
        <f t="shared" si="17"/>
        <v>43115</v>
      </c>
      <c r="D74" s="21">
        <f t="shared" si="18"/>
        <v>43268</v>
      </c>
      <c r="E74" s="5">
        <f t="shared" ca="1" si="19"/>
        <v>1628.4586080445879</v>
      </c>
      <c r="F74" s="2">
        <v>24</v>
      </c>
      <c r="N74" s="2">
        <f t="shared" si="22"/>
        <v>2621</v>
      </c>
      <c r="O74" s="2">
        <f t="shared" si="23"/>
        <v>83732410</v>
      </c>
      <c r="P74" s="21">
        <f t="shared" si="27"/>
        <v>43173</v>
      </c>
      <c r="Q74" s="2" t="s">
        <v>96</v>
      </c>
      <c r="R74" s="2">
        <f t="shared" si="24"/>
        <v>38.4</v>
      </c>
      <c r="S74" s="2">
        <v>11</v>
      </c>
      <c r="T74" s="2">
        <v>38.4</v>
      </c>
      <c r="U74" s="2">
        <f t="shared" si="25"/>
        <v>46.08</v>
      </c>
      <c r="V74" s="2">
        <f t="shared" si="26"/>
        <v>30.72</v>
      </c>
    </row>
    <row r="75" spans="1:22" x14ac:dyDescent="0.25">
      <c r="A75" s="2">
        <f t="shared" si="20"/>
        <v>2621</v>
      </c>
      <c r="B75" s="2">
        <f t="shared" si="21"/>
        <v>83732410</v>
      </c>
      <c r="C75" s="21">
        <f t="shared" si="17"/>
        <v>43115</v>
      </c>
      <c r="D75" s="21">
        <f t="shared" si="18"/>
        <v>43275</v>
      </c>
      <c r="E75" s="5">
        <f t="shared" ca="1" si="19"/>
        <v>1801.000563910944</v>
      </c>
      <c r="F75" s="2">
        <v>25</v>
      </c>
      <c r="N75" s="2">
        <f t="shared" si="22"/>
        <v>2621</v>
      </c>
      <c r="O75" s="2">
        <f t="shared" si="23"/>
        <v>83732410</v>
      </c>
      <c r="P75" s="21">
        <f t="shared" si="27"/>
        <v>43174</v>
      </c>
      <c r="Q75" s="2" t="s">
        <v>97</v>
      </c>
      <c r="R75" s="2">
        <f t="shared" si="24"/>
        <v>258</v>
      </c>
      <c r="S75" s="2">
        <v>11</v>
      </c>
      <c r="T75" s="2">
        <v>258</v>
      </c>
      <c r="U75" s="2">
        <f t="shared" si="25"/>
        <v>309.59999999999997</v>
      </c>
      <c r="V75" s="2">
        <f t="shared" si="26"/>
        <v>206.4</v>
      </c>
    </row>
    <row r="76" spans="1:22" x14ac:dyDescent="0.25">
      <c r="A76" s="2">
        <f t="shared" si="20"/>
        <v>2621</v>
      </c>
      <c r="B76" s="2">
        <f t="shared" si="21"/>
        <v>83732410</v>
      </c>
      <c r="C76" s="21">
        <f t="shared" si="17"/>
        <v>43115</v>
      </c>
      <c r="D76" s="21">
        <f t="shared" si="18"/>
        <v>43282</v>
      </c>
      <c r="E76" s="5">
        <f t="shared" ca="1" si="19"/>
        <v>1523.13199663657</v>
      </c>
      <c r="F76" s="2">
        <v>26</v>
      </c>
      <c r="N76" s="2">
        <f t="shared" si="22"/>
        <v>2621</v>
      </c>
      <c r="O76" s="2">
        <f t="shared" si="23"/>
        <v>83732410</v>
      </c>
      <c r="P76" s="21">
        <f t="shared" si="27"/>
        <v>43175</v>
      </c>
      <c r="Q76" s="2" t="s">
        <v>105</v>
      </c>
      <c r="R76" s="2">
        <f t="shared" si="24"/>
        <v>3.2</v>
      </c>
      <c r="S76" s="2">
        <v>11</v>
      </c>
      <c r="T76" s="2">
        <v>3.2</v>
      </c>
      <c r="U76" s="2">
        <f t="shared" si="25"/>
        <v>3.84</v>
      </c>
      <c r="V76" s="2">
        <f t="shared" si="26"/>
        <v>2.5600000000000005</v>
      </c>
    </row>
    <row r="77" spans="1:22" x14ac:dyDescent="0.25">
      <c r="A77" s="8">
        <f t="shared" si="20"/>
        <v>2621</v>
      </c>
      <c r="B77" s="8">
        <f t="shared" si="21"/>
        <v>83732410</v>
      </c>
      <c r="C77" s="22">
        <f>$C$76+7</f>
        <v>43122</v>
      </c>
      <c r="D77" s="22">
        <f>D54</f>
        <v>43128</v>
      </c>
      <c r="E77" s="10">
        <f t="shared" ca="1" si="19"/>
        <v>1515.4798840209612</v>
      </c>
      <c r="F77" s="8">
        <v>4</v>
      </c>
      <c r="N77" s="2">
        <f t="shared" si="22"/>
        <v>2621</v>
      </c>
      <c r="O77" s="2">
        <f t="shared" si="23"/>
        <v>83732410</v>
      </c>
      <c r="P77" s="21">
        <f t="shared" si="27"/>
        <v>43176</v>
      </c>
      <c r="Q77" s="2" t="s">
        <v>98</v>
      </c>
      <c r="R77" s="2">
        <f t="shared" si="24"/>
        <v>45.6</v>
      </c>
      <c r="S77" s="2">
        <v>11</v>
      </c>
      <c r="T77" s="2">
        <v>45.6</v>
      </c>
      <c r="U77" s="2">
        <f t="shared" si="25"/>
        <v>54.72</v>
      </c>
      <c r="V77" s="2">
        <f t="shared" si="26"/>
        <v>36.480000000000004</v>
      </c>
    </row>
    <row r="78" spans="1:22" x14ac:dyDescent="0.25">
      <c r="A78" s="8">
        <f t="shared" si="20"/>
        <v>2621</v>
      </c>
      <c r="B78" s="8">
        <f t="shared" si="21"/>
        <v>83732410</v>
      </c>
      <c r="C78" s="22">
        <f t="shared" ref="C78:C99" si="28">$C$76+7</f>
        <v>43122</v>
      </c>
      <c r="D78" s="22">
        <f t="shared" ref="D78:D99" si="29">D55</f>
        <v>43135</v>
      </c>
      <c r="E78" s="10">
        <f t="shared" ca="1" si="19"/>
        <v>1657.5610219994696</v>
      </c>
      <c r="F78" s="8">
        <v>5</v>
      </c>
      <c r="N78" s="2">
        <f t="shared" si="22"/>
        <v>2621</v>
      </c>
      <c r="O78" s="2">
        <f t="shared" si="23"/>
        <v>83732410</v>
      </c>
      <c r="P78" s="21">
        <f t="shared" si="27"/>
        <v>43177</v>
      </c>
      <c r="Q78" s="2" t="s">
        <v>99</v>
      </c>
      <c r="R78" s="2">
        <f t="shared" si="24"/>
        <v>857</v>
      </c>
      <c r="S78" s="2">
        <v>11</v>
      </c>
      <c r="T78" s="2">
        <v>857</v>
      </c>
      <c r="U78" s="2">
        <f t="shared" si="25"/>
        <v>1028.3999999999999</v>
      </c>
      <c r="V78" s="2">
        <f t="shared" si="26"/>
        <v>685.6</v>
      </c>
    </row>
    <row r="79" spans="1:22" x14ac:dyDescent="0.25">
      <c r="A79" s="8">
        <f t="shared" si="20"/>
        <v>2621</v>
      </c>
      <c r="B79" s="8">
        <f t="shared" si="21"/>
        <v>83732410</v>
      </c>
      <c r="C79" s="22">
        <f t="shared" si="28"/>
        <v>43122</v>
      </c>
      <c r="D79" s="22">
        <f t="shared" si="29"/>
        <v>43142</v>
      </c>
      <c r="E79" s="10">
        <f t="shared" ca="1" si="19"/>
        <v>2152.0950134504328</v>
      </c>
      <c r="F79" s="8">
        <v>6</v>
      </c>
      <c r="N79" s="8">
        <f t="shared" si="22"/>
        <v>2621</v>
      </c>
      <c r="O79" s="8">
        <f t="shared" si="23"/>
        <v>83732410</v>
      </c>
      <c r="P79" s="22">
        <f t="shared" si="27"/>
        <v>43178</v>
      </c>
      <c r="Q79" s="8" t="s">
        <v>63</v>
      </c>
      <c r="R79" s="8">
        <f t="shared" si="24"/>
        <v>89</v>
      </c>
      <c r="S79" s="8">
        <v>12</v>
      </c>
      <c r="T79" s="2">
        <v>89</v>
      </c>
      <c r="U79" s="2">
        <f t="shared" si="25"/>
        <v>106.8</v>
      </c>
      <c r="V79" s="2">
        <f t="shared" si="26"/>
        <v>71.2</v>
      </c>
    </row>
    <row r="80" spans="1:22" x14ac:dyDescent="0.25">
      <c r="A80" s="8">
        <f t="shared" si="20"/>
        <v>2621</v>
      </c>
      <c r="B80" s="8">
        <f t="shared" si="21"/>
        <v>83732410</v>
      </c>
      <c r="C80" s="22">
        <f t="shared" si="28"/>
        <v>43122</v>
      </c>
      <c r="D80" s="22">
        <f t="shared" si="29"/>
        <v>43149</v>
      </c>
      <c r="E80" s="10">
        <f t="shared" ca="1" si="19"/>
        <v>1106.2432011038641</v>
      </c>
      <c r="F80" s="8">
        <v>7</v>
      </c>
      <c r="N80" s="8">
        <f t="shared" si="22"/>
        <v>2621</v>
      </c>
      <c r="O80" s="8">
        <f t="shared" si="23"/>
        <v>83732410</v>
      </c>
      <c r="P80" s="22">
        <f t="shared" si="27"/>
        <v>43179</v>
      </c>
      <c r="Q80" s="8" t="s">
        <v>64</v>
      </c>
      <c r="R80" s="8">
        <f t="shared" si="24"/>
        <v>352</v>
      </c>
      <c r="S80" s="8">
        <v>12</v>
      </c>
      <c r="T80" s="2">
        <v>352</v>
      </c>
      <c r="U80" s="2">
        <f t="shared" si="25"/>
        <v>422.4</v>
      </c>
      <c r="V80" s="2">
        <f t="shared" si="26"/>
        <v>281.60000000000002</v>
      </c>
    </row>
    <row r="81" spans="1:22" x14ac:dyDescent="0.25">
      <c r="A81" s="8">
        <f t="shared" si="20"/>
        <v>2621</v>
      </c>
      <c r="B81" s="8">
        <f t="shared" si="21"/>
        <v>83732410</v>
      </c>
      <c r="C81" s="22">
        <f t="shared" si="28"/>
        <v>43122</v>
      </c>
      <c r="D81" s="22">
        <f t="shared" si="29"/>
        <v>43156</v>
      </c>
      <c r="E81" s="10">
        <f t="shared" ca="1" si="19"/>
        <v>1748.2737507955319</v>
      </c>
      <c r="F81" s="8">
        <v>8</v>
      </c>
      <c r="N81" s="8">
        <f t="shared" si="22"/>
        <v>2621</v>
      </c>
      <c r="O81" s="8">
        <f t="shared" si="23"/>
        <v>83732410</v>
      </c>
      <c r="P81" s="22">
        <f t="shared" si="27"/>
        <v>43180</v>
      </c>
      <c r="Q81" s="8" t="s">
        <v>65</v>
      </c>
      <c r="R81" s="8">
        <f t="shared" si="24"/>
        <v>400</v>
      </c>
      <c r="S81" s="8">
        <v>12</v>
      </c>
      <c r="T81" s="2">
        <v>400</v>
      </c>
      <c r="U81" s="2">
        <f t="shared" si="25"/>
        <v>480</v>
      </c>
      <c r="V81" s="2">
        <f t="shared" si="26"/>
        <v>320</v>
      </c>
    </row>
    <row r="82" spans="1:22" x14ac:dyDescent="0.25">
      <c r="A82" s="8">
        <f t="shared" si="20"/>
        <v>2621</v>
      </c>
      <c r="B82" s="8">
        <f t="shared" si="21"/>
        <v>83732410</v>
      </c>
      <c r="C82" s="22">
        <f t="shared" si="28"/>
        <v>43122</v>
      </c>
      <c r="D82" s="22">
        <f t="shared" si="29"/>
        <v>43163</v>
      </c>
      <c r="E82" s="10">
        <f t="shared" ca="1" si="19"/>
        <v>1746.9704127676159</v>
      </c>
      <c r="F82" s="8">
        <v>9</v>
      </c>
      <c r="N82" s="8">
        <f t="shared" si="22"/>
        <v>2621</v>
      </c>
      <c r="O82" s="8">
        <f t="shared" si="23"/>
        <v>83732410</v>
      </c>
      <c r="P82" s="22">
        <f t="shared" si="27"/>
        <v>43181</v>
      </c>
      <c r="Q82" s="8" t="s">
        <v>66</v>
      </c>
      <c r="R82" s="8">
        <f t="shared" si="24"/>
        <v>172.8</v>
      </c>
      <c r="S82" s="8">
        <v>12</v>
      </c>
      <c r="T82" s="2">
        <v>172.8</v>
      </c>
      <c r="U82" s="2">
        <f t="shared" si="25"/>
        <v>207.36</v>
      </c>
      <c r="V82" s="2">
        <f t="shared" si="26"/>
        <v>138.24</v>
      </c>
    </row>
    <row r="83" spans="1:22" x14ac:dyDescent="0.25">
      <c r="A83" s="8">
        <f t="shared" si="20"/>
        <v>2621</v>
      </c>
      <c r="B83" s="8">
        <f t="shared" si="21"/>
        <v>83732410</v>
      </c>
      <c r="C83" s="22">
        <f t="shared" si="28"/>
        <v>43122</v>
      </c>
      <c r="D83" s="22">
        <f t="shared" si="29"/>
        <v>43170</v>
      </c>
      <c r="E83" s="10">
        <f t="shared" ca="1" si="19"/>
        <v>1974.8015812493306</v>
      </c>
      <c r="F83" s="8">
        <v>10</v>
      </c>
      <c r="N83" s="8">
        <f t="shared" si="22"/>
        <v>2621</v>
      </c>
      <c r="O83" s="8">
        <f t="shared" si="23"/>
        <v>83732410</v>
      </c>
      <c r="P83" s="22">
        <f t="shared" si="27"/>
        <v>43182</v>
      </c>
      <c r="Q83" s="8" t="s">
        <v>67</v>
      </c>
      <c r="R83" s="8">
        <f t="shared" si="24"/>
        <v>86.4</v>
      </c>
      <c r="S83" s="8">
        <v>12</v>
      </c>
      <c r="T83" s="2">
        <v>86.4</v>
      </c>
      <c r="U83" s="2">
        <f t="shared" si="25"/>
        <v>103.68</v>
      </c>
      <c r="V83" s="2">
        <f t="shared" si="26"/>
        <v>69.12</v>
      </c>
    </row>
    <row r="84" spans="1:22" x14ac:dyDescent="0.25">
      <c r="A84" s="8">
        <f t="shared" si="20"/>
        <v>2621</v>
      </c>
      <c r="B84" s="8">
        <f t="shared" si="21"/>
        <v>83732410</v>
      </c>
      <c r="C84" s="22">
        <f t="shared" si="28"/>
        <v>43122</v>
      </c>
      <c r="D84" s="22">
        <f t="shared" si="29"/>
        <v>43177</v>
      </c>
      <c r="E84" s="10">
        <f t="shared" ca="1" si="19"/>
        <v>1515.3959019354102</v>
      </c>
      <c r="F84" s="8">
        <v>11</v>
      </c>
      <c r="N84" s="8">
        <f t="shared" si="22"/>
        <v>2621</v>
      </c>
      <c r="O84" s="8">
        <f t="shared" si="23"/>
        <v>83732410</v>
      </c>
      <c r="P84" s="22">
        <f t="shared" si="27"/>
        <v>43183</v>
      </c>
      <c r="Q84" s="8" t="s">
        <v>106</v>
      </c>
      <c r="R84" s="8">
        <f t="shared" si="24"/>
        <v>160</v>
      </c>
      <c r="S84" s="8">
        <v>12</v>
      </c>
      <c r="T84" s="2">
        <v>160</v>
      </c>
      <c r="U84" s="2">
        <f t="shared" si="25"/>
        <v>192</v>
      </c>
      <c r="V84" s="2">
        <f t="shared" si="26"/>
        <v>128</v>
      </c>
    </row>
    <row r="85" spans="1:22" x14ac:dyDescent="0.25">
      <c r="A85" s="8">
        <f t="shared" si="20"/>
        <v>2621</v>
      </c>
      <c r="B85" s="8">
        <f t="shared" si="21"/>
        <v>83732410</v>
      </c>
      <c r="C85" s="22">
        <f t="shared" si="28"/>
        <v>43122</v>
      </c>
      <c r="D85" s="22">
        <f t="shared" si="29"/>
        <v>43184</v>
      </c>
      <c r="E85" s="10">
        <f t="shared" ca="1" si="19"/>
        <v>1403.2025345804782</v>
      </c>
      <c r="F85" s="8">
        <v>12</v>
      </c>
      <c r="N85" s="8">
        <f t="shared" si="22"/>
        <v>2621</v>
      </c>
      <c r="O85" s="8">
        <f t="shared" si="23"/>
        <v>83732410</v>
      </c>
      <c r="P85" s="22">
        <f t="shared" si="27"/>
        <v>43184</v>
      </c>
      <c r="Q85" s="8" t="s">
        <v>68</v>
      </c>
      <c r="R85" s="8">
        <f t="shared" si="24"/>
        <v>159</v>
      </c>
      <c r="S85" s="8">
        <v>12</v>
      </c>
      <c r="T85" s="2">
        <v>159</v>
      </c>
      <c r="U85" s="2">
        <f t="shared" si="25"/>
        <v>190.79999999999998</v>
      </c>
      <c r="V85" s="2">
        <f t="shared" si="26"/>
        <v>127.2</v>
      </c>
    </row>
    <row r="86" spans="1:22" x14ac:dyDescent="0.25">
      <c r="A86" s="8">
        <f t="shared" si="20"/>
        <v>2621</v>
      </c>
      <c r="B86" s="8">
        <f t="shared" si="21"/>
        <v>83732410</v>
      </c>
      <c r="C86" s="22">
        <f t="shared" si="28"/>
        <v>43122</v>
      </c>
      <c r="D86" s="22">
        <f t="shared" si="29"/>
        <v>43191</v>
      </c>
      <c r="E86" s="10">
        <f t="shared" ca="1" si="19"/>
        <v>1179.7209772467372</v>
      </c>
      <c r="F86" s="8">
        <v>13</v>
      </c>
      <c r="N86" s="2">
        <f t="shared" si="22"/>
        <v>2621</v>
      </c>
      <c r="O86" s="2">
        <f t="shared" si="23"/>
        <v>83732410</v>
      </c>
      <c r="P86" s="21">
        <f t="shared" si="27"/>
        <v>43185</v>
      </c>
      <c r="Q86" s="2" t="s">
        <v>100</v>
      </c>
      <c r="R86" s="2">
        <f t="shared" si="24"/>
        <v>86.4</v>
      </c>
      <c r="S86" s="2">
        <v>13</v>
      </c>
      <c r="T86" s="2">
        <v>86.4</v>
      </c>
      <c r="U86" s="2">
        <f t="shared" si="25"/>
        <v>103.68</v>
      </c>
      <c r="V86" s="2">
        <f t="shared" si="26"/>
        <v>69.12</v>
      </c>
    </row>
    <row r="87" spans="1:22" x14ac:dyDescent="0.25">
      <c r="A87" s="8">
        <f t="shared" si="20"/>
        <v>2621</v>
      </c>
      <c r="B87" s="8">
        <f t="shared" si="21"/>
        <v>83732410</v>
      </c>
      <c r="C87" s="22">
        <f t="shared" si="28"/>
        <v>43122</v>
      </c>
      <c r="D87" s="22">
        <f t="shared" si="29"/>
        <v>43198</v>
      </c>
      <c r="E87" s="10">
        <f t="shared" ca="1" si="19"/>
        <v>1609.2851770774405</v>
      </c>
      <c r="F87" s="8">
        <v>14</v>
      </c>
      <c r="N87" s="2">
        <f t="shared" si="22"/>
        <v>2621</v>
      </c>
      <c r="O87" s="2">
        <f t="shared" si="23"/>
        <v>83732410</v>
      </c>
      <c r="P87" s="21">
        <f t="shared" si="27"/>
        <v>43186</v>
      </c>
      <c r="Q87" s="2" t="s">
        <v>101</v>
      </c>
      <c r="R87" s="2">
        <f t="shared" si="24"/>
        <v>86.4</v>
      </c>
      <c r="S87" s="2">
        <v>13</v>
      </c>
      <c r="T87" s="2">
        <v>86.4</v>
      </c>
      <c r="U87" s="2">
        <f t="shared" si="25"/>
        <v>103.68</v>
      </c>
      <c r="V87" s="2">
        <f t="shared" si="26"/>
        <v>69.12</v>
      </c>
    </row>
    <row r="88" spans="1:22" x14ac:dyDescent="0.25">
      <c r="A88" s="8">
        <f t="shared" si="20"/>
        <v>2621</v>
      </c>
      <c r="B88" s="8">
        <f t="shared" si="21"/>
        <v>83732410</v>
      </c>
      <c r="C88" s="22">
        <f t="shared" si="28"/>
        <v>43122</v>
      </c>
      <c r="D88" s="22">
        <f t="shared" si="29"/>
        <v>43205</v>
      </c>
      <c r="E88" s="10">
        <f t="shared" ca="1" si="19"/>
        <v>1831.755523814089</v>
      </c>
      <c r="F88" s="8">
        <v>15</v>
      </c>
      <c r="N88" s="2">
        <f t="shared" si="22"/>
        <v>2621</v>
      </c>
      <c r="O88" s="2">
        <f t="shared" si="23"/>
        <v>83732410</v>
      </c>
      <c r="P88" s="21">
        <f t="shared" si="27"/>
        <v>43187</v>
      </c>
      <c r="Q88" s="2" t="s">
        <v>107</v>
      </c>
      <c r="R88" s="2">
        <f t="shared" si="24"/>
        <v>86.4</v>
      </c>
      <c r="S88" s="2">
        <v>13</v>
      </c>
      <c r="T88" s="2">
        <v>86.4</v>
      </c>
      <c r="U88" s="2">
        <f t="shared" si="25"/>
        <v>103.68</v>
      </c>
      <c r="V88" s="2">
        <f t="shared" si="26"/>
        <v>69.12</v>
      </c>
    </row>
    <row r="89" spans="1:22" x14ac:dyDescent="0.25">
      <c r="A89" s="8">
        <f t="shared" si="20"/>
        <v>2621</v>
      </c>
      <c r="B89" s="8">
        <f t="shared" si="21"/>
        <v>83732410</v>
      </c>
      <c r="C89" s="22">
        <f t="shared" si="28"/>
        <v>43122</v>
      </c>
      <c r="D89" s="22">
        <f t="shared" si="29"/>
        <v>43212</v>
      </c>
      <c r="E89" s="10">
        <f t="shared" ca="1" si="19"/>
        <v>1739.5561102946631</v>
      </c>
      <c r="F89" s="8">
        <v>16</v>
      </c>
      <c r="N89" s="2">
        <f t="shared" si="22"/>
        <v>2621</v>
      </c>
      <c r="O89" s="2">
        <f t="shared" si="23"/>
        <v>83732410</v>
      </c>
      <c r="P89" s="21">
        <f t="shared" si="27"/>
        <v>43188</v>
      </c>
      <c r="Q89" s="2" t="s">
        <v>70</v>
      </c>
      <c r="R89" s="2">
        <f t="shared" si="24"/>
        <v>4</v>
      </c>
      <c r="S89" s="2">
        <v>13</v>
      </c>
      <c r="T89" s="2">
        <v>4</v>
      </c>
      <c r="U89" s="2">
        <f t="shared" si="25"/>
        <v>4.8</v>
      </c>
      <c r="V89" s="2">
        <f t="shared" si="26"/>
        <v>3.2</v>
      </c>
    </row>
    <row r="90" spans="1:22" x14ac:dyDescent="0.25">
      <c r="A90" s="8">
        <f t="shared" si="20"/>
        <v>2621</v>
      </c>
      <c r="B90" s="8">
        <f t="shared" si="21"/>
        <v>83732410</v>
      </c>
      <c r="C90" s="22">
        <f t="shared" si="28"/>
        <v>43122</v>
      </c>
      <c r="D90" s="22">
        <f t="shared" si="29"/>
        <v>43219</v>
      </c>
      <c r="E90" s="10">
        <f t="shared" ca="1" si="19"/>
        <v>1079.0463106855248</v>
      </c>
      <c r="F90" s="8">
        <v>17</v>
      </c>
      <c r="N90" s="2">
        <f t="shared" si="22"/>
        <v>2621</v>
      </c>
      <c r="O90" s="2">
        <f t="shared" si="23"/>
        <v>83732410</v>
      </c>
      <c r="P90" s="21">
        <f t="shared" si="27"/>
        <v>43189</v>
      </c>
      <c r="Q90" s="2" t="s">
        <v>71</v>
      </c>
      <c r="R90" s="2">
        <f t="shared" si="24"/>
        <v>35.200000000000003</v>
      </c>
      <c r="S90" s="2">
        <v>13</v>
      </c>
      <c r="T90" s="2">
        <v>35.200000000000003</v>
      </c>
      <c r="U90" s="2">
        <f t="shared" si="25"/>
        <v>42.24</v>
      </c>
      <c r="V90" s="2">
        <f t="shared" si="26"/>
        <v>28.160000000000004</v>
      </c>
    </row>
    <row r="91" spans="1:22" x14ac:dyDescent="0.25">
      <c r="A91" s="8">
        <f t="shared" si="20"/>
        <v>2621</v>
      </c>
      <c r="B91" s="8">
        <f t="shared" si="21"/>
        <v>83732410</v>
      </c>
      <c r="C91" s="22">
        <f t="shared" si="28"/>
        <v>43122</v>
      </c>
      <c r="D91" s="22">
        <f t="shared" si="29"/>
        <v>43226</v>
      </c>
      <c r="E91" s="10">
        <f t="shared" ca="1" si="19"/>
        <v>2101.1911136987837</v>
      </c>
      <c r="F91" s="8">
        <v>18</v>
      </c>
      <c r="N91" s="2">
        <f t="shared" si="22"/>
        <v>2621</v>
      </c>
      <c r="O91" s="2">
        <f t="shared" si="23"/>
        <v>83732410</v>
      </c>
      <c r="P91" s="21">
        <f t="shared" si="27"/>
        <v>43190</v>
      </c>
      <c r="Q91" s="2" t="s">
        <v>72</v>
      </c>
      <c r="R91" s="2">
        <f t="shared" si="24"/>
        <v>1037.5999999999999</v>
      </c>
      <c r="S91" s="2">
        <v>13</v>
      </c>
      <c r="T91" s="2">
        <v>1037.5999999999999</v>
      </c>
      <c r="U91" s="2">
        <f t="shared" si="25"/>
        <v>1245.1199999999999</v>
      </c>
      <c r="V91" s="2">
        <f t="shared" si="26"/>
        <v>830.07999999999993</v>
      </c>
    </row>
    <row r="92" spans="1:22" x14ac:dyDescent="0.25">
      <c r="A92" s="8">
        <f t="shared" si="20"/>
        <v>2621</v>
      </c>
      <c r="B92" s="8">
        <f t="shared" si="21"/>
        <v>83732410</v>
      </c>
      <c r="C92" s="22">
        <f t="shared" si="28"/>
        <v>43122</v>
      </c>
      <c r="D92" s="22">
        <f t="shared" si="29"/>
        <v>43233</v>
      </c>
      <c r="E92" s="10">
        <f t="shared" ca="1" si="19"/>
        <v>2169.0725599584875</v>
      </c>
      <c r="F92" s="8">
        <v>19</v>
      </c>
      <c r="N92" s="2">
        <f t="shared" si="22"/>
        <v>2621</v>
      </c>
      <c r="O92" s="2">
        <f t="shared" si="23"/>
        <v>83732410</v>
      </c>
      <c r="P92" s="21">
        <f t="shared" si="27"/>
        <v>43191</v>
      </c>
      <c r="Q92" s="2" t="s">
        <v>73</v>
      </c>
      <c r="R92" s="2">
        <f t="shared" si="24"/>
        <v>20</v>
      </c>
      <c r="S92" s="2">
        <v>13</v>
      </c>
      <c r="T92" s="2">
        <v>20</v>
      </c>
      <c r="U92" s="2">
        <f t="shared" si="25"/>
        <v>24</v>
      </c>
      <c r="V92" s="2">
        <f t="shared" si="26"/>
        <v>16</v>
      </c>
    </row>
    <row r="93" spans="1:22" x14ac:dyDescent="0.25">
      <c r="A93" s="8">
        <f t="shared" si="20"/>
        <v>2621</v>
      </c>
      <c r="B93" s="8">
        <f t="shared" si="21"/>
        <v>83732410</v>
      </c>
      <c r="C93" s="22">
        <f t="shared" si="28"/>
        <v>43122</v>
      </c>
      <c r="D93" s="22">
        <f t="shared" si="29"/>
        <v>43240</v>
      </c>
      <c r="E93" s="10">
        <f t="shared" ca="1" si="19"/>
        <v>1547.575209322926</v>
      </c>
      <c r="F93" s="8">
        <v>20</v>
      </c>
      <c r="N93" s="8">
        <f t="shared" si="22"/>
        <v>2621</v>
      </c>
      <c r="O93" s="8">
        <f t="shared" si="23"/>
        <v>83732410</v>
      </c>
      <c r="P93" s="22">
        <f t="shared" si="27"/>
        <v>43192</v>
      </c>
      <c r="Q93" s="8" t="s">
        <v>74</v>
      </c>
      <c r="R93" s="8">
        <f t="shared" si="24"/>
        <v>172.8</v>
      </c>
      <c r="S93" s="8">
        <v>14</v>
      </c>
      <c r="T93" s="2">
        <v>172.8</v>
      </c>
      <c r="U93" s="2">
        <f t="shared" si="25"/>
        <v>207.36</v>
      </c>
      <c r="V93" s="2">
        <f t="shared" si="26"/>
        <v>138.24</v>
      </c>
    </row>
    <row r="94" spans="1:22" x14ac:dyDescent="0.25">
      <c r="A94" s="8">
        <f t="shared" si="20"/>
        <v>2621</v>
      </c>
      <c r="B94" s="8">
        <f t="shared" si="21"/>
        <v>83732410</v>
      </c>
      <c r="C94" s="22">
        <f t="shared" si="28"/>
        <v>43122</v>
      </c>
      <c r="D94" s="22">
        <f t="shared" si="29"/>
        <v>43247</v>
      </c>
      <c r="E94" s="10">
        <f t="shared" ca="1" si="19"/>
        <v>1350.943752773054</v>
      </c>
      <c r="F94" s="8">
        <v>21</v>
      </c>
      <c r="N94" s="8">
        <f t="shared" si="22"/>
        <v>2621</v>
      </c>
      <c r="O94" s="8">
        <f t="shared" si="23"/>
        <v>83732410</v>
      </c>
      <c r="P94" s="22">
        <f t="shared" si="27"/>
        <v>43193</v>
      </c>
      <c r="Q94" s="8" t="s">
        <v>76</v>
      </c>
      <c r="R94" s="8">
        <f t="shared" si="24"/>
        <v>10.4</v>
      </c>
      <c r="S94" s="8">
        <v>14</v>
      </c>
      <c r="T94" s="2">
        <v>10.4</v>
      </c>
      <c r="U94" s="2">
        <f t="shared" si="25"/>
        <v>12.48</v>
      </c>
      <c r="V94" s="2">
        <f t="shared" si="26"/>
        <v>8.32</v>
      </c>
    </row>
    <row r="95" spans="1:22" x14ac:dyDescent="0.25">
      <c r="A95" s="8">
        <f t="shared" si="20"/>
        <v>2621</v>
      </c>
      <c r="B95" s="8">
        <f t="shared" si="21"/>
        <v>83732410</v>
      </c>
      <c r="C95" s="22">
        <f t="shared" si="28"/>
        <v>43122</v>
      </c>
      <c r="D95" s="22">
        <f t="shared" si="29"/>
        <v>43254</v>
      </c>
      <c r="E95" s="10">
        <f t="shared" ca="1" si="19"/>
        <v>2089.3147767830187</v>
      </c>
      <c r="F95" s="8">
        <v>22</v>
      </c>
      <c r="N95" s="8">
        <f t="shared" si="22"/>
        <v>2621</v>
      </c>
      <c r="O95" s="8">
        <f t="shared" si="23"/>
        <v>83732410</v>
      </c>
      <c r="P95" s="22">
        <f t="shared" si="27"/>
        <v>43194</v>
      </c>
      <c r="Q95" s="8" t="s">
        <v>104</v>
      </c>
      <c r="R95" s="8">
        <f t="shared" si="24"/>
        <v>18.399999999999999</v>
      </c>
      <c r="S95" s="8">
        <v>14</v>
      </c>
      <c r="T95" s="2">
        <v>18.399999999999999</v>
      </c>
      <c r="U95" s="2">
        <f t="shared" si="25"/>
        <v>22.08</v>
      </c>
      <c r="V95" s="2">
        <f t="shared" si="26"/>
        <v>14.719999999999999</v>
      </c>
    </row>
    <row r="96" spans="1:22" x14ac:dyDescent="0.25">
      <c r="A96" s="8">
        <f t="shared" si="20"/>
        <v>2621</v>
      </c>
      <c r="B96" s="8">
        <f t="shared" si="21"/>
        <v>83732410</v>
      </c>
      <c r="C96" s="22">
        <f t="shared" si="28"/>
        <v>43122</v>
      </c>
      <c r="D96" s="22">
        <f t="shared" si="29"/>
        <v>43261</v>
      </c>
      <c r="E96" s="10">
        <f t="shared" ca="1" si="19"/>
        <v>1603.4318904153145</v>
      </c>
      <c r="F96" s="8">
        <v>23</v>
      </c>
      <c r="N96" s="8">
        <f t="shared" si="22"/>
        <v>2621</v>
      </c>
      <c r="O96" s="8">
        <f t="shared" si="23"/>
        <v>83732410</v>
      </c>
      <c r="P96" s="22">
        <f t="shared" si="27"/>
        <v>43195</v>
      </c>
      <c r="Q96" s="8" t="s">
        <v>77</v>
      </c>
      <c r="R96" s="8">
        <f t="shared" si="24"/>
        <v>147</v>
      </c>
      <c r="S96" s="8">
        <v>14</v>
      </c>
      <c r="T96" s="2">
        <v>147</v>
      </c>
      <c r="U96" s="2">
        <f t="shared" si="25"/>
        <v>176.4</v>
      </c>
      <c r="V96" s="2">
        <f t="shared" si="26"/>
        <v>117.60000000000001</v>
      </c>
    </row>
    <row r="97" spans="1:22" x14ac:dyDescent="0.25">
      <c r="A97" s="8">
        <f t="shared" si="20"/>
        <v>2621</v>
      </c>
      <c r="B97" s="8">
        <f t="shared" si="21"/>
        <v>83732410</v>
      </c>
      <c r="C97" s="22">
        <f t="shared" si="28"/>
        <v>43122</v>
      </c>
      <c r="D97" s="22">
        <f t="shared" si="29"/>
        <v>43268</v>
      </c>
      <c r="E97" s="10">
        <f t="shared" ca="1" si="19"/>
        <v>2069.3571526898822</v>
      </c>
      <c r="F97" s="8">
        <v>24</v>
      </c>
      <c r="N97" s="8">
        <f t="shared" si="22"/>
        <v>2621</v>
      </c>
      <c r="O97" s="8">
        <f t="shared" si="23"/>
        <v>83732410</v>
      </c>
      <c r="P97" s="22">
        <f t="shared" si="27"/>
        <v>43196</v>
      </c>
      <c r="Q97" s="8" t="s">
        <v>78</v>
      </c>
      <c r="R97" s="8">
        <f t="shared" si="24"/>
        <v>675</v>
      </c>
      <c r="S97" s="8">
        <v>14</v>
      </c>
      <c r="T97" s="2">
        <v>675</v>
      </c>
      <c r="U97" s="2">
        <f t="shared" si="25"/>
        <v>810</v>
      </c>
      <c r="V97" s="2">
        <f t="shared" si="26"/>
        <v>540</v>
      </c>
    </row>
    <row r="98" spans="1:22" x14ac:dyDescent="0.25">
      <c r="A98" s="8">
        <f t="shared" si="20"/>
        <v>2621</v>
      </c>
      <c r="B98" s="8">
        <f t="shared" si="21"/>
        <v>83732410</v>
      </c>
      <c r="C98" s="22">
        <f t="shared" si="28"/>
        <v>43122</v>
      </c>
      <c r="D98" s="22">
        <f t="shared" si="29"/>
        <v>43275</v>
      </c>
      <c r="E98" s="10">
        <f t="shared" ca="1" si="19"/>
        <v>1410.103010022824</v>
      </c>
      <c r="F98" s="8">
        <v>25</v>
      </c>
      <c r="N98" s="8">
        <f t="shared" si="22"/>
        <v>2621</v>
      </c>
      <c r="O98" s="8">
        <f t="shared" si="23"/>
        <v>83732410</v>
      </c>
      <c r="P98" s="22">
        <f t="shared" si="27"/>
        <v>43197</v>
      </c>
      <c r="Q98" s="8" t="s">
        <v>79</v>
      </c>
      <c r="R98" s="8">
        <f t="shared" si="24"/>
        <v>39.200000000000003</v>
      </c>
      <c r="S98" s="8">
        <v>14</v>
      </c>
      <c r="T98" s="2">
        <v>39.200000000000003</v>
      </c>
      <c r="U98" s="2">
        <f t="shared" si="25"/>
        <v>47.04</v>
      </c>
      <c r="V98" s="2">
        <f t="shared" si="26"/>
        <v>31.360000000000003</v>
      </c>
    </row>
    <row r="99" spans="1:22" x14ac:dyDescent="0.25">
      <c r="A99" s="8">
        <f t="shared" si="20"/>
        <v>2621</v>
      </c>
      <c r="B99" s="8">
        <f t="shared" si="21"/>
        <v>83732410</v>
      </c>
      <c r="C99" s="22">
        <f t="shared" si="28"/>
        <v>43122</v>
      </c>
      <c r="D99" s="22">
        <f t="shared" si="29"/>
        <v>43282</v>
      </c>
      <c r="E99" s="10">
        <f t="shared" ca="1" si="19"/>
        <v>1971.8049901924765</v>
      </c>
      <c r="F99" s="8">
        <v>26</v>
      </c>
      <c r="N99" s="8">
        <f t="shared" si="22"/>
        <v>2621</v>
      </c>
      <c r="O99" s="8">
        <f t="shared" si="23"/>
        <v>83732410</v>
      </c>
      <c r="P99" s="22">
        <f t="shared" si="27"/>
        <v>43198</v>
      </c>
      <c r="Q99" s="8" t="s">
        <v>80</v>
      </c>
      <c r="R99" s="8">
        <f t="shared" si="24"/>
        <v>367</v>
      </c>
      <c r="S99" s="8">
        <v>14</v>
      </c>
      <c r="T99" s="2">
        <v>367</v>
      </c>
      <c r="U99" s="2">
        <f t="shared" si="25"/>
        <v>440.4</v>
      </c>
      <c r="V99" s="2">
        <f t="shared" si="26"/>
        <v>293.60000000000002</v>
      </c>
    </row>
    <row r="100" spans="1:22" x14ac:dyDescent="0.25">
      <c r="A100" s="2">
        <f t="shared" si="20"/>
        <v>2621</v>
      </c>
      <c r="B100" s="2">
        <f t="shared" si="21"/>
        <v>83732410</v>
      </c>
      <c r="C100" s="21">
        <f>$C$99+7</f>
        <v>43129</v>
      </c>
      <c r="D100" s="21">
        <f>D78</f>
        <v>43135</v>
      </c>
      <c r="E100" s="5">
        <f t="shared" ca="1" si="19"/>
        <v>2002.8997012483853</v>
      </c>
      <c r="F100" s="2">
        <v>5</v>
      </c>
      <c r="N100" s="2">
        <f t="shared" si="22"/>
        <v>2621</v>
      </c>
      <c r="O100" s="2">
        <f t="shared" si="23"/>
        <v>83732410</v>
      </c>
      <c r="P100" s="21">
        <f t="shared" si="27"/>
        <v>43199</v>
      </c>
      <c r="Q100" s="2" t="s">
        <v>81</v>
      </c>
      <c r="R100" s="2">
        <f t="shared" si="24"/>
        <v>47.2</v>
      </c>
      <c r="S100" s="2">
        <v>15</v>
      </c>
      <c r="T100" s="2">
        <v>47.2</v>
      </c>
      <c r="U100" s="2">
        <f t="shared" si="25"/>
        <v>56.64</v>
      </c>
      <c r="V100" s="2">
        <f t="shared" si="26"/>
        <v>37.760000000000005</v>
      </c>
    </row>
    <row r="101" spans="1:22" x14ac:dyDescent="0.25">
      <c r="A101" s="2">
        <f t="shared" si="20"/>
        <v>2621</v>
      </c>
      <c r="B101" s="2">
        <f t="shared" si="21"/>
        <v>83732410</v>
      </c>
      <c r="C101" s="21">
        <f t="shared" ref="C101:C121" si="30">$C$99+7</f>
        <v>43129</v>
      </c>
      <c r="D101" s="21">
        <f t="shared" ref="D101:D121" si="31">D79</f>
        <v>43142</v>
      </c>
      <c r="E101" s="5">
        <f t="shared" ca="1" si="19"/>
        <v>2131.8854145112591</v>
      </c>
      <c r="F101" s="2">
        <v>6</v>
      </c>
      <c r="N101" s="2">
        <f t="shared" si="22"/>
        <v>2621</v>
      </c>
      <c r="O101" s="2">
        <f t="shared" si="23"/>
        <v>83732410</v>
      </c>
      <c r="P101" s="21">
        <f t="shared" si="27"/>
        <v>43200</v>
      </c>
      <c r="Q101" s="2" t="s">
        <v>82</v>
      </c>
      <c r="R101" s="2">
        <f t="shared" si="24"/>
        <v>100</v>
      </c>
      <c r="S101" s="2">
        <v>15</v>
      </c>
      <c r="T101" s="2">
        <v>100</v>
      </c>
      <c r="U101" s="2">
        <f t="shared" si="25"/>
        <v>120</v>
      </c>
      <c r="V101" s="2">
        <f t="shared" si="26"/>
        <v>80</v>
      </c>
    </row>
    <row r="102" spans="1:22" x14ac:dyDescent="0.25">
      <c r="A102" s="2">
        <f t="shared" si="20"/>
        <v>2621</v>
      </c>
      <c r="B102" s="2">
        <f t="shared" si="21"/>
        <v>83732410</v>
      </c>
      <c r="C102" s="21">
        <f t="shared" si="30"/>
        <v>43129</v>
      </c>
      <c r="D102" s="21">
        <f t="shared" si="31"/>
        <v>43149</v>
      </c>
      <c r="E102" s="5">
        <f t="shared" ca="1" si="19"/>
        <v>1817.1344233672912</v>
      </c>
      <c r="F102" s="2">
        <v>7</v>
      </c>
      <c r="N102" s="2">
        <f t="shared" si="22"/>
        <v>2621</v>
      </c>
      <c r="O102" s="2">
        <f t="shared" si="23"/>
        <v>83732410</v>
      </c>
      <c r="P102" s="21">
        <f t="shared" si="27"/>
        <v>43201</v>
      </c>
      <c r="Q102" s="2" t="s">
        <v>83</v>
      </c>
      <c r="R102" s="2">
        <f t="shared" si="24"/>
        <v>52</v>
      </c>
      <c r="S102" s="2">
        <v>15</v>
      </c>
      <c r="T102" s="2">
        <v>52</v>
      </c>
      <c r="U102" s="2">
        <f t="shared" si="25"/>
        <v>62.4</v>
      </c>
      <c r="V102" s="2">
        <f t="shared" si="26"/>
        <v>41.6</v>
      </c>
    </row>
    <row r="103" spans="1:22" x14ac:dyDescent="0.25">
      <c r="A103" s="2">
        <f t="shared" si="20"/>
        <v>2621</v>
      </c>
      <c r="B103" s="2">
        <f t="shared" si="21"/>
        <v>83732410</v>
      </c>
      <c r="C103" s="21">
        <f t="shared" si="30"/>
        <v>43129</v>
      </c>
      <c r="D103" s="21">
        <f t="shared" si="31"/>
        <v>43156</v>
      </c>
      <c r="E103" s="5">
        <f t="shared" ca="1" si="19"/>
        <v>1934.6583663516076</v>
      </c>
      <c r="F103" s="2">
        <v>8</v>
      </c>
      <c r="N103" s="2">
        <f t="shared" si="22"/>
        <v>2621</v>
      </c>
      <c r="O103" s="2">
        <f t="shared" si="23"/>
        <v>83732410</v>
      </c>
      <c r="P103" s="21">
        <f t="shared" si="27"/>
        <v>43202</v>
      </c>
      <c r="Q103" s="2" t="s">
        <v>84</v>
      </c>
      <c r="R103" s="2">
        <f t="shared" si="24"/>
        <v>420</v>
      </c>
      <c r="S103" s="2">
        <v>15</v>
      </c>
      <c r="T103" s="2">
        <v>420</v>
      </c>
      <c r="U103" s="2">
        <f t="shared" si="25"/>
        <v>504</v>
      </c>
      <c r="V103" s="2">
        <f t="shared" si="26"/>
        <v>336</v>
      </c>
    </row>
    <row r="104" spans="1:22" x14ac:dyDescent="0.25">
      <c r="A104" s="2">
        <f t="shared" si="20"/>
        <v>2621</v>
      </c>
      <c r="B104" s="2">
        <f t="shared" si="21"/>
        <v>83732410</v>
      </c>
      <c r="C104" s="21">
        <f t="shared" si="30"/>
        <v>43129</v>
      </c>
      <c r="D104" s="21">
        <f t="shared" si="31"/>
        <v>43163</v>
      </c>
      <c r="E104" s="5">
        <f t="shared" ca="1" si="19"/>
        <v>1861.5697513423891</v>
      </c>
      <c r="F104" s="2">
        <v>9</v>
      </c>
      <c r="N104" s="2">
        <f t="shared" si="22"/>
        <v>2621</v>
      </c>
      <c r="O104" s="2">
        <f t="shared" si="23"/>
        <v>83732410</v>
      </c>
      <c r="P104" s="21">
        <f t="shared" si="27"/>
        <v>43203</v>
      </c>
      <c r="Q104" s="2" t="s">
        <v>85</v>
      </c>
      <c r="R104" s="2">
        <f t="shared" si="24"/>
        <v>459</v>
      </c>
      <c r="S104" s="2">
        <v>15</v>
      </c>
      <c r="T104" s="2">
        <v>459</v>
      </c>
      <c r="U104" s="2">
        <f t="shared" si="25"/>
        <v>550.79999999999995</v>
      </c>
      <c r="V104" s="2">
        <f t="shared" si="26"/>
        <v>367.20000000000005</v>
      </c>
    </row>
    <row r="105" spans="1:22" x14ac:dyDescent="0.25">
      <c r="A105" s="2">
        <f t="shared" si="20"/>
        <v>2621</v>
      </c>
      <c r="B105" s="2">
        <f t="shared" si="21"/>
        <v>83732410</v>
      </c>
      <c r="C105" s="21">
        <f t="shared" si="30"/>
        <v>43129</v>
      </c>
      <c r="D105" s="21">
        <f t="shared" si="31"/>
        <v>43170</v>
      </c>
      <c r="E105" s="5">
        <f t="shared" ca="1" si="19"/>
        <v>1809.8916272875767</v>
      </c>
      <c r="F105" s="2">
        <v>10</v>
      </c>
      <c r="N105" s="2">
        <f t="shared" si="22"/>
        <v>2621</v>
      </c>
      <c r="O105" s="2">
        <f t="shared" si="23"/>
        <v>83732410</v>
      </c>
      <c r="P105" s="21">
        <f t="shared" si="27"/>
        <v>43204</v>
      </c>
      <c r="Q105" s="2" t="s">
        <v>86</v>
      </c>
      <c r="R105" s="2">
        <f t="shared" si="24"/>
        <v>350</v>
      </c>
      <c r="S105" s="2">
        <v>15</v>
      </c>
      <c r="T105" s="2">
        <v>350</v>
      </c>
      <c r="U105" s="2">
        <f t="shared" si="25"/>
        <v>420</v>
      </c>
      <c r="V105" s="2">
        <f t="shared" si="26"/>
        <v>280</v>
      </c>
    </row>
    <row r="106" spans="1:22" x14ac:dyDescent="0.25">
      <c r="A106" s="2">
        <f t="shared" si="20"/>
        <v>2621</v>
      </c>
      <c r="B106" s="2">
        <f t="shared" si="21"/>
        <v>83732410</v>
      </c>
      <c r="C106" s="21">
        <f t="shared" si="30"/>
        <v>43129</v>
      </c>
      <c r="D106" s="21">
        <f t="shared" si="31"/>
        <v>43177</v>
      </c>
      <c r="E106" s="5">
        <f t="shared" ca="1" si="19"/>
        <v>1947.1543667302176</v>
      </c>
      <c r="F106" s="2">
        <v>11</v>
      </c>
      <c r="N106" s="2">
        <f t="shared" si="22"/>
        <v>2621</v>
      </c>
      <c r="O106" s="2">
        <f t="shared" si="23"/>
        <v>83732410</v>
      </c>
      <c r="P106" s="21">
        <f t="shared" si="27"/>
        <v>43205</v>
      </c>
      <c r="Q106" s="2" t="s">
        <v>87</v>
      </c>
      <c r="R106" s="2">
        <f t="shared" si="24"/>
        <v>15.2</v>
      </c>
      <c r="S106" s="2">
        <v>15</v>
      </c>
      <c r="T106" s="2">
        <v>15.2</v>
      </c>
      <c r="U106" s="2">
        <f t="shared" si="25"/>
        <v>18.239999999999998</v>
      </c>
      <c r="V106" s="2">
        <f t="shared" si="26"/>
        <v>12.16</v>
      </c>
    </row>
    <row r="107" spans="1:22" x14ac:dyDescent="0.25">
      <c r="A107" s="2">
        <f t="shared" si="20"/>
        <v>2621</v>
      </c>
      <c r="B107" s="2">
        <f t="shared" si="21"/>
        <v>83732410</v>
      </c>
      <c r="C107" s="21">
        <f t="shared" si="30"/>
        <v>43129</v>
      </c>
      <c r="D107" s="21">
        <f t="shared" si="31"/>
        <v>43184</v>
      </c>
      <c r="E107" s="5">
        <f t="shared" ca="1" si="19"/>
        <v>1905.5406618884726</v>
      </c>
      <c r="F107" s="2">
        <v>12</v>
      </c>
      <c r="N107" s="8">
        <f t="shared" si="22"/>
        <v>2621</v>
      </c>
      <c r="O107" s="8">
        <f t="shared" si="23"/>
        <v>83732410</v>
      </c>
      <c r="P107" s="22">
        <f t="shared" si="27"/>
        <v>43206</v>
      </c>
      <c r="Q107" s="8" t="s">
        <v>89</v>
      </c>
      <c r="R107" s="8">
        <f t="shared" si="24"/>
        <v>15.2</v>
      </c>
      <c r="S107" s="8">
        <v>16</v>
      </c>
      <c r="T107" s="2">
        <v>15.2</v>
      </c>
      <c r="U107" s="2">
        <f t="shared" si="25"/>
        <v>18.239999999999998</v>
      </c>
      <c r="V107" s="2">
        <f t="shared" si="26"/>
        <v>12.16</v>
      </c>
    </row>
    <row r="108" spans="1:22" x14ac:dyDescent="0.25">
      <c r="A108" s="2">
        <f t="shared" si="20"/>
        <v>2621</v>
      </c>
      <c r="B108" s="2">
        <f t="shared" si="21"/>
        <v>83732410</v>
      </c>
      <c r="C108" s="21">
        <f t="shared" si="30"/>
        <v>43129</v>
      </c>
      <c r="D108" s="21">
        <f t="shared" si="31"/>
        <v>43191</v>
      </c>
      <c r="E108" s="5">
        <f t="shared" ca="1" si="19"/>
        <v>1492.3019075123673</v>
      </c>
      <c r="F108" s="2">
        <v>13</v>
      </c>
      <c r="N108" s="8">
        <f t="shared" si="22"/>
        <v>2621</v>
      </c>
      <c r="O108" s="8">
        <f t="shared" si="23"/>
        <v>83732410</v>
      </c>
      <c r="P108" s="22">
        <f t="shared" si="27"/>
        <v>43207</v>
      </c>
      <c r="Q108" s="8" t="s">
        <v>96</v>
      </c>
      <c r="R108" s="8">
        <f t="shared" si="24"/>
        <v>76.8</v>
      </c>
      <c r="S108" s="8">
        <v>16</v>
      </c>
      <c r="T108" s="2">
        <v>76.8</v>
      </c>
      <c r="U108" s="2">
        <f t="shared" si="25"/>
        <v>92.16</v>
      </c>
      <c r="V108" s="2">
        <f t="shared" si="26"/>
        <v>61.44</v>
      </c>
    </row>
    <row r="109" spans="1:22" x14ac:dyDescent="0.25">
      <c r="A109" s="2">
        <f t="shared" si="20"/>
        <v>2621</v>
      </c>
      <c r="B109" s="2">
        <f t="shared" si="21"/>
        <v>83732410</v>
      </c>
      <c r="C109" s="21">
        <f t="shared" si="30"/>
        <v>43129</v>
      </c>
      <c r="D109" s="21">
        <f t="shared" si="31"/>
        <v>43198</v>
      </c>
      <c r="E109" s="5">
        <f t="shared" ca="1" si="19"/>
        <v>1159.011563498412</v>
      </c>
      <c r="F109" s="2">
        <v>14</v>
      </c>
      <c r="N109" s="8">
        <f t="shared" si="22"/>
        <v>2621</v>
      </c>
      <c r="O109" s="8">
        <f t="shared" si="23"/>
        <v>83732410</v>
      </c>
      <c r="P109" s="22">
        <f t="shared" si="27"/>
        <v>43208</v>
      </c>
      <c r="Q109" s="8" t="s">
        <v>97</v>
      </c>
      <c r="R109" s="8">
        <f t="shared" si="24"/>
        <v>357</v>
      </c>
      <c r="S109" s="8">
        <v>16</v>
      </c>
      <c r="T109" s="2">
        <v>357</v>
      </c>
      <c r="U109" s="2">
        <f t="shared" si="25"/>
        <v>428.4</v>
      </c>
      <c r="V109" s="2">
        <f t="shared" si="26"/>
        <v>285.60000000000002</v>
      </c>
    </row>
    <row r="110" spans="1:22" x14ac:dyDescent="0.25">
      <c r="A110" s="2">
        <f t="shared" si="20"/>
        <v>2621</v>
      </c>
      <c r="B110" s="2">
        <f t="shared" si="21"/>
        <v>83732410</v>
      </c>
      <c r="C110" s="21">
        <f t="shared" si="30"/>
        <v>43129</v>
      </c>
      <c r="D110" s="21">
        <f t="shared" si="31"/>
        <v>43205</v>
      </c>
      <c r="E110" s="5">
        <f t="shared" ca="1" si="19"/>
        <v>1251.0149459813549</v>
      </c>
      <c r="F110" s="2">
        <v>15</v>
      </c>
      <c r="N110" s="8">
        <f t="shared" si="22"/>
        <v>2621</v>
      </c>
      <c r="O110" s="8">
        <f t="shared" si="23"/>
        <v>83732410</v>
      </c>
      <c r="P110" s="22">
        <f t="shared" si="27"/>
        <v>43209</v>
      </c>
      <c r="Q110" s="8" t="s">
        <v>105</v>
      </c>
      <c r="R110" s="8">
        <f t="shared" si="24"/>
        <v>13</v>
      </c>
      <c r="S110" s="8">
        <v>16</v>
      </c>
      <c r="T110" s="2">
        <v>13</v>
      </c>
      <c r="U110" s="2">
        <f t="shared" si="25"/>
        <v>15.6</v>
      </c>
      <c r="V110" s="2">
        <f t="shared" si="26"/>
        <v>10.4</v>
      </c>
    </row>
    <row r="111" spans="1:22" x14ac:dyDescent="0.25">
      <c r="A111" s="2">
        <f t="shared" si="20"/>
        <v>2621</v>
      </c>
      <c r="B111" s="2">
        <f t="shared" si="21"/>
        <v>83732410</v>
      </c>
      <c r="C111" s="21">
        <f t="shared" si="30"/>
        <v>43129</v>
      </c>
      <c r="D111" s="21">
        <f t="shared" si="31"/>
        <v>43212</v>
      </c>
      <c r="E111" s="5">
        <f t="shared" ca="1" si="19"/>
        <v>1559.9676479175266</v>
      </c>
      <c r="F111" s="2">
        <v>16</v>
      </c>
      <c r="N111" s="8">
        <f t="shared" si="22"/>
        <v>2621</v>
      </c>
      <c r="O111" s="8">
        <f t="shared" si="23"/>
        <v>83732410</v>
      </c>
      <c r="P111" s="22">
        <f t="shared" si="27"/>
        <v>43210</v>
      </c>
      <c r="Q111" s="8" t="s">
        <v>108</v>
      </c>
      <c r="R111" s="8">
        <f t="shared" si="24"/>
        <v>440</v>
      </c>
      <c r="S111" s="8">
        <v>16</v>
      </c>
      <c r="T111" s="2">
        <v>440</v>
      </c>
      <c r="U111" s="2">
        <f t="shared" si="25"/>
        <v>528</v>
      </c>
      <c r="V111" s="2">
        <f t="shared" si="26"/>
        <v>352</v>
      </c>
    </row>
    <row r="112" spans="1:22" x14ac:dyDescent="0.25">
      <c r="A112" s="2">
        <f t="shared" si="20"/>
        <v>2621</v>
      </c>
      <c r="B112" s="2">
        <f t="shared" si="21"/>
        <v>83732410</v>
      </c>
      <c r="C112" s="21">
        <f t="shared" si="30"/>
        <v>43129</v>
      </c>
      <c r="D112" s="21">
        <f t="shared" si="31"/>
        <v>43219</v>
      </c>
      <c r="E112" s="5">
        <f t="shared" ca="1" si="19"/>
        <v>1092.65583636831</v>
      </c>
      <c r="F112" s="2">
        <v>17</v>
      </c>
      <c r="N112" s="8">
        <f t="shared" si="22"/>
        <v>2621</v>
      </c>
      <c r="O112" s="8">
        <f t="shared" si="23"/>
        <v>83732410</v>
      </c>
      <c r="P112" s="22">
        <f t="shared" si="27"/>
        <v>43211</v>
      </c>
      <c r="Q112" s="8" t="s">
        <v>98</v>
      </c>
      <c r="R112" s="8">
        <f t="shared" si="24"/>
        <v>258</v>
      </c>
      <c r="S112" s="8">
        <v>16</v>
      </c>
      <c r="T112" s="2">
        <v>258</v>
      </c>
      <c r="U112" s="2">
        <f t="shared" si="25"/>
        <v>309.59999999999997</v>
      </c>
      <c r="V112" s="2">
        <f t="shared" si="26"/>
        <v>206.4</v>
      </c>
    </row>
    <row r="113" spans="1:22" x14ac:dyDescent="0.25">
      <c r="A113" s="2">
        <f t="shared" si="20"/>
        <v>2621</v>
      </c>
      <c r="B113" s="2">
        <f t="shared" si="21"/>
        <v>83732410</v>
      </c>
      <c r="C113" s="21">
        <f t="shared" si="30"/>
        <v>43129</v>
      </c>
      <c r="D113" s="21">
        <f t="shared" si="31"/>
        <v>43226</v>
      </c>
      <c r="E113" s="5">
        <f t="shared" ca="1" si="19"/>
        <v>1675.7772728220848</v>
      </c>
      <c r="F113" s="2">
        <v>18</v>
      </c>
      <c r="N113" s="8">
        <f t="shared" si="22"/>
        <v>2621</v>
      </c>
      <c r="O113" s="8">
        <f t="shared" si="23"/>
        <v>83732410</v>
      </c>
      <c r="P113" s="22">
        <f t="shared" si="27"/>
        <v>43212</v>
      </c>
      <c r="Q113" s="8" t="s">
        <v>63</v>
      </c>
      <c r="R113" s="8">
        <f t="shared" si="24"/>
        <v>560</v>
      </c>
      <c r="S113" s="8">
        <v>16</v>
      </c>
      <c r="T113" s="2">
        <v>560</v>
      </c>
      <c r="U113" s="2">
        <f t="shared" si="25"/>
        <v>672</v>
      </c>
      <c r="V113" s="2">
        <f t="shared" si="26"/>
        <v>448</v>
      </c>
    </row>
    <row r="114" spans="1:22" x14ac:dyDescent="0.25">
      <c r="A114" s="2">
        <f t="shared" si="20"/>
        <v>2621</v>
      </c>
      <c r="B114" s="2">
        <f t="shared" si="21"/>
        <v>83732410</v>
      </c>
      <c r="C114" s="21">
        <f t="shared" si="30"/>
        <v>43129</v>
      </c>
      <c r="D114" s="21">
        <f t="shared" si="31"/>
        <v>43233</v>
      </c>
      <c r="E114" s="5">
        <f t="shared" ca="1" si="19"/>
        <v>1747.0703677704778</v>
      </c>
      <c r="F114" s="2">
        <v>19</v>
      </c>
      <c r="N114" s="2">
        <f t="shared" si="22"/>
        <v>2621</v>
      </c>
      <c r="O114" s="2">
        <f t="shared" si="23"/>
        <v>83732410</v>
      </c>
      <c r="P114" s="21">
        <f t="shared" si="27"/>
        <v>43213</v>
      </c>
      <c r="Q114" s="2" t="s">
        <v>64</v>
      </c>
      <c r="R114" s="2">
        <f t="shared" si="24"/>
        <v>160</v>
      </c>
      <c r="S114" s="2">
        <v>17</v>
      </c>
      <c r="T114" s="2">
        <v>160</v>
      </c>
      <c r="U114" s="2">
        <f t="shared" si="25"/>
        <v>192</v>
      </c>
      <c r="V114" s="2">
        <f t="shared" si="26"/>
        <v>128</v>
      </c>
    </row>
    <row r="115" spans="1:22" x14ac:dyDescent="0.25">
      <c r="A115" s="2">
        <f t="shared" si="20"/>
        <v>2621</v>
      </c>
      <c r="B115" s="2">
        <f t="shared" si="21"/>
        <v>83732410</v>
      </c>
      <c r="C115" s="21">
        <f t="shared" si="30"/>
        <v>43129</v>
      </c>
      <c r="D115" s="21">
        <f t="shared" si="31"/>
        <v>43240</v>
      </c>
      <c r="E115" s="5">
        <f t="shared" ca="1" si="19"/>
        <v>1732.7747488549951</v>
      </c>
      <c r="F115" s="2">
        <v>20</v>
      </c>
      <c r="N115" s="2">
        <f t="shared" si="22"/>
        <v>2621</v>
      </c>
      <c r="O115" s="2">
        <f t="shared" si="23"/>
        <v>83732410</v>
      </c>
      <c r="P115" s="21">
        <f t="shared" si="27"/>
        <v>43214</v>
      </c>
      <c r="Q115" s="2" t="s">
        <v>65</v>
      </c>
      <c r="R115" s="2">
        <f t="shared" si="24"/>
        <v>487</v>
      </c>
      <c r="S115" s="2">
        <v>17</v>
      </c>
      <c r="T115" s="2">
        <v>487</v>
      </c>
      <c r="U115" s="2">
        <f t="shared" si="25"/>
        <v>584.4</v>
      </c>
      <c r="V115" s="2">
        <f t="shared" si="26"/>
        <v>389.6</v>
      </c>
    </row>
    <row r="116" spans="1:22" x14ac:dyDescent="0.25">
      <c r="A116" s="2">
        <f t="shared" si="20"/>
        <v>2621</v>
      </c>
      <c r="B116" s="2">
        <f t="shared" si="21"/>
        <v>83732410</v>
      </c>
      <c r="C116" s="21">
        <f t="shared" si="30"/>
        <v>43129</v>
      </c>
      <c r="D116" s="21">
        <f t="shared" si="31"/>
        <v>43247</v>
      </c>
      <c r="E116" s="5">
        <f t="shared" ca="1" si="19"/>
        <v>1307.1387736898969</v>
      </c>
      <c r="F116" s="2">
        <v>21</v>
      </c>
      <c r="N116" s="2">
        <f t="shared" si="22"/>
        <v>2621</v>
      </c>
      <c r="O116" s="2">
        <f t="shared" si="23"/>
        <v>83732410</v>
      </c>
      <c r="P116" s="21">
        <f t="shared" si="27"/>
        <v>43215</v>
      </c>
      <c r="Q116" s="2" t="s">
        <v>109</v>
      </c>
      <c r="R116" s="2">
        <f t="shared" si="24"/>
        <v>86.4</v>
      </c>
      <c r="S116" s="2">
        <v>17</v>
      </c>
      <c r="T116" s="2">
        <v>86.4</v>
      </c>
      <c r="U116" s="2">
        <f t="shared" si="25"/>
        <v>103.68</v>
      </c>
      <c r="V116" s="2">
        <f t="shared" si="26"/>
        <v>69.12</v>
      </c>
    </row>
    <row r="117" spans="1:22" x14ac:dyDescent="0.25">
      <c r="A117" s="2">
        <f t="shared" si="20"/>
        <v>2621</v>
      </c>
      <c r="B117" s="2">
        <f t="shared" si="21"/>
        <v>83732410</v>
      </c>
      <c r="C117" s="21">
        <f t="shared" si="30"/>
        <v>43129</v>
      </c>
      <c r="D117" s="21">
        <f t="shared" si="31"/>
        <v>43254</v>
      </c>
      <c r="E117" s="5">
        <f t="shared" ca="1" si="19"/>
        <v>1673.1468201066923</v>
      </c>
      <c r="F117" s="2">
        <v>22</v>
      </c>
      <c r="N117" s="2">
        <f t="shared" si="22"/>
        <v>2621</v>
      </c>
      <c r="O117" s="2">
        <f t="shared" si="23"/>
        <v>83732410</v>
      </c>
      <c r="P117" s="21">
        <f t="shared" si="27"/>
        <v>43216</v>
      </c>
      <c r="Q117" s="2" t="s">
        <v>66</v>
      </c>
      <c r="R117" s="2">
        <f t="shared" si="24"/>
        <v>172.8</v>
      </c>
      <c r="S117" s="2">
        <v>17</v>
      </c>
      <c r="T117" s="2">
        <v>172.8</v>
      </c>
      <c r="U117" s="2">
        <f t="shared" si="25"/>
        <v>207.36</v>
      </c>
      <c r="V117" s="2">
        <f t="shared" si="26"/>
        <v>138.24</v>
      </c>
    </row>
    <row r="118" spans="1:22" x14ac:dyDescent="0.25">
      <c r="A118" s="2">
        <f t="shared" si="20"/>
        <v>2621</v>
      </c>
      <c r="B118" s="2">
        <f t="shared" si="21"/>
        <v>83732410</v>
      </c>
      <c r="C118" s="21">
        <f t="shared" si="30"/>
        <v>43129</v>
      </c>
      <c r="D118" s="21">
        <f t="shared" si="31"/>
        <v>43261</v>
      </c>
      <c r="E118" s="5">
        <f t="shared" ca="1" si="19"/>
        <v>1510.01279234089</v>
      </c>
      <c r="F118" s="2">
        <v>23</v>
      </c>
      <c r="N118" s="2">
        <f t="shared" si="22"/>
        <v>2621</v>
      </c>
      <c r="O118" s="2">
        <f t="shared" si="23"/>
        <v>83732410</v>
      </c>
      <c r="P118" s="21">
        <f t="shared" si="27"/>
        <v>43217</v>
      </c>
      <c r="Q118" s="2" t="s">
        <v>68</v>
      </c>
      <c r="R118" s="2">
        <f t="shared" si="24"/>
        <v>411</v>
      </c>
      <c r="S118" s="2">
        <v>17</v>
      </c>
      <c r="T118" s="2">
        <v>411</v>
      </c>
      <c r="U118" s="2">
        <f t="shared" si="25"/>
        <v>493.2</v>
      </c>
      <c r="V118" s="2">
        <f t="shared" si="26"/>
        <v>328.8</v>
      </c>
    </row>
    <row r="119" spans="1:22" x14ac:dyDescent="0.25">
      <c r="A119" s="2">
        <f t="shared" si="20"/>
        <v>2621</v>
      </c>
      <c r="B119" s="2">
        <f t="shared" si="21"/>
        <v>83732410</v>
      </c>
      <c r="C119" s="21">
        <f t="shared" si="30"/>
        <v>43129</v>
      </c>
      <c r="D119" s="21">
        <f t="shared" si="31"/>
        <v>43268</v>
      </c>
      <c r="E119" s="5">
        <f t="shared" ca="1" si="19"/>
        <v>1687.1481218411775</v>
      </c>
      <c r="F119" s="2">
        <v>24</v>
      </c>
      <c r="N119" s="2">
        <f t="shared" si="22"/>
        <v>2621</v>
      </c>
      <c r="O119" s="2">
        <f t="shared" si="23"/>
        <v>83732410</v>
      </c>
      <c r="P119" s="21">
        <f t="shared" si="27"/>
        <v>43218</v>
      </c>
      <c r="Q119" s="2" t="s">
        <v>103</v>
      </c>
      <c r="R119" s="2">
        <f t="shared" si="24"/>
        <v>210</v>
      </c>
      <c r="S119" s="2">
        <v>17</v>
      </c>
      <c r="T119" s="2">
        <v>210</v>
      </c>
      <c r="U119" s="2">
        <f t="shared" si="25"/>
        <v>252</v>
      </c>
      <c r="V119" s="2">
        <f t="shared" si="26"/>
        <v>168</v>
      </c>
    </row>
    <row r="120" spans="1:22" x14ac:dyDescent="0.25">
      <c r="A120" s="2">
        <f t="shared" si="20"/>
        <v>2621</v>
      </c>
      <c r="B120" s="2">
        <f t="shared" si="21"/>
        <v>83732410</v>
      </c>
      <c r="C120" s="21">
        <f t="shared" si="30"/>
        <v>43129</v>
      </c>
      <c r="D120" s="21">
        <f t="shared" si="31"/>
        <v>43275</v>
      </c>
      <c r="E120" s="5">
        <f t="shared" ca="1" si="19"/>
        <v>2199.9823420404591</v>
      </c>
      <c r="F120" s="2">
        <v>25</v>
      </c>
      <c r="N120" s="2">
        <f t="shared" si="22"/>
        <v>2621</v>
      </c>
      <c r="O120" s="2">
        <f t="shared" si="23"/>
        <v>83732410</v>
      </c>
      <c r="P120" s="21">
        <f t="shared" si="27"/>
        <v>43219</v>
      </c>
      <c r="Q120" s="2" t="s">
        <v>70</v>
      </c>
      <c r="R120" s="2">
        <f t="shared" si="24"/>
        <v>258</v>
      </c>
      <c r="S120" s="2">
        <v>17</v>
      </c>
      <c r="T120" s="2">
        <v>258</v>
      </c>
      <c r="U120" s="2">
        <f t="shared" si="25"/>
        <v>309.59999999999997</v>
      </c>
      <c r="V120" s="2">
        <f t="shared" si="26"/>
        <v>206.4</v>
      </c>
    </row>
    <row r="121" spans="1:22" x14ac:dyDescent="0.25">
      <c r="A121" s="2">
        <f t="shared" si="20"/>
        <v>2621</v>
      </c>
      <c r="B121" s="2">
        <f t="shared" si="21"/>
        <v>83732410</v>
      </c>
      <c r="C121" s="21">
        <f t="shared" si="30"/>
        <v>43129</v>
      </c>
      <c r="D121" s="21">
        <f t="shared" si="31"/>
        <v>43282</v>
      </c>
      <c r="E121" s="5">
        <f t="shared" ca="1" si="19"/>
        <v>1636.8138362173563</v>
      </c>
      <c r="F121" s="2">
        <v>26</v>
      </c>
      <c r="N121" s="8">
        <f t="shared" si="22"/>
        <v>2621</v>
      </c>
      <c r="O121" s="8">
        <f t="shared" si="23"/>
        <v>83732410</v>
      </c>
      <c r="P121" s="22">
        <f t="shared" si="27"/>
        <v>43220</v>
      </c>
      <c r="Q121" s="8" t="s">
        <v>71</v>
      </c>
      <c r="R121" s="8">
        <f t="shared" si="24"/>
        <v>26.4</v>
      </c>
      <c r="S121" s="8">
        <v>18</v>
      </c>
      <c r="T121" s="2">
        <v>26.4</v>
      </c>
      <c r="U121" s="2">
        <f t="shared" si="25"/>
        <v>31.679999999999996</v>
      </c>
      <c r="V121" s="2">
        <f t="shared" si="26"/>
        <v>21.12</v>
      </c>
    </row>
    <row r="122" spans="1:22" x14ac:dyDescent="0.25">
      <c r="A122" s="8">
        <f t="shared" si="20"/>
        <v>2621</v>
      </c>
      <c r="B122" s="8">
        <f t="shared" si="21"/>
        <v>83732410</v>
      </c>
      <c r="C122" s="22">
        <f>$C$121+7</f>
        <v>43136</v>
      </c>
      <c r="D122" s="22">
        <f>D101</f>
        <v>43142</v>
      </c>
      <c r="E122" s="10">
        <f t="shared" ca="1" si="19"/>
        <v>1449.9758089465836</v>
      </c>
      <c r="F122" s="8">
        <v>6</v>
      </c>
      <c r="N122" s="8">
        <f t="shared" si="22"/>
        <v>2621</v>
      </c>
      <c r="O122" s="8">
        <f t="shared" si="23"/>
        <v>83732410</v>
      </c>
      <c r="P122" s="22">
        <f t="shared" si="27"/>
        <v>43221</v>
      </c>
      <c r="Q122" s="8" t="s">
        <v>72</v>
      </c>
      <c r="R122" s="8">
        <f t="shared" si="24"/>
        <v>1188.8</v>
      </c>
      <c r="S122" s="8">
        <v>18</v>
      </c>
      <c r="T122" s="2">
        <v>1188.8</v>
      </c>
      <c r="U122" s="2">
        <f t="shared" si="25"/>
        <v>1426.56</v>
      </c>
      <c r="V122" s="2">
        <f t="shared" si="26"/>
        <v>951.04</v>
      </c>
    </row>
    <row r="123" spans="1:22" x14ac:dyDescent="0.25">
      <c r="A123" s="8">
        <f t="shared" si="20"/>
        <v>2621</v>
      </c>
      <c r="B123" s="8">
        <f t="shared" si="21"/>
        <v>83732410</v>
      </c>
      <c r="C123" s="22">
        <f t="shared" ref="C123:C142" si="32">$C$121+7</f>
        <v>43136</v>
      </c>
      <c r="D123" s="22">
        <f t="shared" ref="D123:D142" si="33">D102</f>
        <v>43149</v>
      </c>
      <c r="E123" s="10">
        <f t="shared" ca="1" si="19"/>
        <v>1201.8147315889566</v>
      </c>
      <c r="F123" s="8">
        <v>7</v>
      </c>
      <c r="N123" s="8">
        <f t="shared" si="22"/>
        <v>2621</v>
      </c>
      <c r="O123" s="8">
        <f t="shared" si="23"/>
        <v>83732410</v>
      </c>
      <c r="P123" s="22">
        <f t="shared" si="27"/>
        <v>43222</v>
      </c>
      <c r="Q123" s="8" t="s">
        <v>73</v>
      </c>
      <c r="R123" s="8">
        <f t="shared" si="24"/>
        <v>70.400000000000006</v>
      </c>
      <c r="S123" s="8">
        <v>18</v>
      </c>
      <c r="T123" s="2">
        <v>70.400000000000006</v>
      </c>
      <c r="U123" s="2">
        <f t="shared" si="25"/>
        <v>84.48</v>
      </c>
      <c r="V123" s="2">
        <f t="shared" si="26"/>
        <v>56.320000000000007</v>
      </c>
    </row>
    <row r="124" spans="1:22" x14ac:dyDescent="0.25">
      <c r="A124" s="8">
        <f t="shared" si="20"/>
        <v>2621</v>
      </c>
      <c r="B124" s="8">
        <f t="shared" si="21"/>
        <v>83732410</v>
      </c>
      <c r="C124" s="22">
        <f t="shared" si="32"/>
        <v>43136</v>
      </c>
      <c r="D124" s="22">
        <f t="shared" si="33"/>
        <v>43156</v>
      </c>
      <c r="E124" s="10">
        <f t="shared" ca="1" si="19"/>
        <v>1060.2116731792601</v>
      </c>
      <c r="F124" s="8">
        <v>8</v>
      </c>
      <c r="N124" s="8">
        <f t="shared" si="22"/>
        <v>2621</v>
      </c>
      <c r="O124" s="8">
        <f t="shared" si="23"/>
        <v>83732410</v>
      </c>
      <c r="P124" s="22">
        <f t="shared" si="27"/>
        <v>43223</v>
      </c>
      <c r="Q124" s="8" t="s">
        <v>73</v>
      </c>
      <c r="R124" s="8">
        <f t="shared" si="24"/>
        <v>20</v>
      </c>
      <c r="S124" s="8">
        <v>18</v>
      </c>
      <c r="T124" s="2">
        <v>20</v>
      </c>
      <c r="U124" s="2">
        <f t="shared" si="25"/>
        <v>24</v>
      </c>
      <c r="V124" s="2">
        <f t="shared" si="26"/>
        <v>16</v>
      </c>
    </row>
    <row r="125" spans="1:22" x14ac:dyDescent="0.25">
      <c r="A125" s="8">
        <f t="shared" si="20"/>
        <v>2621</v>
      </c>
      <c r="B125" s="8">
        <f t="shared" si="21"/>
        <v>83732410</v>
      </c>
      <c r="C125" s="22">
        <f t="shared" si="32"/>
        <v>43136</v>
      </c>
      <c r="D125" s="22">
        <f t="shared" si="33"/>
        <v>43163</v>
      </c>
      <c r="E125" s="10">
        <f t="shared" ca="1" si="19"/>
        <v>1164.8596591955218</v>
      </c>
      <c r="F125" s="8">
        <v>9</v>
      </c>
      <c r="N125" s="8">
        <f t="shared" si="22"/>
        <v>2621</v>
      </c>
      <c r="O125" s="8">
        <f t="shared" si="23"/>
        <v>83732410</v>
      </c>
      <c r="P125" s="22">
        <f t="shared" si="27"/>
        <v>43224</v>
      </c>
      <c r="Q125" s="8" t="s">
        <v>74</v>
      </c>
      <c r="R125" s="8">
        <f t="shared" si="24"/>
        <v>448</v>
      </c>
      <c r="S125" s="8">
        <v>18</v>
      </c>
      <c r="T125" s="2">
        <v>448</v>
      </c>
      <c r="U125" s="2">
        <f t="shared" si="25"/>
        <v>537.6</v>
      </c>
      <c r="V125" s="2">
        <f t="shared" si="26"/>
        <v>358.40000000000003</v>
      </c>
    </row>
    <row r="126" spans="1:22" x14ac:dyDescent="0.25">
      <c r="A126" s="8">
        <f t="shared" si="20"/>
        <v>2621</v>
      </c>
      <c r="B126" s="8">
        <f t="shared" si="21"/>
        <v>83732410</v>
      </c>
      <c r="C126" s="22">
        <f t="shared" si="32"/>
        <v>43136</v>
      </c>
      <c r="D126" s="22">
        <f t="shared" si="33"/>
        <v>43170</v>
      </c>
      <c r="E126" s="10">
        <f t="shared" ca="1" si="19"/>
        <v>1439.942926998383</v>
      </c>
      <c r="F126" s="8">
        <v>10</v>
      </c>
      <c r="N126" s="8">
        <f t="shared" si="22"/>
        <v>2621</v>
      </c>
      <c r="O126" s="8">
        <f t="shared" si="23"/>
        <v>83732410</v>
      </c>
      <c r="P126" s="22">
        <f t="shared" si="27"/>
        <v>43225</v>
      </c>
      <c r="Q126" s="8" t="s">
        <v>76</v>
      </c>
      <c r="R126" s="8">
        <f t="shared" si="24"/>
        <v>16</v>
      </c>
      <c r="S126" s="8">
        <v>18</v>
      </c>
      <c r="T126" s="2">
        <v>16</v>
      </c>
      <c r="U126" s="2">
        <f t="shared" si="25"/>
        <v>19.2</v>
      </c>
      <c r="V126" s="2">
        <f t="shared" si="26"/>
        <v>12.8</v>
      </c>
    </row>
    <row r="127" spans="1:22" x14ac:dyDescent="0.25">
      <c r="A127" s="8">
        <f t="shared" si="20"/>
        <v>2621</v>
      </c>
      <c r="B127" s="8">
        <f t="shared" si="21"/>
        <v>83732410</v>
      </c>
      <c r="C127" s="22">
        <f t="shared" si="32"/>
        <v>43136</v>
      </c>
      <c r="D127" s="22">
        <f t="shared" si="33"/>
        <v>43177</v>
      </c>
      <c r="E127" s="10">
        <f t="shared" ca="1" si="19"/>
        <v>1799.2200942993263</v>
      </c>
      <c r="F127" s="8">
        <v>11</v>
      </c>
      <c r="N127" s="8">
        <f t="shared" si="22"/>
        <v>2621</v>
      </c>
      <c r="O127" s="8">
        <f t="shared" si="23"/>
        <v>83732410</v>
      </c>
      <c r="P127" s="22">
        <f t="shared" si="27"/>
        <v>43226</v>
      </c>
      <c r="Q127" s="8" t="s">
        <v>110</v>
      </c>
      <c r="R127" s="8">
        <f t="shared" si="24"/>
        <v>10.4</v>
      </c>
      <c r="S127" s="8">
        <v>18</v>
      </c>
      <c r="T127" s="2">
        <v>10.4</v>
      </c>
      <c r="U127" s="2">
        <f t="shared" si="25"/>
        <v>12.48</v>
      </c>
      <c r="V127" s="2">
        <f t="shared" si="26"/>
        <v>8.32</v>
      </c>
    </row>
    <row r="128" spans="1:22" x14ac:dyDescent="0.25">
      <c r="A128" s="8">
        <f t="shared" si="20"/>
        <v>2621</v>
      </c>
      <c r="B128" s="8">
        <f t="shared" si="21"/>
        <v>83732410</v>
      </c>
      <c r="C128" s="22">
        <f t="shared" si="32"/>
        <v>43136</v>
      </c>
      <c r="D128" s="22">
        <f t="shared" si="33"/>
        <v>43184</v>
      </c>
      <c r="E128" s="10">
        <f t="shared" ca="1" si="19"/>
        <v>1992.9951444941739</v>
      </c>
      <c r="F128" s="8">
        <v>12</v>
      </c>
      <c r="P128" s="4"/>
    </row>
    <row r="129" spans="1:16" x14ac:dyDescent="0.25">
      <c r="A129" s="8">
        <f t="shared" si="20"/>
        <v>2621</v>
      </c>
      <c r="B129" s="8">
        <f t="shared" si="21"/>
        <v>83732410</v>
      </c>
      <c r="C129" s="22">
        <f t="shared" si="32"/>
        <v>43136</v>
      </c>
      <c r="D129" s="22">
        <f t="shared" si="33"/>
        <v>43191</v>
      </c>
      <c r="E129" s="10">
        <f t="shared" ca="1" si="19"/>
        <v>1743.0411987375976</v>
      </c>
      <c r="F129" s="8">
        <v>13</v>
      </c>
      <c r="P129" s="4"/>
    </row>
    <row r="130" spans="1:16" x14ac:dyDescent="0.25">
      <c r="A130" s="8">
        <f t="shared" si="20"/>
        <v>2621</v>
      </c>
      <c r="B130" s="8">
        <f t="shared" si="21"/>
        <v>83732410</v>
      </c>
      <c r="C130" s="22">
        <f t="shared" si="32"/>
        <v>43136</v>
      </c>
      <c r="D130" s="22">
        <f t="shared" si="33"/>
        <v>43198</v>
      </c>
      <c r="E130" s="10">
        <f t="shared" ref="E130:E193" ca="1" si="34">$K$2+RAND()*$L$2</f>
        <v>1875.442146285639</v>
      </c>
      <c r="F130" s="8">
        <v>14</v>
      </c>
      <c r="P130" s="4"/>
    </row>
    <row r="131" spans="1:16" x14ac:dyDescent="0.25">
      <c r="A131" s="8">
        <f t="shared" ref="A131:A194" si="35">$H$2</f>
        <v>2621</v>
      </c>
      <c r="B131" s="8">
        <f t="shared" ref="B131:B194" si="36">$J$2</f>
        <v>83732410</v>
      </c>
      <c r="C131" s="22">
        <f t="shared" si="32"/>
        <v>43136</v>
      </c>
      <c r="D131" s="22">
        <f t="shared" si="33"/>
        <v>43205</v>
      </c>
      <c r="E131" s="10">
        <f t="shared" ca="1" si="34"/>
        <v>1819.6385918563174</v>
      </c>
      <c r="F131" s="8">
        <v>15</v>
      </c>
      <c r="P131" s="4"/>
    </row>
    <row r="132" spans="1:16" x14ac:dyDescent="0.25">
      <c r="A132" s="8">
        <f t="shared" si="35"/>
        <v>2621</v>
      </c>
      <c r="B132" s="8">
        <f t="shared" si="36"/>
        <v>83732410</v>
      </c>
      <c r="C132" s="22">
        <f t="shared" si="32"/>
        <v>43136</v>
      </c>
      <c r="D132" s="22">
        <f t="shared" si="33"/>
        <v>43212</v>
      </c>
      <c r="E132" s="10">
        <f t="shared" ca="1" si="34"/>
        <v>1302.4327508575886</v>
      </c>
      <c r="F132" s="8">
        <v>16</v>
      </c>
      <c r="P132" s="4"/>
    </row>
    <row r="133" spans="1:16" x14ac:dyDescent="0.25">
      <c r="A133" s="8">
        <f t="shared" si="35"/>
        <v>2621</v>
      </c>
      <c r="B133" s="8">
        <f t="shared" si="36"/>
        <v>83732410</v>
      </c>
      <c r="C133" s="22">
        <f t="shared" si="32"/>
        <v>43136</v>
      </c>
      <c r="D133" s="22">
        <f t="shared" si="33"/>
        <v>43219</v>
      </c>
      <c r="E133" s="10">
        <f t="shared" ca="1" si="34"/>
        <v>1746.8429185998352</v>
      </c>
      <c r="F133" s="8">
        <v>17</v>
      </c>
      <c r="P133" s="4"/>
    </row>
    <row r="134" spans="1:16" x14ac:dyDescent="0.25">
      <c r="A134" s="8">
        <f t="shared" si="35"/>
        <v>2621</v>
      </c>
      <c r="B134" s="8">
        <f t="shared" si="36"/>
        <v>83732410</v>
      </c>
      <c r="C134" s="22">
        <f t="shared" si="32"/>
        <v>43136</v>
      </c>
      <c r="D134" s="22">
        <f t="shared" si="33"/>
        <v>43226</v>
      </c>
      <c r="E134" s="10">
        <f t="shared" ca="1" si="34"/>
        <v>1760.5657637917641</v>
      </c>
      <c r="F134" s="8">
        <v>18</v>
      </c>
      <c r="P134" s="4"/>
    </row>
    <row r="135" spans="1:16" x14ac:dyDescent="0.25">
      <c r="A135" s="8">
        <f t="shared" si="35"/>
        <v>2621</v>
      </c>
      <c r="B135" s="8">
        <f t="shared" si="36"/>
        <v>83732410</v>
      </c>
      <c r="C135" s="22">
        <f t="shared" si="32"/>
        <v>43136</v>
      </c>
      <c r="D135" s="22">
        <f t="shared" si="33"/>
        <v>43233</v>
      </c>
      <c r="E135" s="10">
        <f t="shared" ca="1" si="34"/>
        <v>1106.6375867250042</v>
      </c>
      <c r="F135" s="8">
        <v>19</v>
      </c>
      <c r="P135" s="4"/>
    </row>
    <row r="136" spans="1:16" x14ac:dyDescent="0.25">
      <c r="A136" s="8">
        <f t="shared" si="35"/>
        <v>2621</v>
      </c>
      <c r="B136" s="8">
        <f t="shared" si="36"/>
        <v>83732410</v>
      </c>
      <c r="C136" s="22">
        <f t="shared" si="32"/>
        <v>43136</v>
      </c>
      <c r="D136" s="22">
        <f t="shared" si="33"/>
        <v>43240</v>
      </c>
      <c r="E136" s="10">
        <f t="shared" ca="1" si="34"/>
        <v>1816.3235001522789</v>
      </c>
      <c r="F136" s="8">
        <v>20</v>
      </c>
      <c r="P136" s="4"/>
    </row>
    <row r="137" spans="1:16" x14ac:dyDescent="0.25">
      <c r="A137" s="8">
        <f t="shared" si="35"/>
        <v>2621</v>
      </c>
      <c r="B137" s="8">
        <f t="shared" si="36"/>
        <v>83732410</v>
      </c>
      <c r="C137" s="22">
        <f t="shared" si="32"/>
        <v>43136</v>
      </c>
      <c r="D137" s="22">
        <f t="shared" si="33"/>
        <v>43247</v>
      </c>
      <c r="E137" s="10">
        <f t="shared" ca="1" si="34"/>
        <v>1488.6479749921818</v>
      </c>
      <c r="F137" s="8">
        <v>21</v>
      </c>
      <c r="P137" s="4"/>
    </row>
    <row r="138" spans="1:16" x14ac:dyDescent="0.25">
      <c r="A138" s="8">
        <f t="shared" si="35"/>
        <v>2621</v>
      </c>
      <c r="B138" s="8">
        <f t="shared" si="36"/>
        <v>83732410</v>
      </c>
      <c r="C138" s="22">
        <f t="shared" si="32"/>
        <v>43136</v>
      </c>
      <c r="D138" s="22">
        <f t="shared" si="33"/>
        <v>43254</v>
      </c>
      <c r="E138" s="10">
        <f t="shared" ca="1" si="34"/>
        <v>1504.2771933192666</v>
      </c>
      <c r="F138" s="8">
        <v>22</v>
      </c>
      <c r="P138" s="4"/>
    </row>
    <row r="139" spans="1:16" x14ac:dyDescent="0.25">
      <c r="A139" s="8">
        <f t="shared" si="35"/>
        <v>2621</v>
      </c>
      <c r="B139" s="8">
        <f t="shared" si="36"/>
        <v>83732410</v>
      </c>
      <c r="C139" s="22">
        <f t="shared" si="32"/>
        <v>43136</v>
      </c>
      <c r="D139" s="22">
        <f t="shared" si="33"/>
        <v>43261</v>
      </c>
      <c r="E139" s="10">
        <f t="shared" ca="1" si="34"/>
        <v>2143.5671196363783</v>
      </c>
      <c r="F139" s="8">
        <v>23</v>
      </c>
      <c r="P139" s="4"/>
    </row>
    <row r="140" spans="1:16" x14ac:dyDescent="0.25">
      <c r="A140" s="8">
        <f t="shared" si="35"/>
        <v>2621</v>
      </c>
      <c r="B140" s="8">
        <f t="shared" si="36"/>
        <v>83732410</v>
      </c>
      <c r="C140" s="22">
        <f t="shared" si="32"/>
        <v>43136</v>
      </c>
      <c r="D140" s="22">
        <f t="shared" si="33"/>
        <v>43268</v>
      </c>
      <c r="E140" s="10">
        <f t="shared" ca="1" si="34"/>
        <v>2115.3383699679216</v>
      </c>
      <c r="F140" s="8">
        <v>24</v>
      </c>
      <c r="P140" s="4"/>
    </row>
    <row r="141" spans="1:16" x14ac:dyDescent="0.25">
      <c r="A141" s="8">
        <f t="shared" si="35"/>
        <v>2621</v>
      </c>
      <c r="B141" s="8">
        <f t="shared" si="36"/>
        <v>83732410</v>
      </c>
      <c r="C141" s="22">
        <f t="shared" si="32"/>
        <v>43136</v>
      </c>
      <c r="D141" s="22">
        <f t="shared" si="33"/>
        <v>43275</v>
      </c>
      <c r="E141" s="10">
        <f t="shared" ca="1" si="34"/>
        <v>1408.6036961787254</v>
      </c>
      <c r="F141" s="8">
        <v>25</v>
      </c>
      <c r="P141" s="4"/>
    </row>
    <row r="142" spans="1:16" x14ac:dyDescent="0.25">
      <c r="A142" s="8">
        <f t="shared" si="35"/>
        <v>2621</v>
      </c>
      <c r="B142" s="8">
        <f t="shared" si="36"/>
        <v>83732410</v>
      </c>
      <c r="C142" s="22">
        <f t="shared" si="32"/>
        <v>43136</v>
      </c>
      <c r="D142" s="22">
        <f t="shared" si="33"/>
        <v>43282</v>
      </c>
      <c r="E142" s="10">
        <f t="shared" ca="1" si="34"/>
        <v>1537.9271712225523</v>
      </c>
      <c r="F142" s="8">
        <v>26</v>
      </c>
      <c r="P142" s="4"/>
    </row>
    <row r="143" spans="1:16" x14ac:dyDescent="0.25">
      <c r="A143" s="2">
        <f t="shared" si="35"/>
        <v>2621</v>
      </c>
      <c r="B143" s="2">
        <f t="shared" si="36"/>
        <v>83732410</v>
      </c>
      <c r="C143" s="21">
        <f>$C$142+7</f>
        <v>43143</v>
      </c>
      <c r="D143" s="21">
        <f>D123</f>
        <v>43149</v>
      </c>
      <c r="E143" s="5">
        <f t="shared" ca="1" si="34"/>
        <v>1011.8042863456976</v>
      </c>
      <c r="F143" s="2">
        <v>7</v>
      </c>
      <c r="P143" s="4"/>
    </row>
    <row r="144" spans="1:16" x14ac:dyDescent="0.25">
      <c r="A144" s="2">
        <f t="shared" si="35"/>
        <v>2621</v>
      </c>
      <c r="B144" s="2">
        <f t="shared" si="36"/>
        <v>83732410</v>
      </c>
      <c r="C144" s="21">
        <f t="shared" ref="C144:C162" si="37">$C$142+7</f>
        <v>43143</v>
      </c>
      <c r="D144" s="21">
        <f t="shared" ref="D144:D162" si="38">D124</f>
        <v>43156</v>
      </c>
      <c r="E144" s="5">
        <f t="shared" ca="1" si="34"/>
        <v>1546.8655060589331</v>
      </c>
      <c r="F144" s="2">
        <v>8</v>
      </c>
      <c r="P144" s="4"/>
    </row>
    <row r="145" spans="1:16" x14ac:dyDescent="0.25">
      <c r="A145" s="2">
        <f t="shared" si="35"/>
        <v>2621</v>
      </c>
      <c r="B145" s="2">
        <f t="shared" si="36"/>
        <v>83732410</v>
      </c>
      <c r="C145" s="21">
        <f t="shared" si="37"/>
        <v>43143</v>
      </c>
      <c r="D145" s="21">
        <f t="shared" si="38"/>
        <v>43163</v>
      </c>
      <c r="E145" s="5">
        <f t="shared" ca="1" si="34"/>
        <v>1459.8674169584015</v>
      </c>
      <c r="F145" s="2">
        <v>9</v>
      </c>
      <c r="P145" s="4"/>
    </row>
    <row r="146" spans="1:16" x14ac:dyDescent="0.25">
      <c r="A146" s="2">
        <f t="shared" si="35"/>
        <v>2621</v>
      </c>
      <c r="B146" s="2">
        <f t="shared" si="36"/>
        <v>83732410</v>
      </c>
      <c r="C146" s="21">
        <f t="shared" si="37"/>
        <v>43143</v>
      </c>
      <c r="D146" s="21">
        <f t="shared" si="38"/>
        <v>43170</v>
      </c>
      <c r="E146" s="5">
        <f t="shared" ca="1" si="34"/>
        <v>2058.5167374611747</v>
      </c>
      <c r="F146" s="2">
        <v>10</v>
      </c>
      <c r="P146" s="4"/>
    </row>
    <row r="147" spans="1:16" x14ac:dyDescent="0.25">
      <c r="A147" s="2">
        <f t="shared" si="35"/>
        <v>2621</v>
      </c>
      <c r="B147" s="2">
        <f t="shared" si="36"/>
        <v>83732410</v>
      </c>
      <c r="C147" s="21">
        <f t="shared" si="37"/>
        <v>43143</v>
      </c>
      <c r="D147" s="21">
        <f t="shared" si="38"/>
        <v>43177</v>
      </c>
      <c r="E147" s="5">
        <f t="shared" ca="1" si="34"/>
        <v>1159.033833564471</v>
      </c>
      <c r="F147" s="2">
        <v>11</v>
      </c>
      <c r="P147" s="4"/>
    </row>
    <row r="148" spans="1:16" x14ac:dyDescent="0.25">
      <c r="A148" s="2">
        <f t="shared" si="35"/>
        <v>2621</v>
      </c>
      <c r="B148" s="2">
        <f t="shared" si="36"/>
        <v>83732410</v>
      </c>
      <c r="C148" s="21">
        <f t="shared" si="37"/>
        <v>43143</v>
      </c>
      <c r="D148" s="21">
        <f t="shared" si="38"/>
        <v>43184</v>
      </c>
      <c r="E148" s="5">
        <f t="shared" ca="1" si="34"/>
        <v>1598.4794518696592</v>
      </c>
      <c r="F148" s="2">
        <v>12</v>
      </c>
      <c r="P148" s="4"/>
    </row>
    <row r="149" spans="1:16" x14ac:dyDescent="0.25">
      <c r="A149" s="2">
        <f t="shared" si="35"/>
        <v>2621</v>
      </c>
      <c r="B149" s="2">
        <f t="shared" si="36"/>
        <v>83732410</v>
      </c>
      <c r="C149" s="21">
        <f t="shared" si="37"/>
        <v>43143</v>
      </c>
      <c r="D149" s="21">
        <f t="shared" si="38"/>
        <v>43191</v>
      </c>
      <c r="E149" s="5">
        <f t="shared" ca="1" si="34"/>
        <v>2140.7090228997868</v>
      </c>
      <c r="F149" s="2">
        <v>13</v>
      </c>
      <c r="P149" s="4"/>
    </row>
    <row r="150" spans="1:16" x14ac:dyDescent="0.25">
      <c r="A150" s="2">
        <f t="shared" si="35"/>
        <v>2621</v>
      </c>
      <c r="B150" s="2">
        <f t="shared" si="36"/>
        <v>83732410</v>
      </c>
      <c r="C150" s="21">
        <f t="shared" si="37"/>
        <v>43143</v>
      </c>
      <c r="D150" s="21">
        <f t="shared" si="38"/>
        <v>43198</v>
      </c>
      <c r="E150" s="5">
        <f t="shared" ca="1" si="34"/>
        <v>1896.7347011174691</v>
      </c>
      <c r="F150" s="2">
        <v>14</v>
      </c>
      <c r="P150" s="4"/>
    </row>
    <row r="151" spans="1:16" x14ac:dyDescent="0.25">
      <c r="A151" s="2">
        <f t="shared" si="35"/>
        <v>2621</v>
      </c>
      <c r="B151" s="2">
        <f t="shared" si="36"/>
        <v>83732410</v>
      </c>
      <c r="C151" s="21">
        <f t="shared" si="37"/>
        <v>43143</v>
      </c>
      <c r="D151" s="21">
        <f t="shared" si="38"/>
        <v>43205</v>
      </c>
      <c r="E151" s="5">
        <f t="shared" ca="1" si="34"/>
        <v>1566.4817260822647</v>
      </c>
      <c r="F151" s="2">
        <v>15</v>
      </c>
      <c r="P151" s="4"/>
    </row>
    <row r="152" spans="1:16" x14ac:dyDescent="0.25">
      <c r="A152" s="2">
        <f t="shared" si="35"/>
        <v>2621</v>
      </c>
      <c r="B152" s="2">
        <f t="shared" si="36"/>
        <v>83732410</v>
      </c>
      <c r="C152" s="21">
        <f t="shared" si="37"/>
        <v>43143</v>
      </c>
      <c r="D152" s="21">
        <f t="shared" si="38"/>
        <v>43212</v>
      </c>
      <c r="E152" s="5">
        <f t="shared" ca="1" si="34"/>
        <v>1595.4218668912958</v>
      </c>
      <c r="F152" s="2">
        <v>16</v>
      </c>
      <c r="P152" s="4"/>
    </row>
    <row r="153" spans="1:16" x14ac:dyDescent="0.25">
      <c r="A153" s="2">
        <f t="shared" si="35"/>
        <v>2621</v>
      </c>
      <c r="B153" s="2">
        <f t="shared" si="36"/>
        <v>83732410</v>
      </c>
      <c r="C153" s="21">
        <f t="shared" si="37"/>
        <v>43143</v>
      </c>
      <c r="D153" s="21">
        <f t="shared" si="38"/>
        <v>43219</v>
      </c>
      <c r="E153" s="5">
        <f t="shared" ca="1" si="34"/>
        <v>1339.6571839107596</v>
      </c>
      <c r="F153" s="2">
        <v>17</v>
      </c>
      <c r="P153" s="4"/>
    </row>
    <row r="154" spans="1:16" x14ac:dyDescent="0.25">
      <c r="A154" s="2">
        <f t="shared" si="35"/>
        <v>2621</v>
      </c>
      <c r="B154" s="2">
        <f t="shared" si="36"/>
        <v>83732410</v>
      </c>
      <c r="C154" s="21">
        <f t="shared" si="37"/>
        <v>43143</v>
      </c>
      <c r="D154" s="21">
        <f t="shared" si="38"/>
        <v>43226</v>
      </c>
      <c r="E154" s="5">
        <f t="shared" ca="1" si="34"/>
        <v>1962.4832022708356</v>
      </c>
      <c r="F154" s="2">
        <v>18</v>
      </c>
      <c r="P154" s="4"/>
    </row>
    <row r="155" spans="1:16" x14ac:dyDescent="0.25">
      <c r="A155" s="2">
        <f t="shared" si="35"/>
        <v>2621</v>
      </c>
      <c r="B155" s="2">
        <f t="shared" si="36"/>
        <v>83732410</v>
      </c>
      <c r="C155" s="21">
        <f t="shared" si="37"/>
        <v>43143</v>
      </c>
      <c r="D155" s="21">
        <f t="shared" si="38"/>
        <v>43233</v>
      </c>
      <c r="E155" s="5">
        <f t="shared" ca="1" si="34"/>
        <v>1918.8079232479865</v>
      </c>
      <c r="F155" s="2">
        <v>19</v>
      </c>
      <c r="P155" s="4"/>
    </row>
    <row r="156" spans="1:16" x14ac:dyDescent="0.25">
      <c r="A156" s="2">
        <f t="shared" si="35"/>
        <v>2621</v>
      </c>
      <c r="B156" s="2">
        <f t="shared" si="36"/>
        <v>83732410</v>
      </c>
      <c r="C156" s="21">
        <f t="shared" si="37"/>
        <v>43143</v>
      </c>
      <c r="D156" s="21">
        <f t="shared" si="38"/>
        <v>43240</v>
      </c>
      <c r="E156" s="5">
        <f t="shared" ca="1" si="34"/>
        <v>1431.7306422508323</v>
      </c>
      <c r="F156" s="2">
        <v>20</v>
      </c>
      <c r="P156" s="4"/>
    </row>
    <row r="157" spans="1:16" x14ac:dyDescent="0.25">
      <c r="A157" s="2">
        <f t="shared" si="35"/>
        <v>2621</v>
      </c>
      <c r="B157" s="2">
        <f t="shared" si="36"/>
        <v>83732410</v>
      </c>
      <c r="C157" s="21">
        <f t="shared" si="37"/>
        <v>43143</v>
      </c>
      <c r="D157" s="21">
        <f t="shared" si="38"/>
        <v>43247</v>
      </c>
      <c r="E157" s="5">
        <f t="shared" ca="1" si="34"/>
        <v>2170.8367635408258</v>
      </c>
      <c r="F157" s="2">
        <v>21</v>
      </c>
      <c r="P157" s="4"/>
    </row>
    <row r="158" spans="1:16" x14ac:dyDescent="0.25">
      <c r="A158" s="2">
        <f t="shared" si="35"/>
        <v>2621</v>
      </c>
      <c r="B158" s="2">
        <f t="shared" si="36"/>
        <v>83732410</v>
      </c>
      <c r="C158" s="21">
        <f t="shared" si="37"/>
        <v>43143</v>
      </c>
      <c r="D158" s="21">
        <f t="shared" si="38"/>
        <v>43254</v>
      </c>
      <c r="E158" s="5">
        <f t="shared" ca="1" si="34"/>
        <v>1281.581926030095</v>
      </c>
      <c r="F158" s="2">
        <v>22</v>
      </c>
      <c r="P158" s="4"/>
    </row>
    <row r="159" spans="1:16" x14ac:dyDescent="0.25">
      <c r="A159" s="2">
        <f t="shared" si="35"/>
        <v>2621</v>
      </c>
      <c r="B159" s="2">
        <f t="shared" si="36"/>
        <v>83732410</v>
      </c>
      <c r="C159" s="21">
        <f t="shared" si="37"/>
        <v>43143</v>
      </c>
      <c r="D159" s="21">
        <f t="shared" si="38"/>
        <v>43261</v>
      </c>
      <c r="E159" s="5">
        <f t="shared" ca="1" si="34"/>
        <v>1562.0231859499804</v>
      </c>
      <c r="F159" s="2">
        <v>23</v>
      </c>
      <c r="P159" s="4"/>
    </row>
    <row r="160" spans="1:16" x14ac:dyDescent="0.25">
      <c r="A160" s="2">
        <f t="shared" si="35"/>
        <v>2621</v>
      </c>
      <c r="B160" s="2">
        <f t="shared" si="36"/>
        <v>83732410</v>
      </c>
      <c r="C160" s="21">
        <f t="shared" si="37"/>
        <v>43143</v>
      </c>
      <c r="D160" s="21">
        <f t="shared" si="38"/>
        <v>43268</v>
      </c>
      <c r="E160" s="5">
        <f t="shared" ca="1" si="34"/>
        <v>1110.2644723224523</v>
      </c>
      <c r="F160" s="2">
        <v>24</v>
      </c>
      <c r="P160" s="4"/>
    </row>
    <row r="161" spans="1:16" x14ac:dyDescent="0.25">
      <c r="A161" s="2">
        <f t="shared" si="35"/>
        <v>2621</v>
      </c>
      <c r="B161" s="2">
        <f t="shared" si="36"/>
        <v>83732410</v>
      </c>
      <c r="C161" s="21">
        <f t="shared" si="37"/>
        <v>43143</v>
      </c>
      <c r="D161" s="21">
        <f t="shared" si="38"/>
        <v>43275</v>
      </c>
      <c r="E161" s="5">
        <f t="shared" ca="1" si="34"/>
        <v>1417.6188154940378</v>
      </c>
      <c r="F161" s="2">
        <v>25</v>
      </c>
      <c r="P161" s="4"/>
    </row>
    <row r="162" spans="1:16" x14ac:dyDescent="0.25">
      <c r="A162" s="2">
        <f t="shared" si="35"/>
        <v>2621</v>
      </c>
      <c r="B162" s="2">
        <f t="shared" si="36"/>
        <v>83732410</v>
      </c>
      <c r="C162" s="21">
        <f t="shared" si="37"/>
        <v>43143</v>
      </c>
      <c r="D162" s="21">
        <f t="shared" si="38"/>
        <v>43282</v>
      </c>
      <c r="E162" s="5">
        <f t="shared" ca="1" si="34"/>
        <v>1896.0653465470607</v>
      </c>
      <c r="F162" s="2">
        <v>26</v>
      </c>
      <c r="P162" s="4"/>
    </row>
    <row r="163" spans="1:16" x14ac:dyDescent="0.25">
      <c r="A163" s="7">
        <f t="shared" si="35"/>
        <v>2621</v>
      </c>
      <c r="B163" s="7">
        <f t="shared" si="36"/>
        <v>83732410</v>
      </c>
      <c r="C163" s="23">
        <f>$C$162+7</f>
        <v>43150</v>
      </c>
      <c r="D163" s="23">
        <f>D144</f>
        <v>43156</v>
      </c>
      <c r="E163" s="11">
        <f t="shared" ca="1" si="34"/>
        <v>1164.058907930837</v>
      </c>
      <c r="F163" s="7">
        <v>8</v>
      </c>
    </row>
    <row r="164" spans="1:16" x14ac:dyDescent="0.25">
      <c r="A164" s="7">
        <f t="shared" si="35"/>
        <v>2621</v>
      </c>
      <c r="B164" s="7">
        <f t="shared" si="36"/>
        <v>83732410</v>
      </c>
      <c r="C164" s="23">
        <f t="shared" ref="C164:C181" si="39">$C$162+7</f>
        <v>43150</v>
      </c>
      <c r="D164" s="23">
        <f t="shared" ref="D164:D181" si="40">D145</f>
        <v>43163</v>
      </c>
      <c r="E164" s="11">
        <f t="shared" ca="1" si="34"/>
        <v>1867.0893042656376</v>
      </c>
      <c r="F164" s="7">
        <v>9</v>
      </c>
    </row>
    <row r="165" spans="1:16" x14ac:dyDescent="0.25">
      <c r="A165" s="7">
        <f t="shared" si="35"/>
        <v>2621</v>
      </c>
      <c r="B165" s="7">
        <f t="shared" si="36"/>
        <v>83732410</v>
      </c>
      <c r="C165" s="23">
        <f t="shared" si="39"/>
        <v>43150</v>
      </c>
      <c r="D165" s="23">
        <f t="shared" si="40"/>
        <v>43170</v>
      </c>
      <c r="E165" s="11">
        <f t="shared" ca="1" si="34"/>
        <v>1314.6435324567356</v>
      </c>
      <c r="F165" s="7">
        <v>10</v>
      </c>
    </row>
    <row r="166" spans="1:16" x14ac:dyDescent="0.25">
      <c r="A166" s="7">
        <f t="shared" si="35"/>
        <v>2621</v>
      </c>
      <c r="B166" s="7">
        <f t="shared" si="36"/>
        <v>83732410</v>
      </c>
      <c r="C166" s="23">
        <f t="shared" si="39"/>
        <v>43150</v>
      </c>
      <c r="D166" s="23">
        <f t="shared" si="40"/>
        <v>43177</v>
      </c>
      <c r="E166" s="11">
        <f t="shared" ca="1" si="34"/>
        <v>1538.2072241566743</v>
      </c>
      <c r="F166" s="7">
        <v>11</v>
      </c>
    </row>
    <row r="167" spans="1:16" x14ac:dyDescent="0.25">
      <c r="A167" s="7">
        <f t="shared" si="35"/>
        <v>2621</v>
      </c>
      <c r="B167" s="7">
        <f t="shared" si="36"/>
        <v>83732410</v>
      </c>
      <c r="C167" s="23">
        <f t="shared" si="39"/>
        <v>43150</v>
      </c>
      <c r="D167" s="23">
        <f t="shared" si="40"/>
        <v>43184</v>
      </c>
      <c r="E167" s="11">
        <f t="shared" ca="1" si="34"/>
        <v>1149.7836944278502</v>
      </c>
      <c r="F167" s="7">
        <v>12</v>
      </c>
    </row>
    <row r="168" spans="1:16" x14ac:dyDescent="0.25">
      <c r="A168" s="7">
        <f t="shared" si="35"/>
        <v>2621</v>
      </c>
      <c r="B168" s="7">
        <f t="shared" si="36"/>
        <v>83732410</v>
      </c>
      <c r="C168" s="23">
        <f t="shared" si="39"/>
        <v>43150</v>
      </c>
      <c r="D168" s="23">
        <f t="shared" si="40"/>
        <v>43191</v>
      </c>
      <c r="E168" s="11">
        <f t="shared" ca="1" si="34"/>
        <v>1138.8401797286735</v>
      </c>
      <c r="F168" s="7">
        <v>13</v>
      </c>
    </row>
    <row r="169" spans="1:16" x14ac:dyDescent="0.25">
      <c r="A169" s="7">
        <f t="shared" si="35"/>
        <v>2621</v>
      </c>
      <c r="B169" s="7">
        <f t="shared" si="36"/>
        <v>83732410</v>
      </c>
      <c r="C169" s="23">
        <f t="shared" si="39"/>
        <v>43150</v>
      </c>
      <c r="D169" s="23">
        <f t="shared" si="40"/>
        <v>43198</v>
      </c>
      <c r="E169" s="11">
        <f t="shared" ca="1" si="34"/>
        <v>1075.2437950338733</v>
      </c>
      <c r="F169" s="7">
        <v>14</v>
      </c>
    </row>
    <row r="170" spans="1:16" x14ac:dyDescent="0.25">
      <c r="A170" s="7">
        <f t="shared" si="35"/>
        <v>2621</v>
      </c>
      <c r="B170" s="7">
        <f t="shared" si="36"/>
        <v>83732410</v>
      </c>
      <c r="C170" s="23">
        <f t="shared" si="39"/>
        <v>43150</v>
      </c>
      <c r="D170" s="23">
        <f t="shared" si="40"/>
        <v>43205</v>
      </c>
      <c r="E170" s="11">
        <f t="shared" ca="1" si="34"/>
        <v>1520.5040690086548</v>
      </c>
      <c r="F170" s="7">
        <v>15</v>
      </c>
    </row>
    <row r="171" spans="1:16" x14ac:dyDescent="0.25">
      <c r="A171" s="7">
        <f t="shared" si="35"/>
        <v>2621</v>
      </c>
      <c r="B171" s="7">
        <f t="shared" si="36"/>
        <v>83732410</v>
      </c>
      <c r="C171" s="23">
        <f t="shared" si="39"/>
        <v>43150</v>
      </c>
      <c r="D171" s="23">
        <f t="shared" si="40"/>
        <v>43212</v>
      </c>
      <c r="E171" s="11">
        <f t="shared" ca="1" si="34"/>
        <v>1171.4698682749649</v>
      </c>
      <c r="F171" s="7">
        <v>16</v>
      </c>
    </row>
    <row r="172" spans="1:16" x14ac:dyDescent="0.25">
      <c r="A172" s="7">
        <f t="shared" si="35"/>
        <v>2621</v>
      </c>
      <c r="B172" s="7">
        <f t="shared" si="36"/>
        <v>83732410</v>
      </c>
      <c r="C172" s="23">
        <f t="shared" si="39"/>
        <v>43150</v>
      </c>
      <c r="D172" s="23">
        <f t="shared" si="40"/>
        <v>43219</v>
      </c>
      <c r="E172" s="11">
        <f t="shared" ca="1" si="34"/>
        <v>1177.1839866629768</v>
      </c>
      <c r="F172" s="7">
        <v>17</v>
      </c>
    </row>
    <row r="173" spans="1:16" x14ac:dyDescent="0.25">
      <c r="A173" s="7">
        <f t="shared" si="35"/>
        <v>2621</v>
      </c>
      <c r="B173" s="7">
        <f t="shared" si="36"/>
        <v>83732410</v>
      </c>
      <c r="C173" s="23">
        <f t="shared" si="39"/>
        <v>43150</v>
      </c>
      <c r="D173" s="23">
        <f t="shared" si="40"/>
        <v>43226</v>
      </c>
      <c r="E173" s="11">
        <f t="shared" ca="1" si="34"/>
        <v>1180.6901813022266</v>
      </c>
      <c r="F173" s="7">
        <v>18</v>
      </c>
    </row>
    <row r="174" spans="1:16" x14ac:dyDescent="0.25">
      <c r="A174" s="7">
        <f t="shared" si="35"/>
        <v>2621</v>
      </c>
      <c r="B174" s="7">
        <f t="shared" si="36"/>
        <v>83732410</v>
      </c>
      <c r="C174" s="23">
        <f t="shared" si="39"/>
        <v>43150</v>
      </c>
      <c r="D174" s="23">
        <f t="shared" si="40"/>
        <v>43233</v>
      </c>
      <c r="E174" s="11">
        <f t="shared" ca="1" si="34"/>
        <v>1924.7878278665651</v>
      </c>
      <c r="F174" s="7">
        <v>19</v>
      </c>
    </row>
    <row r="175" spans="1:16" x14ac:dyDescent="0.25">
      <c r="A175" s="7">
        <f t="shared" si="35"/>
        <v>2621</v>
      </c>
      <c r="B175" s="7">
        <f t="shared" si="36"/>
        <v>83732410</v>
      </c>
      <c r="C175" s="23">
        <f t="shared" si="39"/>
        <v>43150</v>
      </c>
      <c r="D175" s="23">
        <f t="shared" si="40"/>
        <v>43240</v>
      </c>
      <c r="E175" s="11">
        <f t="shared" ca="1" si="34"/>
        <v>1596.3315055163343</v>
      </c>
      <c r="F175" s="7">
        <v>20</v>
      </c>
    </row>
    <row r="176" spans="1:16" x14ac:dyDescent="0.25">
      <c r="A176" s="7">
        <f t="shared" si="35"/>
        <v>2621</v>
      </c>
      <c r="B176" s="7">
        <f t="shared" si="36"/>
        <v>83732410</v>
      </c>
      <c r="C176" s="23">
        <f t="shared" si="39"/>
        <v>43150</v>
      </c>
      <c r="D176" s="23">
        <f t="shared" si="40"/>
        <v>43247</v>
      </c>
      <c r="E176" s="11">
        <f t="shared" ca="1" si="34"/>
        <v>1216.0674201123747</v>
      </c>
      <c r="F176" s="7">
        <v>21</v>
      </c>
    </row>
    <row r="177" spans="1:6" x14ac:dyDescent="0.25">
      <c r="A177" s="7">
        <f t="shared" si="35"/>
        <v>2621</v>
      </c>
      <c r="B177" s="7">
        <f t="shared" si="36"/>
        <v>83732410</v>
      </c>
      <c r="C177" s="23">
        <f t="shared" si="39"/>
        <v>43150</v>
      </c>
      <c r="D177" s="23">
        <f t="shared" si="40"/>
        <v>43254</v>
      </c>
      <c r="E177" s="11">
        <f t="shared" ca="1" si="34"/>
        <v>1530.8270145075394</v>
      </c>
      <c r="F177" s="7">
        <v>22</v>
      </c>
    </row>
    <row r="178" spans="1:6" x14ac:dyDescent="0.25">
      <c r="A178" s="7">
        <f t="shared" si="35"/>
        <v>2621</v>
      </c>
      <c r="B178" s="7">
        <f t="shared" si="36"/>
        <v>83732410</v>
      </c>
      <c r="C178" s="23">
        <f t="shared" si="39"/>
        <v>43150</v>
      </c>
      <c r="D178" s="23">
        <f t="shared" si="40"/>
        <v>43261</v>
      </c>
      <c r="E178" s="11">
        <f t="shared" ca="1" si="34"/>
        <v>1036.5915543482049</v>
      </c>
      <c r="F178" s="7">
        <v>23</v>
      </c>
    </row>
    <row r="179" spans="1:6" x14ac:dyDescent="0.25">
      <c r="A179" s="7">
        <f t="shared" si="35"/>
        <v>2621</v>
      </c>
      <c r="B179" s="7">
        <f t="shared" si="36"/>
        <v>83732410</v>
      </c>
      <c r="C179" s="23">
        <f t="shared" si="39"/>
        <v>43150</v>
      </c>
      <c r="D179" s="23">
        <f t="shared" si="40"/>
        <v>43268</v>
      </c>
      <c r="E179" s="11">
        <f t="shared" ca="1" si="34"/>
        <v>1078.7226075238552</v>
      </c>
      <c r="F179" s="7">
        <v>24</v>
      </c>
    </row>
    <row r="180" spans="1:6" x14ac:dyDescent="0.25">
      <c r="A180" s="7">
        <f t="shared" si="35"/>
        <v>2621</v>
      </c>
      <c r="B180" s="7">
        <f t="shared" si="36"/>
        <v>83732410</v>
      </c>
      <c r="C180" s="23">
        <f t="shared" si="39"/>
        <v>43150</v>
      </c>
      <c r="D180" s="23">
        <f t="shared" si="40"/>
        <v>43275</v>
      </c>
      <c r="E180" s="11">
        <f t="shared" ca="1" si="34"/>
        <v>1859.6499313361469</v>
      </c>
      <c r="F180" s="7">
        <v>25</v>
      </c>
    </row>
    <row r="181" spans="1:6" x14ac:dyDescent="0.25">
      <c r="A181" s="7">
        <f t="shared" si="35"/>
        <v>2621</v>
      </c>
      <c r="B181" s="7">
        <f t="shared" si="36"/>
        <v>83732410</v>
      </c>
      <c r="C181" s="23">
        <f t="shared" si="39"/>
        <v>43150</v>
      </c>
      <c r="D181" s="23">
        <f t="shared" si="40"/>
        <v>43282</v>
      </c>
      <c r="E181" s="11">
        <f t="shared" ca="1" si="34"/>
        <v>1968.1938642083983</v>
      </c>
      <c r="F181" s="7">
        <v>26</v>
      </c>
    </row>
    <row r="182" spans="1:6" x14ac:dyDescent="0.25">
      <c r="A182" s="8">
        <f t="shared" si="35"/>
        <v>2621</v>
      </c>
      <c r="B182" s="8">
        <f t="shared" si="36"/>
        <v>83732410</v>
      </c>
      <c r="C182" s="22">
        <f>$C$181+7</f>
        <v>43157</v>
      </c>
      <c r="D182" s="22">
        <f>D164</f>
        <v>43163</v>
      </c>
      <c r="E182" s="10">
        <f t="shared" ca="1" si="34"/>
        <v>1253.048684627963</v>
      </c>
      <c r="F182" s="8">
        <v>9</v>
      </c>
    </row>
    <row r="183" spans="1:6" x14ac:dyDescent="0.25">
      <c r="A183" s="8">
        <f t="shared" si="35"/>
        <v>2621</v>
      </c>
      <c r="B183" s="8">
        <f t="shared" si="36"/>
        <v>83732410</v>
      </c>
      <c r="C183" s="22">
        <f t="shared" ref="C183:C199" si="41">$C$181+7</f>
        <v>43157</v>
      </c>
      <c r="D183" s="22">
        <f t="shared" ref="D183:D199" si="42">D165</f>
        <v>43170</v>
      </c>
      <c r="E183" s="10">
        <f t="shared" ca="1" si="34"/>
        <v>2193.6340297827001</v>
      </c>
      <c r="F183" s="8">
        <v>10</v>
      </c>
    </row>
    <row r="184" spans="1:6" x14ac:dyDescent="0.25">
      <c r="A184" s="8">
        <f t="shared" si="35"/>
        <v>2621</v>
      </c>
      <c r="B184" s="8">
        <f t="shared" si="36"/>
        <v>83732410</v>
      </c>
      <c r="C184" s="22">
        <f t="shared" si="41"/>
        <v>43157</v>
      </c>
      <c r="D184" s="22">
        <f t="shared" si="42"/>
        <v>43177</v>
      </c>
      <c r="E184" s="10">
        <f t="shared" ca="1" si="34"/>
        <v>2001.2321312956783</v>
      </c>
      <c r="F184" s="8">
        <v>11</v>
      </c>
    </row>
    <row r="185" spans="1:6" x14ac:dyDescent="0.25">
      <c r="A185" s="8">
        <f t="shared" si="35"/>
        <v>2621</v>
      </c>
      <c r="B185" s="8">
        <f t="shared" si="36"/>
        <v>83732410</v>
      </c>
      <c r="C185" s="22">
        <f t="shared" si="41"/>
        <v>43157</v>
      </c>
      <c r="D185" s="22">
        <f t="shared" si="42"/>
        <v>43184</v>
      </c>
      <c r="E185" s="10">
        <f t="shared" ca="1" si="34"/>
        <v>1838.058775195107</v>
      </c>
      <c r="F185" s="8">
        <v>12</v>
      </c>
    </row>
    <row r="186" spans="1:6" x14ac:dyDescent="0.25">
      <c r="A186" s="8">
        <f t="shared" si="35"/>
        <v>2621</v>
      </c>
      <c r="B186" s="8">
        <f t="shared" si="36"/>
        <v>83732410</v>
      </c>
      <c r="C186" s="22">
        <f t="shared" si="41"/>
        <v>43157</v>
      </c>
      <c r="D186" s="22">
        <f t="shared" si="42"/>
        <v>43191</v>
      </c>
      <c r="E186" s="10">
        <f t="shared" ca="1" si="34"/>
        <v>1253.4554670106197</v>
      </c>
      <c r="F186" s="8">
        <v>13</v>
      </c>
    </row>
    <row r="187" spans="1:6" x14ac:dyDescent="0.25">
      <c r="A187" s="8">
        <f t="shared" si="35"/>
        <v>2621</v>
      </c>
      <c r="B187" s="8">
        <f t="shared" si="36"/>
        <v>83732410</v>
      </c>
      <c r="C187" s="22">
        <f t="shared" si="41"/>
        <v>43157</v>
      </c>
      <c r="D187" s="22">
        <f t="shared" si="42"/>
        <v>43198</v>
      </c>
      <c r="E187" s="10">
        <f t="shared" ca="1" si="34"/>
        <v>1820.0913814169535</v>
      </c>
      <c r="F187" s="8">
        <v>14</v>
      </c>
    </row>
    <row r="188" spans="1:6" x14ac:dyDescent="0.25">
      <c r="A188" s="8">
        <f t="shared" si="35"/>
        <v>2621</v>
      </c>
      <c r="B188" s="8">
        <f t="shared" si="36"/>
        <v>83732410</v>
      </c>
      <c r="C188" s="22">
        <f t="shared" si="41"/>
        <v>43157</v>
      </c>
      <c r="D188" s="22">
        <f t="shared" si="42"/>
        <v>43205</v>
      </c>
      <c r="E188" s="10">
        <f t="shared" ca="1" si="34"/>
        <v>1359.5625057460425</v>
      </c>
      <c r="F188" s="8">
        <v>15</v>
      </c>
    </row>
    <row r="189" spans="1:6" x14ac:dyDescent="0.25">
      <c r="A189" s="8">
        <f t="shared" si="35"/>
        <v>2621</v>
      </c>
      <c r="B189" s="8">
        <f t="shared" si="36"/>
        <v>83732410</v>
      </c>
      <c r="C189" s="22">
        <f t="shared" si="41"/>
        <v>43157</v>
      </c>
      <c r="D189" s="22">
        <f t="shared" si="42"/>
        <v>43212</v>
      </c>
      <c r="E189" s="10">
        <f t="shared" ca="1" si="34"/>
        <v>1464.1653144092293</v>
      </c>
      <c r="F189" s="8">
        <v>16</v>
      </c>
    </row>
    <row r="190" spans="1:6" x14ac:dyDescent="0.25">
      <c r="A190" s="8">
        <f t="shared" si="35"/>
        <v>2621</v>
      </c>
      <c r="B190" s="8">
        <f t="shared" si="36"/>
        <v>83732410</v>
      </c>
      <c r="C190" s="22">
        <f t="shared" si="41"/>
        <v>43157</v>
      </c>
      <c r="D190" s="22">
        <f t="shared" si="42"/>
        <v>43219</v>
      </c>
      <c r="E190" s="10">
        <f t="shared" ca="1" si="34"/>
        <v>1430.3281993022515</v>
      </c>
      <c r="F190" s="8">
        <v>17</v>
      </c>
    </row>
    <row r="191" spans="1:6" x14ac:dyDescent="0.25">
      <c r="A191" s="8">
        <f t="shared" si="35"/>
        <v>2621</v>
      </c>
      <c r="B191" s="8">
        <f t="shared" si="36"/>
        <v>83732410</v>
      </c>
      <c r="C191" s="22">
        <f t="shared" si="41"/>
        <v>43157</v>
      </c>
      <c r="D191" s="22">
        <f t="shared" si="42"/>
        <v>43226</v>
      </c>
      <c r="E191" s="10">
        <f t="shared" ca="1" si="34"/>
        <v>1498.3938085479674</v>
      </c>
      <c r="F191" s="8">
        <v>18</v>
      </c>
    </row>
    <row r="192" spans="1:6" x14ac:dyDescent="0.25">
      <c r="A192" s="8">
        <f t="shared" si="35"/>
        <v>2621</v>
      </c>
      <c r="B192" s="8">
        <f t="shared" si="36"/>
        <v>83732410</v>
      </c>
      <c r="C192" s="22">
        <f t="shared" si="41"/>
        <v>43157</v>
      </c>
      <c r="D192" s="22">
        <f t="shared" si="42"/>
        <v>43233</v>
      </c>
      <c r="E192" s="10">
        <f t="shared" ca="1" si="34"/>
        <v>1425.1918840088524</v>
      </c>
      <c r="F192" s="8">
        <v>19</v>
      </c>
    </row>
    <row r="193" spans="1:6" x14ac:dyDescent="0.25">
      <c r="A193" s="8">
        <f t="shared" si="35"/>
        <v>2621</v>
      </c>
      <c r="B193" s="8">
        <f t="shared" si="36"/>
        <v>83732410</v>
      </c>
      <c r="C193" s="22">
        <f t="shared" si="41"/>
        <v>43157</v>
      </c>
      <c r="D193" s="22">
        <f t="shared" si="42"/>
        <v>43240</v>
      </c>
      <c r="E193" s="10">
        <f t="shared" ca="1" si="34"/>
        <v>2095.2306098266304</v>
      </c>
      <c r="F193" s="8">
        <v>20</v>
      </c>
    </row>
    <row r="194" spans="1:6" x14ac:dyDescent="0.25">
      <c r="A194" s="8">
        <f t="shared" si="35"/>
        <v>2621</v>
      </c>
      <c r="B194" s="8">
        <f t="shared" si="36"/>
        <v>83732410</v>
      </c>
      <c r="C194" s="22">
        <f t="shared" si="41"/>
        <v>43157</v>
      </c>
      <c r="D194" s="22">
        <f t="shared" si="42"/>
        <v>43247</v>
      </c>
      <c r="E194" s="10">
        <f t="shared" ref="E194:E257" ca="1" si="43">$K$2+RAND()*$L$2</f>
        <v>2118.2755180164181</v>
      </c>
      <c r="F194" s="8">
        <v>21</v>
      </c>
    </row>
    <row r="195" spans="1:6" x14ac:dyDescent="0.25">
      <c r="A195" s="8">
        <f t="shared" ref="A195:A258" si="44">$H$2</f>
        <v>2621</v>
      </c>
      <c r="B195" s="8">
        <f t="shared" ref="B195:B258" si="45">$J$2</f>
        <v>83732410</v>
      </c>
      <c r="C195" s="22">
        <f t="shared" si="41"/>
        <v>43157</v>
      </c>
      <c r="D195" s="22">
        <f t="shared" si="42"/>
        <v>43254</v>
      </c>
      <c r="E195" s="10">
        <f t="shared" ca="1" si="43"/>
        <v>1261.6895625079965</v>
      </c>
      <c r="F195" s="8">
        <v>22</v>
      </c>
    </row>
    <row r="196" spans="1:6" x14ac:dyDescent="0.25">
      <c r="A196" s="8">
        <f t="shared" si="44"/>
        <v>2621</v>
      </c>
      <c r="B196" s="8">
        <f t="shared" si="45"/>
        <v>83732410</v>
      </c>
      <c r="C196" s="22">
        <f t="shared" si="41"/>
        <v>43157</v>
      </c>
      <c r="D196" s="22">
        <f t="shared" si="42"/>
        <v>43261</v>
      </c>
      <c r="E196" s="10">
        <f t="shared" ca="1" si="43"/>
        <v>1456.1056348025197</v>
      </c>
      <c r="F196" s="8">
        <v>23</v>
      </c>
    </row>
    <row r="197" spans="1:6" x14ac:dyDescent="0.25">
      <c r="A197" s="8">
        <f t="shared" si="44"/>
        <v>2621</v>
      </c>
      <c r="B197" s="8">
        <f t="shared" si="45"/>
        <v>83732410</v>
      </c>
      <c r="C197" s="22">
        <f t="shared" si="41"/>
        <v>43157</v>
      </c>
      <c r="D197" s="22">
        <f t="shared" si="42"/>
        <v>43268</v>
      </c>
      <c r="E197" s="10">
        <f t="shared" ca="1" si="43"/>
        <v>1645.8176836294751</v>
      </c>
      <c r="F197" s="8">
        <v>24</v>
      </c>
    </row>
    <row r="198" spans="1:6" x14ac:dyDescent="0.25">
      <c r="A198" s="8">
        <f t="shared" si="44"/>
        <v>2621</v>
      </c>
      <c r="B198" s="8">
        <f t="shared" si="45"/>
        <v>83732410</v>
      </c>
      <c r="C198" s="22">
        <f t="shared" si="41"/>
        <v>43157</v>
      </c>
      <c r="D198" s="22">
        <f t="shared" si="42"/>
        <v>43275</v>
      </c>
      <c r="E198" s="10">
        <f t="shared" ca="1" si="43"/>
        <v>1507.9147973846739</v>
      </c>
      <c r="F198" s="8">
        <v>25</v>
      </c>
    </row>
    <row r="199" spans="1:6" x14ac:dyDescent="0.25">
      <c r="A199" s="8">
        <f t="shared" si="44"/>
        <v>2621</v>
      </c>
      <c r="B199" s="8">
        <f t="shared" si="45"/>
        <v>83732410</v>
      </c>
      <c r="C199" s="22">
        <f t="shared" si="41"/>
        <v>43157</v>
      </c>
      <c r="D199" s="22">
        <f t="shared" si="42"/>
        <v>43282</v>
      </c>
      <c r="E199" s="10">
        <f t="shared" ca="1" si="43"/>
        <v>1940.4450879594256</v>
      </c>
      <c r="F199" s="8">
        <v>26</v>
      </c>
    </row>
    <row r="200" spans="1:6" x14ac:dyDescent="0.25">
      <c r="A200" s="2">
        <f t="shared" si="44"/>
        <v>2621</v>
      </c>
      <c r="B200" s="2">
        <f t="shared" si="45"/>
        <v>83732410</v>
      </c>
      <c r="C200" s="21">
        <f>$C$199+7</f>
        <v>43164</v>
      </c>
      <c r="D200" s="21">
        <f>D183</f>
        <v>43170</v>
      </c>
      <c r="E200" s="5">
        <f t="shared" ca="1" si="43"/>
        <v>2133.7053020373087</v>
      </c>
      <c r="F200" s="2">
        <v>10</v>
      </c>
    </row>
    <row r="201" spans="1:6" x14ac:dyDescent="0.25">
      <c r="A201" s="2">
        <f t="shared" si="44"/>
        <v>2621</v>
      </c>
      <c r="B201" s="2">
        <f t="shared" si="45"/>
        <v>83732410</v>
      </c>
      <c r="C201" s="21">
        <f t="shared" ref="C201:C216" si="46">$C$199+7</f>
        <v>43164</v>
      </c>
      <c r="D201" s="21">
        <f t="shared" ref="D201:D216" si="47">D184</f>
        <v>43177</v>
      </c>
      <c r="E201" s="5">
        <f t="shared" ca="1" si="43"/>
        <v>1457.3419291983255</v>
      </c>
      <c r="F201" s="2">
        <v>11</v>
      </c>
    </row>
    <row r="202" spans="1:6" x14ac:dyDescent="0.25">
      <c r="A202" s="2">
        <f t="shared" si="44"/>
        <v>2621</v>
      </c>
      <c r="B202" s="2">
        <f t="shared" si="45"/>
        <v>83732410</v>
      </c>
      <c r="C202" s="21">
        <f t="shared" si="46"/>
        <v>43164</v>
      </c>
      <c r="D202" s="21">
        <f t="shared" si="47"/>
        <v>43184</v>
      </c>
      <c r="E202" s="5">
        <f t="shared" ca="1" si="43"/>
        <v>1765.2886296753074</v>
      </c>
      <c r="F202" s="2">
        <v>12</v>
      </c>
    </row>
    <row r="203" spans="1:6" x14ac:dyDescent="0.25">
      <c r="A203" s="2">
        <f t="shared" si="44"/>
        <v>2621</v>
      </c>
      <c r="B203" s="2">
        <f t="shared" si="45"/>
        <v>83732410</v>
      </c>
      <c r="C203" s="21">
        <f t="shared" si="46"/>
        <v>43164</v>
      </c>
      <c r="D203" s="21">
        <f t="shared" si="47"/>
        <v>43191</v>
      </c>
      <c r="E203" s="5">
        <f t="shared" ca="1" si="43"/>
        <v>1734.4504514481187</v>
      </c>
      <c r="F203" s="2">
        <v>13</v>
      </c>
    </row>
    <row r="204" spans="1:6" x14ac:dyDescent="0.25">
      <c r="A204" s="2">
        <f t="shared" si="44"/>
        <v>2621</v>
      </c>
      <c r="B204" s="2">
        <f t="shared" si="45"/>
        <v>83732410</v>
      </c>
      <c r="C204" s="21">
        <f t="shared" si="46"/>
        <v>43164</v>
      </c>
      <c r="D204" s="21">
        <f t="shared" si="47"/>
        <v>43198</v>
      </c>
      <c r="E204" s="5">
        <f t="shared" ca="1" si="43"/>
        <v>1469.8755354261095</v>
      </c>
      <c r="F204" s="2">
        <v>14</v>
      </c>
    </row>
    <row r="205" spans="1:6" x14ac:dyDescent="0.25">
      <c r="A205" s="2">
        <f t="shared" si="44"/>
        <v>2621</v>
      </c>
      <c r="B205" s="2">
        <f t="shared" si="45"/>
        <v>83732410</v>
      </c>
      <c r="C205" s="21">
        <f t="shared" si="46"/>
        <v>43164</v>
      </c>
      <c r="D205" s="21">
        <f t="shared" si="47"/>
        <v>43205</v>
      </c>
      <c r="E205" s="5">
        <f t="shared" ca="1" si="43"/>
        <v>1455.2796355460109</v>
      </c>
      <c r="F205" s="2">
        <v>15</v>
      </c>
    </row>
    <row r="206" spans="1:6" x14ac:dyDescent="0.25">
      <c r="A206" s="2">
        <f t="shared" si="44"/>
        <v>2621</v>
      </c>
      <c r="B206" s="2">
        <f t="shared" si="45"/>
        <v>83732410</v>
      </c>
      <c r="C206" s="21">
        <f t="shared" si="46"/>
        <v>43164</v>
      </c>
      <c r="D206" s="21">
        <f t="shared" si="47"/>
        <v>43212</v>
      </c>
      <c r="E206" s="5">
        <f t="shared" ca="1" si="43"/>
        <v>1607.8810767680602</v>
      </c>
      <c r="F206" s="2">
        <v>16</v>
      </c>
    </row>
    <row r="207" spans="1:6" x14ac:dyDescent="0.25">
      <c r="A207" s="2">
        <f t="shared" si="44"/>
        <v>2621</v>
      </c>
      <c r="B207" s="2">
        <f t="shared" si="45"/>
        <v>83732410</v>
      </c>
      <c r="C207" s="21">
        <f t="shared" si="46"/>
        <v>43164</v>
      </c>
      <c r="D207" s="21">
        <f t="shared" si="47"/>
        <v>43219</v>
      </c>
      <c r="E207" s="5">
        <f t="shared" ca="1" si="43"/>
        <v>1409.0199894698355</v>
      </c>
      <c r="F207" s="2">
        <v>17</v>
      </c>
    </row>
    <row r="208" spans="1:6" x14ac:dyDescent="0.25">
      <c r="A208" s="2">
        <f t="shared" si="44"/>
        <v>2621</v>
      </c>
      <c r="B208" s="2">
        <f t="shared" si="45"/>
        <v>83732410</v>
      </c>
      <c r="C208" s="21">
        <f t="shared" si="46"/>
        <v>43164</v>
      </c>
      <c r="D208" s="21">
        <f t="shared" si="47"/>
        <v>43226</v>
      </c>
      <c r="E208" s="5">
        <f t="shared" ca="1" si="43"/>
        <v>2040.4219178832566</v>
      </c>
      <c r="F208" s="2">
        <v>18</v>
      </c>
    </row>
    <row r="209" spans="1:6" x14ac:dyDescent="0.25">
      <c r="A209" s="2">
        <f t="shared" si="44"/>
        <v>2621</v>
      </c>
      <c r="B209" s="2">
        <f t="shared" si="45"/>
        <v>83732410</v>
      </c>
      <c r="C209" s="21">
        <f t="shared" si="46"/>
        <v>43164</v>
      </c>
      <c r="D209" s="21">
        <f t="shared" si="47"/>
        <v>43233</v>
      </c>
      <c r="E209" s="5">
        <f t="shared" ca="1" si="43"/>
        <v>1665.1440159825165</v>
      </c>
      <c r="F209" s="2">
        <v>19</v>
      </c>
    </row>
    <row r="210" spans="1:6" x14ac:dyDescent="0.25">
      <c r="A210" s="2">
        <f t="shared" si="44"/>
        <v>2621</v>
      </c>
      <c r="B210" s="2">
        <f t="shared" si="45"/>
        <v>83732410</v>
      </c>
      <c r="C210" s="21">
        <f t="shared" si="46"/>
        <v>43164</v>
      </c>
      <c r="D210" s="21">
        <f t="shared" si="47"/>
        <v>43240</v>
      </c>
      <c r="E210" s="5">
        <f t="shared" ca="1" si="43"/>
        <v>1178.2654388784399</v>
      </c>
      <c r="F210" s="2">
        <v>20</v>
      </c>
    </row>
    <row r="211" spans="1:6" x14ac:dyDescent="0.25">
      <c r="A211" s="2">
        <f t="shared" si="44"/>
        <v>2621</v>
      </c>
      <c r="B211" s="2">
        <f t="shared" si="45"/>
        <v>83732410</v>
      </c>
      <c r="C211" s="21">
        <f t="shared" si="46"/>
        <v>43164</v>
      </c>
      <c r="D211" s="21">
        <f t="shared" si="47"/>
        <v>43247</v>
      </c>
      <c r="E211" s="5">
        <f t="shared" ca="1" si="43"/>
        <v>1124.4967250966049</v>
      </c>
      <c r="F211" s="2">
        <v>21</v>
      </c>
    </row>
    <row r="212" spans="1:6" x14ac:dyDescent="0.25">
      <c r="A212" s="2">
        <f t="shared" si="44"/>
        <v>2621</v>
      </c>
      <c r="B212" s="2">
        <f t="shared" si="45"/>
        <v>83732410</v>
      </c>
      <c r="C212" s="21">
        <f t="shared" si="46"/>
        <v>43164</v>
      </c>
      <c r="D212" s="21">
        <f t="shared" si="47"/>
        <v>43254</v>
      </c>
      <c r="E212" s="5">
        <f t="shared" ca="1" si="43"/>
        <v>1867.2068711040374</v>
      </c>
      <c r="F212" s="2">
        <v>22</v>
      </c>
    </row>
    <row r="213" spans="1:6" x14ac:dyDescent="0.25">
      <c r="A213" s="2">
        <f t="shared" si="44"/>
        <v>2621</v>
      </c>
      <c r="B213" s="2">
        <f t="shared" si="45"/>
        <v>83732410</v>
      </c>
      <c r="C213" s="21">
        <f t="shared" si="46"/>
        <v>43164</v>
      </c>
      <c r="D213" s="21">
        <f t="shared" si="47"/>
        <v>43261</v>
      </c>
      <c r="E213" s="5">
        <f t="shared" ca="1" si="43"/>
        <v>1894.2903758584584</v>
      </c>
      <c r="F213" s="2">
        <v>23</v>
      </c>
    </row>
    <row r="214" spans="1:6" x14ac:dyDescent="0.25">
      <c r="A214" s="2">
        <f t="shared" si="44"/>
        <v>2621</v>
      </c>
      <c r="B214" s="2">
        <f t="shared" si="45"/>
        <v>83732410</v>
      </c>
      <c r="C214" s="21">
        <f t="shared" si="46"/>
        <v>43164</v>
      </c>
      <c r="D214" s="21">
        <f t="shared" si="47"/>
        <v>43268</v>
      </c>
      <c r="E214" s="5">
        <f t="shared" ca="1" si="43"/>
        <v>2136.0591545236439</v>
      </c>
      <c r="F214" s="2">
        <v>24</v>
      </c>
    </row>
    <row r="215" spans="1:6" x14ac:dyDescent="0.25">
      <c r="A215" s="2">
        <f t="shared" si="44"/>
        <v>2621</v>
      </c>
      <c r="B215" s="2">
        <f t="shared" si="45"/>
        <v>83732410</v>
      </c>
      <c r="C215" s="21">
        <f t="shared" si="46"/>
        <v>43164</v>
      </c>
      <c r="D215" s="21">
        <f t="shared" si="47"/>
        <v>43275</v>
      </c>
      <c r="E215" s="5">
        <f t="shared" ca="1" si="43"/>
        <v>1023.979806571575</v>
      </c>
      <c r="F215" s="2">
        <v>25</v>
      </c>
    </row>
    <row r="216" spans="1:6" x14ac:dyDescent="0.25">
      <c r="A216" s="2">
        <f t="shared" si="44"/>
        <v>2621</v>
      </c>
      <c r="B216" s="2">
        <f t="shared" si="45"/>
        <v>83732410</v>
      </c>
      <c r="C216" s="21">
        <f t="shared" si="46"/>
        <v>43164</v>
      </c>
      <c r="D216" s="21">
        <f t="shared" si="47"/>
        <v>43282</v>
      </c>
      <c r="E216" s="5">
        <f t="shared" ca="1" si="43"/>
        <v>1385.654920316256</v>
      </c>
      <c r="F216" s="2">
        <v>26</v>
      </c>
    </row>
    <row r="217" spans="1:6" x14ac:dyDescent="0.25">
      <c r="A217" s="8">
        <f t="shared" si="44"/>
        <v>2621</v>
      </c>
      <c r="B217" s="8">
        <f t="shared" si="45"/>
        <v>83732410</v>
      </c>
      <c r="C217" s="22">
        <f>$C$216+7</f>
        <v>43171</v>
      </c>
      <c r="D217" s="22">
        <f>D201</f>
        <v>43177</v>
      </c>
      <c r="E217" s="10">
        <f t="shared" ca="1" si="43"/>
        <v>1900.379543470417</v>
      </c>
      <c r="F217" s="8">
        <v>11</v>
      </c>
    </row>
    <row r="218" spans="1:6" x14ac:dyDescent="0.25">
      <c r="A218" s="8">
        <f t="shared" si="44"/>
        <v>2621</v>
      </c>
      <c r="B218" s="8">
        <f t="shared" si="45"/>
        <v>83732410</v>
      </c>
      <c r="C218" s="22">
        <f t="shared" ref="C218:C232" si="48">$C$216+7</f>
        <v>43171</v>
      </c>
      <c r="D218" s="22">
        <f t="shared" ref="D218:D232" si="49">D202</f>
        <v>43184</v>
      </c>
      <c r="E218" s="10">
        <f t="shared" ca="1" si="43"/>
        <v>1715.55989456528</v>
      </c>
      <c r="F218" s="8">
        <v>12</v>
      </c>
    </row>
    <row r="219" spans="1:6" x14ac:dyDescent="0.25">
      <c r="A219" s="8">
        <f t="shared" si="44"/>
        <v>2621</v>
      </c>
      <c r="B219" s="8">
        <f t="shared" si="45"/>
        <v>83732410</v>
      </c>
      <c r="C219" s="22">
        <f t="shared" si="48"/>
        <v>43171</v>
      </c>
      <c r="D219" s="22">
        <f t="shared" si="49"/>
        <v>43191</v>
      </c>
      <c r="E219" s="10">
        <f t="shared" ca="1" si="43"/>
        <v>1570.8992837361498</v>
      </c>
      <c r="F219" s="8">
        <v>13</v>
      </c>
    </row>
    <row r="220" spans="1:6" x14ac:dyDescent="0.25">
      <c r="A220" s="8">
        <f t="shared" si="44"/>
        <v>2621</v>
      </c>
      <c r="B220" s="8">
        <f t="shared" si="45"/>
        <v>83732410</v>
      </c>
      <c r="C220" s="22">
        <f t="shared" si="48"/>
        <v>43171</v>
      </c>
      <c r="D220" s="22">
        <f t="shared" si="49"/>
        <v>43198</v>
      </c>
      <c r="E220" s="10">
        <f t="shared" ca="1" si="43"/>
        <v>1952.0035282311437</v>
      </c>
      <c r="F220" s="8">
        <v>14</v>
      </c>
    </row>
    <row r="221" spans="1:6" x14ac:dyDescent="0.25">
      <c r="A221" s="8">
        <f t="shared" si="44"/>
        <v>2621</v>
      </c>
      <c r="B221" s="8">
        <f t="shared" si="45"/>
        <v>83732410</v>
      </c>
      <c r="C221" s="22">
        <f t="shared" si="48"/>
        <v>43171</v>
      </c>
      <c r="D221" s="22">
        <f t="shared" si="49"/>
        <v>43205</v>
      </c>
      <c r="E221" s="10">
        <f t="shared" ca="1" si="43"/>
        <v>1036.2225615663597</v>
      </c>
      <c r="F221" s="8">
        <v>15</v>
      </c>
    </row>
    <row r="222" spans="1:6" x14ac:dyDescent="0.25">
      <c r="A222" s="8">
        <f t="shared" si="44"/>
        <v>2621</v>
      </c>
      <c r="B222" s="8">
        <f t="shared" si="45"/>
        <v>83732410</v>
      </c>
      <c r="C222" s="22">
        <f t="shared" si="48"/>
        <v>43171</v>
      </c>
      <c r="D222" s="22">
        <f t="shared" si="49"/>
        <v>43212</v>
      </c>
      <c r="E222" s="10">
        <f t="shared" ca="1" si="43"/>
        <v>1249.2653801468778</v>
      </c>
      <c r="F222" s="8">
        <v>16</v>
      </c>
    </row>
    <row r="223" spans="1:6" x14ac:dyDescent="0.25">
      <c r="A223" s="8">
        <f t="shared" si="44"/>
        <v>2621</v>
      </c>
      <c r="B223" s="8">
        <f t="shared" si="45"/>
        <v>83732410</v>
      </c>
      <c r="C223" s="22">
        <f t="shared" si="48"/>
        <v>43171</v>
      </c>
      <c r="D223" s="22">
        <f t="shared" si="49"/>
        <v>43219</v>
      </c>
      <c r="E223" s="10">
        <f t="shared" ca="1" si="43"/>
        <v>1586.6772376229073</v>
      </c>
      <c r="F223" s="8">
        <v>17</v>
      </c>
    </row>
    <row r="224" spans="1:6" x14ac:dyDescent="0.25">
      <c r="A224" s="8">
        <f t="shared" si="44"/>
        <v>2621</v>
      </c>
      <c r="B224" s="8">
        <f t="shared" si="45"/>
        <v>83732410</v>
      </c>
      <c r="C224" s="22">
        <f t="shared" si="48"/>
        <v>43171</v>
      </c>
      <c r="D224" s="22">
        <f t="shared" si="49"/>
        <v>43226</v>
      </c>
      <c r="E224" s="10">
        <f t="shared" ca="1" si="43"/>
        <v>2007.3592854066519</v>
      </c>
      <c r="F224" s="8">
        <v>18</v>
      </c>
    </row>
    <row r="225" spans="1:6" x14ac:dyDescent="0.25">
      <c r="A225" s="8">
        <f t="shared" si="44"/>
        <v>2621</v>
      </c>
      <c r="B225" s="8">
        <f t="shared" si="45"/>
        <v>83732410</v>
      </c>
      <c r="C225" s="22">
        <f t="shared" si="48"/>
        <v>43171</v>
      </c>
      <c r="D225" s="22">
        <f t="shared" si="49"/>
        <v>43233</v>
      </c>
      <c r="E225" s="10">
        <f t="shared" ca="1" si="43"/>
        <v>1931.2589037093549</v>
      </c>
      <c r="F225" s="8">
        <v>19</v>
      </c>
    </row>
    <row r="226" spans="1:6" x14ac:dyDescent="0.25">
      <c r="A226" s="8">
        <f t="shared" si="44"/>
        <v>2621</v>
      </c>
      <c r="B226" s="8">
        <f t="shared" si="45"/>
        <v>83732410</v>
      </c>
      <c r="C226" s="22">
        <f t="shared" si="48"/>
        <v>43171</v>
      </c>
      <c r="D226" s="22">
        <f t="shared" si="49"/>
        <v>43240</v>
      </c>
      <c r="E226" s="10">
        <f t="shared" ca="1" si="43"/>
        <v>1855.7469006451918</v>
      </c>
      <c r="F226" s="8">
        <v>20</v>
      </c>
    </row>
    <row r="227" spans="1:6" x14ac:dyDescent="0.25">
      <c r="A227" s="8">
        <f t="shared" si="44"/>
        <v>2621</v>
      </c>
      <c r="B227" s="8">
        <f t="shared" si="45"/>
        <v>83732410</v>
      </c>
      <c r="C227" s="22">
        <f t="shared" si="48"/>
        <v>43171</v>
      </c>
      <c r="D227" s="22">
        <f t="shared" si="49"/>
        <v>43247</v>
      </c>
      <c r="E227" s="10">
        <f t="shared" ca="1" si="43"/>
        <v>1190.4420335433967</v>
      </c>
      <c r="F227" s="8">
        <v>21</v>
      </c>
    </row>
    <row r="228" spans="1:6" x14ac:dyDescent="0.25">
      <c r="A228" s="8">
        <f t="shared" si="44"/>
        <v>2621</v>
      </c>
      <c r="B228" s="8">
        <f t="shared" si="45"/>
        <v>83732410</v>
      </c>
      <c r="C228" s="22">
        <f t="shared" si="48"/>
        <v>43171</v>
      </c>
      <c r="D228" s="22">
        <f t="shared" si="49"/>
        <v>43254</v>
      </c>
      <c r="E228" s="10">
        <f t="shared" ca="1" si="43"/>
        <v>1714.8070583032177</v>
      </c>
      <c r="F228" s="8">
        <v>22</v>
      </c>
    </row>
    <row r="229" spans="1:6" x14ac:dyDescent="0.25">
      <c r="A229" s="8">
        <f t="shared" si="44"/>
        <v>2621</v>
      </c>
      <c r="B229" s="8">
        <f t="shared" si="45"/>
        <v>83732410</v>
      </c>
      <c r="C229" s="22">
        <f t="shared" si="48"/>
        <v>43171</v>
      </c>
      <c r="D229" s="22">
        <f t="shared" si="49"/>
        <v>43261</v>
      </c>
      <c r="E229" s="10">
        <f t="shared" ca="1" si="43"/>
        <v>1990.6945065058565</v>
      </c>
      <c r="F229" s="8">
        <v>23</v>
      </c>
    </row>
    <row r="230" spans="1:6" x14ac:dyDescent="0.25">
      <c r="A230" s="8">
        <f t="shared" si="44"/>
        <v>2621</v>
      </c>
      <c r="B230" s="8">
        <f t="shared" si="45"/>
        <v>83732410</v>
      </c>
      <c r="C230" s="22">
        <f t="shared" si="48"/>
        <v>43171</v>
      </c>
      <c r="D230" s="22">
        <f t="shared" si="49"/>
        <v>43268</v>
      </c>
      <c r="E230" s="10">
        <f t="shared" ca="1" si="43"/>
        <v>1115.09958033882</v>
      </c>
      <c r="F230" s="8">
        <v>24</v>
      </c>
    </row>
    <row r="231" spans="1:6" x14ac:dyDescent="0.25">
      <c r="A231" s="8">
        <f t="shared" si="44"/>
        <v>2621</v>
      </c>
      <c r="B231" s="8">
        <f t="shared" si="45"/>
        <v>83732410</v>
      </c>
      <c r="C231" s="22">
        <f t="shared" si="48"/>
        <v>43171</v>
      </c>
      <c r="D231" s="22">
        <f t="shared" si="49"/>
        <v>43275</v>
      </c>
      <c r="E231" s="10">
        <f t="shared" ca="1" si="43"/>
        <v>2084.2659718120703</v>
      </c>
      <c r="F231" s="8">
        <v>25</v>
      </c>
    </row>
    <row r="232" spans="1:6" x14ac:dyDescent="0.25">
      <c r="A232" s="8">
        <f t="shared" si="44"/>
        <v>2621</v>
      </c>
      <c r="B232" s="8">
        <f t="shared" si="45"/>
        <v>83732410</v>
      </c>
      <c r="C232" s="22">
        <f t="shared" si="48"/>
        <v>43171</v>
      </c>
      <c r="D232" s="22">
        <f t="shared" si="49"/>
        <v>43282</v>
      </c>
      <c r="E232" s="10">
        <f t="shared" ca="1" si="43"/>
        <v>1534.1997251972066</v>
      </c>
      <c r="F232" s="8">
        <v>26</v>
      </c>
    </row>
    <row r="233" spans="1:6" x14ac:dyDescent="0.25">
      <c r="A233" s="2">
        <f t="shared" si="44"/>
        <v>2621</v>
      </c>
      <c r="B233" s="2">
        <f t="shared" si="45"/>
        <v>83732410</v>
      </c>
      <c r="C233" s="21">
        <f>$C$232+7</f>
        <v>43178</v>
      </c>
      <c r="D233" s="21">
        <f>D218</f>
        <v>43184</v>
      </c>
      <c r="E233" s="5">
        <f t="shared" ca="1" si="43"/>
        <v>2161.5896918825747</v>
      </c>
      <c r="F233" s="2">
        <v>12</v>
      </c>
    </row>
    <row r="234" spans="1:6" x14ac:dyDescent="0.25">
      <c r="A234" s="2">
        <f t="shared" si="44"/>
        <v>2621</v>
      </c>
      <c r="B234" s="2">
        <f t="shared" si="45"/>
        <v>83732410</v>
      </c>
      <c r="C234" s="21">
        <f t="shared" ref="C234:C247" si="50">$C$232+7</f>
        <v>43178</v>
      </c>
      <c r="D234" s="21">
        <f t="shared" ref="D234:D247" si="51">D219</f>
        <v>43191</v>
      </c>
      <c r="E234" s="5">
        <f t="shared" ca="1" si="43"/>
        <v>1257.8640118699604</v>
      </c>
      <c r="F234" s="2">
        <v>13</v>
      </c>
    </row>
    <row r="235" spans="1:6" x14ac:dyDescent="0.25">
      <c r="A235" s="2">
        <f t="shared" si="44"/>
        <v>2621</v>
      </c>
      <c r="B235" s="2">
        <f t="shared" si="45"/>
        <v>83732410</v>
      </c>
      <c r="C235" s="21">
        <f t="shared" si="50"/>
        <v>43178</v>
      </c>
      <c r="D235" s="21">
        <f t="shared" si="51"/>
        <v>43198</v>
      </c>
      <c r="E235" s="5">
        <f t="shared" ca="1" si="43"/>
        <v>1081.934002358988</v>
      </c>
      <c r="F235" s="2">
        <v>14</v>
      </c>
    </row>
    <row r="236" spans="1:6" x14ac:dyDescent="0.25">
      <c r="A236" s="2">
        <f t="shared" si="44"/>
        <v>2621</v>
      </c>
      <c r="B236" s="2">
        <f t="shared" si="45"/>
        <v>83732410</v>
      </c>
      <c r="C236" s="21">
        <f t="shared" si="50"/>
        <v>43178</v>
      </c>
      <c r="D236" s="21">
        <f t="shared" si="51"/>
        <v>43205</v>
      </c>
      <c r="E236" s="5">
        <f t="shared" ca="1" si="43"/>
        <v>2026.6517708120509</v>
      </c>
      <c r="F236" s="2">
        <v>15</v>
      </c>
    </row>
    <row r="237" spans="1:6" x14ac:dyDescent="0.25">
      <c r="A237" s="2">
        <f t="shared" si="44"/>
        <v>2621</v>
      </c>
      <c r="B237" s="2">
        <f t="shared" si="45"/>
        <v>83732410</v>
      </c>
      <c r="C237" s="21">
        <f t="shared" si="50"/>
        <v>43178</v>
      </c>
      <c r="D237" s="21">
        <f t="shared" si="51"/>
        <v>43212</v>
      </c>
      <c r="E237" s="5">
        <f t="shared" ca="1" si="43"/>
        <v>1546.0565091380399</v>
      </c>
      <c r="F237" s="2">
        <v>16</v>
      </c>
    </row>
    <row r="238" spans="1:6" x14ac:dyDescent="0.25">
      <c r="A238" s="2">
        <f t="shared" si="44"/>
        <v>2621</v>
      </c>
      <c r="B238" s="2">
        <f t="shared" si="45"/>
        <v>83732410</v>
      </c>
      <c r="C238" s="21">
        <f t="shared" si="50"/>
        <v>43178</v>
      </c>
      <c r="D238" s="21">
        <f t="shared" si="51"/>
        <v>43219</v>
      </c>
      <c r="E238" s="5">
        <f t="shared" ca="1" si="43"/>
        <v>2158.4809331448791</v>
      </c>
      <c r="F238" s="2">
        <v>17</v>
      </c>
    </row>
    <row r="239" spans="1:6" x14ac:dyDescent="0.25">
      <c r="A239" s="2">
        <f t="shared" si="44"/>
        <v>2621</v>
      </c>
      <c r="B239" s="2">
        <f t="shared" si="45"/>
        <v>83732410</v>
      </c>
      <c r="C239" s="21">
        <f t="shared" si="50"/>
        <v>43178</v>
      </c>
      <c r="D239" s="21">
        <f t="shared" si="51"/>
        <v>43226</v>
      </c>
      <c r="E239" s="5">
        <f t="shared" ca="1" si="43"/>
        <v>1651.8717497037712</v>
      </c>
      <c r="F239" s="2">
        <v>18</v>
      </c>
    </row>
    <row r="240" spans="1:6" x14ac:dyDescent="0.25">
      <c r="A240" s="2">
        <f t="shared" si="44"/>
        <v>2621</v>
      </c>
      <c r="B240" s="2">
        <f t="shared" si="45"/>
        <v>83732410</v>
      </c>
      <c r="C240" s="21">
        <f t="shared" si="50"/>
        <v>43178</v>
      </c>
      <c r="D240" s="21">
        <f t="shared" si="51"/>
        <v>43233</v>
      </c>
      <c r="E240" s="5">
        <f t="shared" ca="1" si="43"/>
        <v>1309.134207788703</v>
      </c>
      <c r="F240" s="2">
        <v>19</v>
      </c>
    </row>
    <row r="241" spans="1:6" x14ac:dyDescent="0.25">
      <c r="A241" s="2">
        <f t="shared" si="44"/>
        <v>2621</v>
      </c>
      <c r="B241" s="2">
        <f t="shared" si="45"/>
        <v>83732410</v>
      </c>
      <c r="C241" s="21">
        <f t="shared" si="50"/>
        <v>43178</v>
      </c>
      <c r="D241" s="21">
        <f t="shared" si="51"/>
        <v>43240</v>
      </c>
      <c r="E241" s="5">
        <f t="shared" ca="1" si="43"/>
        <v>1726.6136805399556</v>
      </c>
      <c r="F241" s="2">
        <v>20</v>
      </c>
    </row>
    <row r="242" spans="1:6" x14ac:dyDescent="0.25">
      <c r="A242" s="2">
        <f t="shared" si="44"/>
        <v>2621</v>
      </c>
      <c r="B242" s="2">
        <f t="shared" si="45"/>
        <v>83732410</v>
      </c>
      <c r="C242" s="21">
        <f t="shared" si="50"/>
        <v>43178</v>
      </c>
      <c r="D242" s="21">
        <f t="shared" si="51"/>
        <v>43247</v>
      </c>
      <c r="E242" s="5">
        <f t="shared" ca="1" si="43"/>
        <v>1899.321959449368</v>
      </c>
      <c r="F242" s="2">
        <v>21</v>
      </c>
    </row>
    <row r="243" spans="1:6" x14ac:dyDescent="0.25">
      <c r="A243" s="2">
        <f t="shared" si="44"/>
        <v>2621</v>
      </c>
      <c r="B243" s="2">
        <f t="shared" si="45"/>
        <v>83732410</v>
      </c>
      <c r="C243" s="21">
        <f t="shared" si="50"/>
        <v>43178</v>
      </c>
      <c r="D243" s="21">
        <f t="shared" si="51"/>
        <v>43254</v>
      </c>
      <c r="E243" s="5">
        <f t="shared" ca="1" si="43"/>
        <v>1048.273796878593</v>
      </c>
      <c r="F243" s="2">
        <v>22</v>
      </c>
    </row>
    <row r="244" spans="1:6" x14ac:dyDescent="0.25">
      <c r="A244" s="2">
        <f t="shared" si="44"/>
        <v>2621</v>
      </c>
      <c r="B244" s="2">
        <f t="shared" si="45"/>
        <v>83732410</v>
      </c>
      <c r="C244" s="21">
        <f t="shared" si="50"/>
        <v>43178</v>
      </c>
      <c r="D244" s="21">
        <f t="shared" si="51"/>
        <v>43261</v>
      </c>
      <c r="E244" s="5">
        <f t="shared" ca="1" si="43"/>
        <v>1029.2910018208045</v>
      </c>
      <c r="F244" s="2">
        <v>23</v>
      </c>
    </row>
    <row r="245" spans="1:6" x14ac:dyDescent="0.25">
      <c r="A245" s="2">
        <f t="shared" si="44"/>
        <v>2621</v>
      </c>
      <c r="B245" s="2">
        <f t="shared" si="45"/>
        <v>83732410</v>
      </c>
      <c r="C245" s="21">
        <f t="shared" si="50"/>
        <v>43178</v>
      </c>
      <c r="D245" s="21">
        <f t="shared" si="51"/>
        <v>43268</v>
      </c>
      <c r="E245" s="5">
        <f t="shared" ca="1" si="43"/>
        <v>1271.0424337430647</v>
      </c>
      <c r="F245" s="2">
        <v>24</v>
      </c>
    </row>
    <row r="246" spans="1:6" x14ac:dyDescent="0.25">
      <c r="A246" s="2">
        <f t="shared" si="44"/>
        <v>2621</v>
      </c>
      <c r="B246" s="2">
        <f t="shared" si="45"/>
        <v>83732410</v>
      </c>
      <c r="C246" s="21">
        <f t="shared" si="50"/>
        <v>43178</v>
      </c>
      <c r="D246" s="21">
        <f t="shared" si="51"/>
        <v>43275</v>
      </c>
      <c r="E246" s="5">
        <f t="shared" ca="1" si="43"/>
        <v>1862.0934928004467</v>
      </c>
      <c r="F246" s="2">
        <v>25</v>
      </c>
    </row>
    <row r="247" spans="1:6" x14ac:dyDescent="0.25">
      <c r="A247" s="2">
        <f t="shared" si="44"/>
        <v>2621</v>
      </c>
      <c r="B247" s="2">
        <f t="shared" si="45"/>
        <v>83732410</v>
      </c>
      <c r="C247" s="21">
        <f t="shared" si="50"/>
        <v>43178</v>
      </c>
      <c r="D247" s="21">
        <f t="shared" si="51"/>
        <v>43282</v>
      </c>
      <c r="E247" s="5">
        <f t="shared" ca="1" si="43"/>
        <v>1221.3024787733107</v>
      </c>
      <c r="F247" s="2">
        <v>26</v>
      </c>
    </row>
    <row r="248" spans="1:6" x14ac:dyDescent="0.25">
      <c r="A248" s="8">
        <f t="shared" si="44"/>
        <v>2621</v>
      </c>
      <c r="B248" s="8">
        <f t="shared" si="45"/>
        <v>83732410</v>
      </c>
      <c r="C248" s="22">
        <f>$C$247+7</f>
        <v>43185</v>
      </c>
      <c r="D248" s="22">
        <f>D234</f>
        <v>43191</v>
      </c>
      <c r="E248" s="10">
        <f t="shared" ca="1" si="43"/>
        <v>1805.8108738485189</v>
      </c>
      <c r="F248" s="8">
        <v>13</v>
      </c>
    </row>
    <row r="249" spans="1:6" x14ac:dyDescent="0.25">
      <c r="A249" s="8">
        <f t="shared" si="44"/>
        <v>2621</v>
      </c>
      <c r="B249" s="8">
        <f t="shared" si="45"/>
        <v>83732410</v>
      </c>
      <c r="C249" s="22">
        <f t="shared" ref="C249:C261" si="52">$C$247+7</f>
        <v>43185</v>
      </c>
      <c r="D249" s="22">
        <f t="shared" ref="D249:D261" si="53">D235</f>
        <v>43198</v>
      </c>
      <c r="E249" s="10">
        <f t="shared" ca="1" si="43"/>
        <v>2157.3551631843457</v>
      </c>
      <c r="F249" s="8">
        <v>14</v>
      </c>
    </row>
    <row r="250" spans="1:6" x14ac:dyDescent="0.25">
      <c r="A250" s="8">
        <f t="shared" si="44"/>
        <v>2621</v>
      </c>
      <c r="B250" s="8">
        <f t="shared" si="45"/>
        <v>83732410</v>
      </c>
      <c r="C250" s="22">
        <f t="shared" si="52"/>
        <v>43185</v>
      </c>
      <c r="D250" s="22">
        <f t="shared" si="53"/>
        <v>43205</v>
      </c>
      <c r="E250" s="10">
        <f t="shared" ca="1" si="43"/>
        <v>1550.4581158248657</v>
      </c>
      <c r="F250" s="8">
        <v>15</v>
      </c>
    </row>
    <row r="251" spans="1:6" x14ac:dyDescent="0.25">
      <c r="A251" s="8">
        <f t="shared" si="44"/>
        <v>2621</v>
      </c>
      <c r="B251" s="8">
        <f t="shared" si="45"/>
        <v>83732410</v>
      </c>
      <c r="C251" s="22">
        <f t="shared" si="52"/>
        <v>43185</v>
      </c>
      <c r="D251" s="22">
        <f t="shared" si="53"/>
        <v>43212</v>
      </c>
      <c r="E251" s="10">
        <f t="shared" ca="1" si="43"/>
        <v>2131.6136502380477</v>
      </c>
      <c r="F251" s="8">
        <v>16</v>
      </c>
    </row>
    <row r="252" spans="1:6" x14ac:dyDescent="0.25">
      <c r="A252" s="8">
        <f t="shared" si="44"/>
        <v>2621</v>
      </c>
      <c r="B252" s="8">
        <f t="shared" si="45"/>
        <v>83732410</v>
      </c>
      <c r="C252" s="22">
        <f t="shared" si="52"/>
        <v>43185</v>
      </c>
      <c r="D252" s="22">
        <f t="shared" si="53"/>
        <v>43219</v>
      </c>
      <c r="E252" s="10">
        <f t="shared" ca="1" si="43"/>
        <v>2021.1424564585348</v>
      </c>
      <c r="F252" s="8">
        <v>17</v>
      </c>
    </row>
    <row r="253" spans="1:6" x14ac:dyDescent="0.25">
      <c r="A253" s="8">
        <f t="shared" si="44"/>
        <v>2621</v>
      </c>
      <c r="B253" s="8">
        <f t="shared" si="45"/>
        <v>83732410</v>
      </c>
      <c r="C253" s="22">
        <f t="shared" si="52"/>
        <v>43185</v>
      </c>
      <c r="D253" s="22">
        <f t="shared" si="53"/>
        <v>43226</v>
      </c>
      <c r="E253" s="10">
        <f t="shared" ca="1" si="43"/>
        <v>1570.2860315706307</v>
      </c>
      <c r="F253" s="8">
        <v>18</v>
      </c>
    </row>
    <row r="254" spans="1:6" x14ac:dyDescent="0.25">
      <c r="A254" s="8">
        <f t="shared" si="44"/>
        <v>2621</v>
      </c>
      <c r="B254" s="8">
        <f t="shared" si="45"/>
        <v>83732410</v>
      </c>
      <c r="C254" s="22">
        <f t="shared" si="52"/>
        <v>43185</v>
      </c>
      <c r="D254" s="22">
        <f t="shared" si="53"/>
        <v>43233</v>
      </c>
      <c r="E254" s="10">
        <f t="shared" ca="1" si="43"/>
        <v>1686.2848643523776</v>
      </c>
      <c r="F254" s="8">
        <v>19</v>
      </c>
    </row>
    <row r="255" spans="1:6" x14ac:dyDescent="0.25">
      <c r="A255" s="8">
        <f t="shared" si="44"/>
        <v>2621</v>
      </c>
      <c r="B255" s="8">
        <f t="shared" si="45"/>
        <v>83732410</v>
      </c>
      <c r="C255" s="22">
        <f t="shared" si="52"/>
        <v>43185</v>
      </c>
      <c r="D255" s="22">
        <f t="shared" si="53"/>
        <v>43240</v>
      </c>
      <c r="E255" s="10">
        <f t="shared" ca="1" si="43"/>
        <v>1046.3829913567445</v>
      </c>
      <c r="F255" s="8">
        <v>20</v>
      </c>
    </row>
    <row r="256" spans="1:6" x14ac:dyDescent="0.25">
      <c r="A256" s="8">
        <f t="shared" si="44"/>
        <v>2621</v>
      </c>
      <c r="B256" s="8">
        <f t="shared" si="45"/>
        <v>83732410</v>
      </c>
      <c r="C256" s="22">
        <f t="shared" si="52"/>
        <v>43185</v>
      </c>
      <c r="D256" s="22">
        <f t="shared" si="53"/>
        <v>43247</v>
      </c>
      <c r="E256" s="10">
        <f t="shared" ca="1" si="43"/>
        <v>1824.1178948856959</v>
      </c>
      <c r="F256" s="8">
        <v>21</v>
      </c>
    </row>
    <row r="257" spans="1:6" x14ac:dyDescent="0.25">
      <c r="A257" s="8">
        <f t="shared" si="44"/>
        <v>2621</v>
      </c>
      <c r="B257" s="8">
        <f t="shared" si="45"/>
        <v>83732410</v>
      </c>
      <c r="C257" s="22">
        <f t="shared" si="52"/>
        <v>43185</v>
      </c>
      <c r="D257" s="22">
        <f t="shared" si="53"/>
        <v>43254</v>
      </c>
      <c r="E257" s="10">
        <f t="shared" ca="1" si="43"/>
        <v>1743.7456523668693</v>
      </c>
      <c r="F257" s="8">
        <v>22</v>
      </c>
    </row>
    <row r="258" spans="1:6" x14ac:dyDescent="0.25">
      <c r="A258" s="8">
        <f t="shared" si="44"/>
        <v>2621</v>
      </c>
      <c r="B258" s="8">
        <f t="shared" si="45"/>
        <v>83732410</v>
      </c>
      <c r="C258" s="22">
        <f t="shared" si="52"/>
        <v>43185</v>
      </c>
      <c r="D258" s="22">
        <f t="shared" si="53"/>
        <v>43261</v>
      </c>
      <c r="E258" s="10">
        <f t="shared" ref="E258:E297" ca="1" si="54">$K$2+RAND()*$L$2</f>
        <v>1133.192092394537</v>
      </c>
      <c r="F258" s="8">
        <v>23</v>
      </c>
    </row>
    <row r="259" spans="1:6" x14ac:dyDescent="0.25">
      <c r="A259" s="8">
        <f t="shared" ref="A259:A297" si="55">$H$2</f>
        <v>2621</v>
      </c>
      <c r="B259" s="8">
        <f t="shared" ref="B259:B297" si="56">$J$2</f>
        <v>83732410</v>
      </c>
      <c r="C259" s="22">
        <f t="shared" si="52"/>
        <v>43185</v>
      </c>
      <c r="D259" s="22">
        <f t="shared" si="53"/>
        <v>43268</v>
      </c>
      <c r="E259" s="10">
        <f t="shared" ca="1" si="54"/>
        <v>2022.3391223525095</v>
      </c>
      <c r="F259" s="8">
        <v>24</v>
      </c>
    </row>
    <row r="260" spans="1:6" x14ac:dyDescent="0.25">
      <c r="A260" s="8">
        <f t="shared" si="55"/>
        <v>2621</v>
      </c>
      <c r="B260" s="8">
        <f t="shared" si="56"/>
        <v>83732410</v>
      </c>
      <c r="C260" s="22">
        <f t="shared" si="52"/>
        <v>43185</v>
      </c>
      <c r="D260" s="22">
        <f t="shared" si="53"/>
        <v>43275</v>
      </c>
      <c r="E260" s="10">
        <f t="shared" ca="1" si="54"/>
        <v>1542.6881213579345</v>
      </c>
      <c r="F260" s="8">
        <v>25</v>
      </c>
    </row>
    <row r="261" spans="1:6" x14ac:dyDescent="0.25">
      <c r="A261" s="8">
        <f t="shared" si="55"/>
        <v>2621</v>
      </c>
      <c r="B261" s="8">
        <f t="shared" si="56"/>
        <v>83732410</v>
      </c>
      <c r="C261" s="22">
        <f t="shared" si="52"/>
        <v>43185</v>
      </c>
      <c r="D261" s="22">
        <f t="shared" si="53"/>
        <v>43282</v>
      </c>
      <c r="E261" s="10">
        <f t="shared" ca="1" si="54"/>
        <v>1344.7588919222621</v>
      </c>
      <c r="F261" s="8">
        <v>26</v>
      </c>
    </row>
    <row r="262" spans="1:6" x14ac:dyDescent="0.25">
      <c r="A262" s="2">
        <f t="shared" si="55"/>
        <v>2621</v>
      </c>
      <c r="B262" s="2">
        <f t="shared" si="56"/>
        <v>83732410</v>
      </c>
      <c r="C262" s="21">
        <f>$C$261+7</f>
        <v>43192</v>
      </c>
      <c r="D262" s="21">
        <f>D249</f>
        <v>43198</v>
      </c>
      <c r="E262" s="5">
        <f t="shared" ca="1" si="54"/>
        <v>1744.7421616870615</v>
      </c>
      <c r="F262" s="2">
        <v>14</v>
      </c>
    </row>
    <row r="263" spans="1:6" x14ac:dyDescent="0.25">
      <c r="A263" s="2">
        <f t="shared" si="55"/>
        <v>2621</v>
      </c>
      <c r="B263" s="2">
        <f t="shared" si="56"/>
        <v>83732410</v>
      </c>
      <c r="C263" s="21">
        <f t="shared" ref="C263:C274" si="57">$C$261+7</f>
        <v>43192</v>
      </c>
      <c r="D263" s="21">
        <f t="shared" ref="D263:D274" si="58">D250</f>
        <v>43205</v>
      </c>
      <c r="E263" s="5">
        <f t="shared" ca="1" si="54"/>
        <v>1021.3688219939448</v>
      </c>
      <c r="F263" s="2">
        <v>15</v>
      </c>
    </row>
    <row r="264" spans="1:6" x14ac:dyDescent="0.25">
      <c r="A264" s="2">
        <f t="shared" si="55"/>
        <v>2621</v>
      </c>
      <c r="B264" s="2">
        <f t="shared" si="56"/>
        <v>83732410</v>
      </c>
      <c r="C264" s="21">
        <f t="shared" si="57"/>
        <v>43192</v>
      </c>
      <c r="D264" s="21">
        <f t="shared" si="58"/>
        <v>43212</v>
      </c>
      <c r="E264" s="5">
        <f t="shared" ca="1" si="54"/>
        <v>1496.0511382959912</v>
      </c>
      <c r="F264" s="2">
        <v>16</v>
      </c>
    </row>
    <row r="265" spans="1:6" x14ac:dyDescent="0.25">
      <c r="A265" s="2">
        <f t="shared" si="55"/>
        <v>2621</v>
      </c>
      <c r="B265" s="2">
        <f t="shared" si="56"/>
        <v>83732410</v>
      </c>
      <c r="C265" s="21">
        <f t="shared" si="57"/>
        <v>43192</v>
      </c>
      <c r="D265" s="21">
        <f t="shared" si="58"/>
        <v>43219</v>
      </c>
      <c r="E265" s="5">
        <f t="shared" ca="1" si="54"/>
        <v>1828.0904212083767</v>
      </c>
      <c r="F265" s="2">
        <v>17</v>
      </c>
    </row>
    <row r="266" spans="1:6" x14ac:dyDescent="0.25">
      <c r="A266" s="2">
        <f t="shared" si="55"/>
        <v>2621</v>
      </c>
      <c r="B266" s="2">
        <f t="shared" si="56"/>
        <v>83732410</v>
      </c>
      <c r="C266" s="21">
        <f t="shared" si="57"/>
        <v>43192</v>
      </c>
      <c r="D266" s="21">
        <f t="shared" si="58"/>
        <v>43226</v>
      </c>
      <c r="E266" s="5">
        <f t="shared" ca="1" si="54"/>
        <v>1202.6005906741482</v>
      </c>
      <c r="F266" s="2">
        <v>18</v>
      </c>
    </row>
    <row r="267" spans="1:6" x14ac:dyDescent="0.25">
      <c r="A267" s="2">
        <f t="shared" si="55"/>
        <v>2621</v>
      </c>
      <c r="B267" s="2">
        <f t="shared" si="56"/>
        <v>83732410</v>
      </c>
      <c r="C267" s="21">
        <f t="shared" si="57"/>
        <v>43192</v>
      </c>
      <c r="D267" s="21">
        <f t="shared" si="58"/>
        <v>43233</v>
      </c>
      <c r="E267" s="5">
        <f t="shared" ca="1" si="54"/>
        <v>1656.6452841812811</v>
      </c>
      <c r="F267" s="2">
        <v>19</v>
      </c>
    </row>
    <row r="268" spans="1:6" x14ac:dyDescent="0.25">
      <c r="A268" s="2">
        <f t="shared" si="55"/>
        <v>2621</v>
      </c>
      <c r="B268" s="2">
        <f t="shared" si="56"/>
        <v>83732410</v>
      </c>
      <c r="C268" s="21">
        <f t="shared" si="57"/>
        <v>43192</v>
      </c>
      <c r="D268" s="21">
        <f t="shared" si="58"/>
        <v>43240</v>
      </c>
      <c r="E268" s="5">
        <f t="shared" ca="1" si="54"/>
        <v>1733.8727911605502</v>
      </c>
      <c r="F268" s="2">
        <v>20</v>
      </c>
    </row>
    <row r="269" spans="1:6" x14ac:dyDescent="0.25">
      <c r="A269" s="2">
        <f t="shared" si="55"/>
        <v>2621</v>
      </c>
      <c r="B269" s="2">
        <f t="shared" si="56"/>
        <v>83732410</v>
      </c>
      <c r="C269" s="21">
        <f t="shared" si="57"/>
        <v>43192</v>
      </c>
      <c r="D269" s="21">
        <f t="shared" si="58"/>
        <v>43247</v>
      </c>
      <c r="E269" s="5">
        <f t="shared" ca="1" si="54"/>
        <v>1705.4350314998519</v>
      </c>
      <c r="F269" s="2">
        <v>21</v>
      </c>
    </row>
    <row r="270" spans="1:6" x14ac:dyDescent="0.25">
      <c r="A270" s="2">
        <f t="shared" si="55"/>
        <v>2621</v>
      </c>
      <c r="B270" s="2">
        <f t="shared" si="56"/>
        <v>83732410</v>
      </c>
      <c r="C270" s="21">
        <f t="shared" si="57"/>
        <v>43192</v>
      </c>
      <c r="D270" s="21">
        <f t="shared" si="58"/>
        <v>43254</v>
      </c>
      <c r="E270" s="5">
        <f t="shared" ca="1" si="54"/>
        <v>2043.0615185065064</v>
      </c>
      <c r="F270" s="2">
        <v>22</v>
      </c>
    </row>
    <row r="271" spans="1:6" x14ac:dyDescent="0.25">
      <c r="A271" s="2">
        <f t="shared" si="55"/>
        <v>2621</v>
      </c>
      <c r="B271" s="2">
        <f t="shared" si="56"/>
        <v>83732410</v>
      </c>
      <c r="C271" s="21">
        <f t="shared" si="57"/>
        <v>43192</v>
      </c>
      <c r="D271" s="21">
        <f t="shared" si="58"/>
        <v>43261</v>
      </c>
      <c r="E271" s="5">
        <f t="shared" ca="1" si="54"/>
        <v>1022.754422076961</v>
      </c>
      <c r="F271" s="2">
        <v>23</v>
      </c>
    </row>
    <row r="272" spans="1:6" x14ac:dyDescent="0.25">
      <c r="A272" s="2">
        <f t="shared" si="55"/>
        <v>2621</v>
      </c>
      <c r="B272" s="2">
        <f t="shared" si="56"/>
        <v>83732410</v>
      </c>
      <c r="C272" s="21">
        <f t="shared" si="57"/>
        <v>43192</v>
      </c>
      <c r="D272" s="21">
        <f t="shared" si="58"/>
        <v>43268</v>
      </c>
      <c r="E272" s="5">
        <f t="shared" ca="1" si="54"/>
        <v>1804.5922848376881</v>
      </c>
      <c r="F272" s="2">
        <v>24</v>
      </c>
    </row>
    <row r="273" spans="1:6" x14ac:dyDescent="0.25">
      <c r="A273" s="2">
        <f t="shared" si="55"/>
        <v>2621</v>
      </c>
      <c r="B273" s="2">
        <f t="shared" si="56"/>
        <v>83732410</v>
      </c>
      <c r="C273" s="21">
        <f t="shared" si="57"/>
        <v>43192</v>
      </c>
      <c r="D273" s="21">
        <f t="shared" si="58"/>
        <v>43275</v>
      </c>
      <c r="E273" s="5">
        <f t="shared" ca="1" si="54"/>
        <v>1334.1962921839172</v>
      </c>
      <c r="F273" s="2">
        <v>25</v>
      </c>
    </row>
    <row r="274" spans="1:6" x14ac:dyDescent="0.25">
      <c r="A274" s="2">
        <f t="shared" si="55"/>
        <v>2621</v>
      </c>
      <c r="B274" s="2">
        <f t="shared" si="56"/>
        <v>83732410</v>
      </c>
      <c r="C274" s="21">
        <f t="shared" si="57"/>
        <v>43192</v>
      </c>
      <c r="D274" s="21">
        <f t="shared" si="58"/>
        <v>43282</v>
      </c>
      <c r="E274" s="5">
        <f t="shared" ca="1" si="54"/>
        <v>1507.7224701600285</v>
      </c>
      <c r="F274" s="2">
        <v>26</v>
      </c>
    </row>
    <row r="275" spans="1:6" x14ac:dyDescent="0.25">
      <c r="A275" s="8">
        <f t="shared" si="55"/>
        <v>2621</v>
      </c>
      <c r="B275" s="8">
        <f t="shared" si="56"/>
        <v>83732410</v>
      </c>
      <c r="C275" s="22">
        <f>$C$274+7</f>
        <v>43199</v>
      </c>
      <c r="D275" s="22">
        <f>D263</f>
        <v>43205</v>
      </c>
      <c r="E275" s="10">
        <f t="shared" ca="1" si="54"/>
        <v>1513.6031794727319</v>
      </c>
      <c r="F275" s="8">
        <v>15</v>
      </c>
    </row>
    <row r="276" spans="1:6" x14ac:dyDescent="0.25">
      <c r="A276" s="8">
        <f t="shared" si="55"/>
        <v>2621</v>
      </c>
      <c r="B276" s="8">
        <f t="shared" si="56"/>
        <v>83732410</v>
      </c>
      <c r="C276" s="22">
        <f t="shared" ref="C276:C286" si="59">$C$274+7</f>
        <v>43199</v>
      </c>
      <c r="D276" s="22">
        <f t="shared" ref="D276:D286" si="60">D264</f>
        <v>43212</v>
      </c>
      <c r="E276" s="10">
        <f t="shared" ca="1" si="54"/>
        <v>2035.223739964674</v>
      </c>
      <c r="F276" s="8">
        <v>16</v>
      </c>
    </row>
    <row r="277" spans="1:6" x14ac:dyDescent="0.25">
      <c r="A277" s="8">
        <f t="shared" si="55"/>
        <v>2621</v>
      </c>
      <c r="B277" s="8">
        <f t="shared" si="56"/>
        <v>83732410</v>
      </c>
      <c r="C277" s="22">
        <f t="shared" si="59"/>
        <v>43199</v>
      </c>
      <c r="D277" s="22">
        <f t="shared" si="60"/>
        <v>43219</v>
      </c>
      <c r="E277" s="10">
        <f t="shared" ca="1" si="54"/>
        <v>1810.5069977553285</v>
      </c>
      <c r="F277" s="8">
        <v>17</v>
      </c>
    </row>
    <row r="278" spans="1:6" x14ac:dyDescent="0.25">
      <c r="A278" s="8">
        <f t="shared" si="55"/>
        <v>2621</v>
      </c>
      <c r="B278" s="8">
        <f t="shared" si="56"/>
        <v>83732410</v>
      </c>
      <c r="C278" s="22">
        <f t="shared" si="59"/>
        <v>43199</v>
      </c>
      <c r="D278" s="22">
        <f t="shared" si="60"/>
        <v>43226</v>
      </c>
      <c r="E278" s="10">
        <f t="shared" ca="1" si="54"/>
        <v>1409.570901736992</v>
      </c>
      <c r="F278" s="8">
        <v>18</v>
      </c>
    </row>
    <row r="279" spans="1:6" x14ac:dyDescent="0.25">
      <c r="A279" s="8">
        <f t="shared" si="55"/>
        <v>2621</v>
      </c>
      <c r="B279" s="8">
        <f t="shared" si="56"/>
        <v>83732410</v>
      </c>
      <c r="C279" s="22">
        <f t="shared" si="59"/>
        <v>43199</v>
      </c>
      <c r="D279" s="22">
        <f t="shared" si="60"/>
        <v>43233</v>
      </c>
      <c r="E279" s="10">
        <f t="shared" ca="1" si="54"/>
        <v>1284.5766188200348</v>
      </c>
      <c r="F279" s="8">
        <v>19</v>
      </c>
    </row>
    <row r="280" spans="1:6" x14ac:dyDescent="0.25">
      <c r="A280" s="8">
        <f t="shared" si="55"/>
        <v>2621</v>
      </c>
      <c r="B280" s="8">
        <f t="shared" si="56"/>
        <v>83732410</v>
      </c>
      <c r="C280" s="22">
        <f t="shared" si="59"/>
        <v>43199</v>
      </c>
      <c r="D280" s="22">
        <f t="shared" si="60"/>
        <v>43240</v>
      </c>
      <c r="E280" s="10">
        <f t="shared" ca="1" si="54"/>
        <v>1926.5117326061252</v>
      </c>
      <c r="F280" s="8">
        <v>20</v>
      </c>
    </row>
    <row r="281" spans="1:6" x14ac:dyDescent="0.25">
      <c r="A281" s="8">
        <f t="shared" si="55"/>
        <v>2621</v>
      </c>
      <c r="B281" s="8">
        <f t="shared" si="56"/>
        <v>83732410</v>
      </c>
      <c r="C281" s="22">
        <f t="shared" si="59"/>
        <v>43199</v>
      </c>
      <c r="D281" s="22">
        <f t="shared" si="60"/>
        <v>43247</v>
      </c>
      <c r="E281" s="10">
        <f t="shared" ca="1" si="54"/>
        <v>1548.0153651835026</v>
      </c>
      <c r="F281" s="8">
        <v>21</v>
      </c>
    </row>
    <row r="282" spans="1:6" x14ac:dyDescent="0.25">
      <c r="A282" s="8">
        <f t="shared" si="55"/>
        <v>2621</v>
      </c>
      <c r="B282" s="8">
        <f t="shared" si="56"/>
        <v>83732410</v>
      </c>
      <c r="C282" s="22">
        <f t="shared" si="59"/>
        <v>43199</v>
      </c>
      <c r="D282" s="22">
        <f t="shared" si="60"/>
        <v>43254</v>
      </c>
      <c r="E282" s="10">
        <f t="shared" ca="1" si="54"/>
        <v>1421.1290224645702</v>
      </c>
      <c r="F282" s="8">
        <v>22</v>
      </c>
    </row>
    <row r="283" spans="1:6" x14ac:dyDescent="0.25">
      <c r="A283" s="8">
        <f t="shared" si="55"/>
        <v>2621</v>
      </c>
      <c r="B283" s="8">
        <f t="shared" si="56"/>
        <v>83732410</v>
      </c>
      <c r="C283" s="22">
        <f t="shared" si="59"/>
        <v>43199</v>
      </c>
      <c r="D283" s="22">
        <f t="shared" si="60"/>
        <v>43261</v>
      </c>
      <c r="E283" s="10">
        <f t="shared" ca="1" si="54"/>
        <v>1853.9987247442618</v>
      </c>
      <c r="F283" s="8">
        <v>23</v>
      </c>
    </row>
    <row r="284" spans="1:6" x14ac:dyDescent="0.25">
      <c r="A284" s="8">
        <f t="shared" si="55"/>
        <v>2621</v>
      </c>
      <c r="B284" s="8">
        <f t="shared" si="56"/>
        <v>83732410</v>
      </c>
      <c r="C284" s="22">
        <f t="shared" si="59"/>
        <v>43199</v>
      </c>
      <c r="D284" s="22">
        <f t="shared" si="60"/>
        <v>43268</v>
      </c>
      <c r="E284" s="10">
        <f t="shared" ca="1" si="54"/>
        <v>2149.7015593082983</v>
      </c>
      <c r="F284" s="8">
        <v>24</v>
      </c>
    </row>
    <row r="285" spans="1:6" x14ac:dyDescent="0.25">
      <c r="A285" s="8">
        <f t="shared" si="55"/>
        <v>2621</v>
      </c>
      <c r="B285" s="8">
        <f t="shared" si="56"/>
        <v>83732410</v>
      </c>
      <c r="C285" s="22">
        <f t="shared" si="59"/>
        <v>43199</v>
      </c>
      <c r="D285" s="22">
        <f t="shared" si="60"/>
        <v>43275</v>
      </c>
      <c r="E285" s="10">
        <f t="shared" ca="1" si="54"/>
        <v>1789.5528781503228</v>
      </c>
      <c r="F285" s="8">
        <v>25</v>
      </c>
    </row>
    <row r="286" spans="1:6" x14ac:dyDescent="0.25">
      <c r="A286" s="8">
        <f t="shared" si="55"/>
        <v>2621</v>
      </c>
      <c r="B286" s="8">
        <f t="shared" si="56"/>
        <v>83732410</v>
      </c>
      <c r="C286" s="22">
        <f t="shared" si="59"/>
        <v>43199</v>
      </c>
      <c r="D286" s="22">
        <f t="shared" si="60"/>
        <v>43282</v>
      </c>
      <c r="E286" s="10">
        <f t="shared" ca="1" si="54"/>
        <v>1989.407096361829</v>
      </c>
      <c r="F286" s="8">
        <v>26</v>
      </c>
    </row>
    <row r="287" spans="1:6" x14ac:dyDescent="0.25">
      <c r="A287" s="2">
        <f t="shared" si="55"/>
        <v>2621</v>
      </c>
      <c r="B287" s="2">
        <f t="shared" si="56"/>
        <v>83732410</v>
      </c>
      <c r="C287" s="21">
        <f>$C$286+7</f>
        <v>43206</v>
      </c>
      <c r="D287" s="21">
        <f>D276</f>
        <v>43212</v>
      </c>
      <c r="E287" s="5">
        <f t="shared" ca="1" si="54"/>
        <v>1181.2742117589876</v>
      </c>
      <c r="F287" s="2">
        <v>16</v>
      </c>
    </row>
    <row r="288" spans="1:6" x14ac:dyDescent="0.25">
      <c r="A288" s="2">
        <f t="shared" si="55"/>
        <v>2621</v>
      </c>
      <c r="B288" s="2">
        <f t="shared" si="56"/>
        <v>83732410</v>
      </c>
      <c r="C288" s="21">
        <f t="shared" ref="C288:C297" si="61">$C$286+7</f>
        <v>43206</v>
      </c>
      <c r="D288" s="21">
        <f t="shared" ref="D288:D297" si="62">D277</f>
        <v>43219</v>
      </c>
      <c r="E288" s="5">
        <f t="shared" ca="1" si="54"/>
        <v>1667.9111974424191</v>
      </c>
      <c r="F288" s="2">
        <v>17</v>
      </c>
    </row>
    <row r="289" spans="1:6" x14ac:dyDescent="0.25">
      <c r="A289" s="2">
        <f t="shared" si="55"/>
        <v>2621</v>
      </c>
      <c r="B289" s="2">
        <f t="shared" si="56"/>
        <v>83732410</v>
      </c>
      <c r="C289" s="21">
        <f t="shared" si="61"/>
        <v>43206</v>
      </c>
      <c r="D289" s="21">
        <f t="shared" si="62"/>
        <v>43226</v>
      </c>
      <c r="E289" s="5">
        <f t="shared" ca="1" si="54"/>
        <v>1723.4666544023275</v>
      </c>
      <c r="F289" s="2">
        <v>18</v>
      </c>
    </row>
    <row r="290" spans="1:6" x14ac:dyDescent="0.25">
      <c r="A290" s="2">
        <f t="shared" si="55"/>
        <v>2621</v>
      </c>
      <c r="B290" s="2">
        <f t="shared" si="56"/>
        <v>83732410</v>
      </c>
      <c r="C290" s="21">
        <f t="shared" si="61"/>
        <v>43206</v>
      </c>
      <c r="D290" s="21">
        <f t="shared" si="62"/>
        <v>43233</v>
      </c>
      <c r="E290" s="5">
        <f t="shared" ca="1" si="54"/>
        <v>1102.8785885528894</v>
      </c>
      <c r="F290" s="2">
        <v>19</v>
      </c>
    </row>
    <row r="291" spans="1:6" x14ac:dyDescent="0.25">
      <c r="A291" s="2">
        <f t="shared" si="55"/>
        <v>2621</v>
      </c>
      <c r="B291" s="2">
        <f t="shared" si="56"/>
        <v>83732410</v>
      </c>
      <c r="C291" s="21">
        <f t="shared" si="61"/>
        <v>43206</v>
      </c>
      <c r="D291" s="21">
        <f t="shared" si="62"/>
        <v>43240</v>
      </c>
      <c r="E291" s="5">
        <f t="shared" ca="1" si="54"/>
        <v>1673.9233483886724</v>
      </c>
      <c r="F291" s="2">
        <v>20</v>
      </c>
    </row>
    <row r="292" spans="1:6" x14ac:dyDescent="0.25">
      <c r="A292" s="2">
        <f t="shared" si="55"/>
        <v>2621</v>
      </c>
      <c r="B292" s="2">
        <f t="shared" si="56"/>
        <v>83732410</v>
      </c>
      <c r="C292" s="21">
        <f t="shared" si="61"/>
        <v>43206</v>
      </c>
      <c r="D292" s="21">
        <f t="shared" si="62"/>
        <v>43247</v>
      </c>
      <c r="E292" s="5">
        <f t="shared" ca="1" si="54"/>
        <v>1461.0234821727113</v>
      </c>
      <c r="F292" s="2">
        <v>21</v>
      </c>
    </row>
    <row r="293" spans="1:6" x14ac:dyDescent="0.25">
      <c r="A293" s="2">
        <f t="shared" si="55"/>
        <v>2621</v>
      </c>
      <c r="B293" s="2">
        <f t="shared" si="56"/>
        <v>83732410</v>
      </c>
      <c r="C293" s="21">
        <f t="shared" si="61"/>
        <v>43206</v>
      </c>
      <c r="D293" s="21">
        <f t="shared" si="62"/>
        <v>43254</v>
      </c>
      <c r="E293" s="5">
        <f t="shared" ca="1" si="54"/>
        <v>1745.3478080321372</v>
      </c>
      <c r="F293" s="2">
        <v>22</v>
      </c>
    </row>
    <row r="294" spans="1:6" x14ac:dyDescent="0.25">
      <c r="A294" s="2">
        <f t="shared" si="55"/>
        <v>2621</v>
      </c>
      <c r="B294" s="2">
        <f t="shared" si="56"/>
        <v>83732410</v>
      </c>
      <c r="C294" s="21">
        <f t="shared" si="61"/>
        <v>43206</v>
      </c>
      <c r="D294" s="21">
        <f t="shared" si="62"/>
        <v>43261</v>
      </c>
      <c r="E294" s="5">
        <f t="shared" ca="1" si="54"/>
        <v>1753.6728192585608</v>
      </c>
      <c r="F294" s="2">
        <v>23</v>
      </c>
    </row>
    <row r="295" spans="1:6" x14ac:dyDescent="0.25">
      <c r="A295" s="2">
        <f t="shared" si="55"/>
        <v>2621</v>
      </c>
      <c r="B295" s="2">
        <f t="shared" si="56"/>
        <v>83732410</v>
      </c>
      <c r="C295" s="21">
        <f t="shared" si="61"/>
        <v>43206</v>
      </c>
      <c r="D295" s="21">
        <f t="shared" si="62"/>
        <v>43268</v>
      </c>
      <c r="E295" s="5">
        <f t="shared" ca="1" si="54"/>
        <v>2193.2214270455593</v>
      </c>
      <c r="F295" s="2">
        <v>24</v>
      </c>
    </row>
    <row r="296" spans="1:6" x14ac:dyDescent="0.25">
      <c r="A296" s="2">
        <f t="shared" si="55"/>
        <v>2621</v>
      </c>
      <c r="B296" s="2">
        <f t="shared" si="56"/>
        <v>83732410</v>
      </c>
      <c r="C296" s="21">
        <f t="shared" si="61"/>
        <v>43206</v>
      </c>
      <c r="D296" s="21">
        <f t="shared" si="62"/>
        <v>43275</v>
      </c>
      <c r="E296" s="5">
        <f t="shared" ca="1" si="54"/>
        <v>1556.4490623919414</v>
      </c>
      <c r="F296" s="2">
        <v>25</v>
      </c>
    </row>
    <row r="297" spans="1:6" x14ac:dyDescent="0.25">
      <c r="A297" s="2">
        <f t="shared" si="55"/>
        <v>2621</v>
      </c>
      <c r="B297" s="2">
        <f t="shared" si="56"/>
        <v>83732410</v>
      </c>
      <c r="C297" s="21">
        <f t="shared" si="61"/>
        <v>43206</v>
      </c>
      <c r="D297" s="21">
        <f t="shared" si="62"/>
        <v>43282</v>
      </c>
      <c r="E297" s="5">
        <f t="shared" ca="1" si="54"/>
        <v>1898.2392369705294</v>
      </c>
      <c r="F297" s="2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E26" sqref="E26"/>
    </sheetView>
  </sheetViews>
  <sheetFormatPr defaultRowHeight="15" x14ac:dyDescent="0.25"/>
  <cols>
    <col min="1" max="1" width="19.5703125" bestFit="1" customWidth="1"/>
    <col min="2" max="2" width="17.7109375" bestFit="1" customWidth="1"/>
    <col min="3" max="28" width="12" bestFit="1" customWidth="1"/>
    <col min="29" max="29" width="14.28515625" bestFit="1" customWidth="1"/>
    <col min="30" max="38" width="12" bestFit="1" customWidth="1"/>
    <col min="39" max="39" width="12.140625" bestFit="1" customWidth="1"/>
    <col min="40" max="40" width="12" bestFit="1" customWidth="1"/>
    <col min="41" max="41" width="12.140625" bestFit="1" customWidth="1"/>
    <col min="42" max="42" width="12" bestFit="1" customWidth="1"/>
    <col min="43" max="43" width="12.140625" bestFit="1" customWidth="1"/>
    <col min="44" max="44" width="12" bestFit="1" customWidth="1"/>
    <col min="45" max="45" width="12.140625" bestFit="1" customWidth="1"/>
    <col min="46" max="55" width="12" bestFit="1" customWidth="1"/>
    <col min="56" max="56" width="14.28515625" bestFit="1" customWidth="1"/>
    <col min="57" max="57" width="12" bestFit="1" customWidth="1"/>
    <col min="58" max="58" width="12.140625" bestFit="1" customWidth="1"/>
    <col min="59" max="60" width="12" bestFit="1" customWidth="1"/>
    <col min="61" max="61" width="12.140625" bestFit="1" customWidth="1"/>
    <col min="62" max="63" width="12" bestFit="1" customWidth="1"/>
    <col min="64" max="64" width="12.140625" bestFit="1" customWidth="1"/>
    <col min="65" max="66" width="12" bestFit="1" customWidth="1"/>
    <col min="67" max="67" width="12.140625" bestFit="1" customWidth="1"/>
    <col min="68" max="82" width="12" bestFit="1" customWidth="1"/>
    <col min="83" max="83" width="14.28515625" bestFit="1" customWidth="1"/>
  </cols>
  <sheetData>
    <row r="1" spans="1:29" x14ac:dyDescent="0.25">
      <c r="A1" s="16" t="s">
        <v>0</v>
      </c>
      <c r="B1" t="s">
        <v>40</v>
      </c>
    </row>
    <row r="2" spans="1:29" x14ac:dyDescent="0.25">
      <c r="A2" s="16" t="s">
        <v>1</v>
      </c>
      <c r="B2" t="s">
        <v>40</v>
      </c>
    </row>
    <row r="4" spans="1:29" x14ac:dyDescent="0.25">
      <c r="A4" s="16" t="s">
        <v>9</v>
      </c>
      <c r="B4" s="16" t="s">
        <v>13</v>
      </c>
    </row>
    <row r="5" spans="1:29" x14ac:dyDescent="0.25">
      <c r="A5" s="16" t="s">
        <v>10</v>
      </c>
      <c r="B5" t="s">
        <v>11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12</v>
      </c>
    </row>
    <row r="6" spans="1:29" x14ac:dyDescent="0.25">
      <c r="A6" s="1" t="s">
        <v>11</v>
      </c>
      <c r="B6" s="15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x14ac:dyDescent="0.25">
      <c r="A7" s="1" t="s">
        <v>41</v>
      </c>
      <c r="B7" s="15"/>
      <c r="C7" s="17">
        <v>1955.0220482457689</v>
      </c>
      <c r="D7" s="17">
        <v>2058.4307478226356</v>
      </c>
      <c r="E7" s="17">
        <v>2275.8672455255505</v>
      </c>
      <c r="F7" s="17">
        <v>2384.6111793966384</v>
      </c>
      <c r="G7" s="17">
        <v>2115.6196008076245</v>
      </c>
      <c r="H7" s="17">
        <v>1629.3803621667573</v>
      </c>
      <c r="I7" s="17">
        <v>1363.2780807791091</v>
      </c>
      <c r="J7" s="17">
        <v>1729.6834798295927</v>
      </c>
      <c r="K7" s="17">
        <v>1016.3313081726475</v>
      </c>
      <c r="L7" s="17">
        <v>1894.6070078284201</v>
      </c>
      <c r="M7" s="17">
        <v>1597.6288584405359</v>
      </c>
      <c r="N7" s="17">
        <v>1943.4232012719449</v>
      </c>
      <c r="O7" s="17">
        <v>2394.5199305671672</v>
      </c>
      <c r="P7" s="17">
        <v>1972.2334628163912</v>
      </c>
      <c r="Q7" s="17">
        <v>2708.8904975329815</v>
      </c>
      <c r="R7" s="17">
        <v>1912.0448462963107</v>
      </c>
      <c r="S7" s="17">
        <v>1343.2338604977558</v>
      </c>
      <c r="T7" s="17">
        <v>1885.480068092209</v>
      </c>
      <c r="U7" s="17">
        <v>1229.3376454015101</v>
      </c>
      <c r="V7" s="17">
        <v>2630.2998991574968</v>
      </c>
      <c r="W7" s="17">
        <v>2884.3012986502426</v>
      </c>
      <c r="X7" s="17">
        <v>2866.3323942385687</v>
      </c>
      <c r="Y7" s="17">
        <v>1940.0292671767745</v>
      </c>
      <c r="Z7" s="17">
        <v>1216.4499932624303</v>
      </c>
      <c r="AA7" s="17">
        <v>1861.4048320786642</v>
      </c>
      <c r="AB7" s="17">
        <v>2639.3225186191848</v>
      </c>
      <c r="AC7" s="17">
        <v>51447.76363467492</v>
      </c>
    </row>
    <row r="8" spans="1:29" x14ac:dyDescent="0.25">
      <c r="A8" s="1" t="s">
        <v>42</v>
      </c>
      <c r="B8" s="15"/>
      <c r="C8" s="17"/>
      <c r="D8" s="17">
        <v>1930.0184096779767</v>
      </c>
      <c r="E8" s="17">
        <v>1589.8116515090639</v>
      </c>
      <c r="F8" s="17">
        <v>1883.5438869944469</v>
      </c>
      <c r="G8" s="17">
        <v>2085.3734969920588</v>
      </c>
      <c r="H8" s="17">
        <v>1799.3788870179965</v>
      </c>
      <c r="I8" s="17">
        <v>1110.8725499095781</v>
      </c>
      <c r="J8" s="17">
        <v>1899.8057940687243</v>
      </c>
      <c r="K8" s="17">
        <v>1879.1232919585993</v>
      </c>
      <c r="L8" s="17">
        <v>2685.6204239120125</v>
      </c>
      <c r="M8" s="17">
        <v>2662.3692943685674</v>
      </c>
      <c r="N8" s="17">
        <v>1832.322822741241</v>
      </c>
      <c r="O8" s="17">
        <v>2266.728512653267</v>
      </c>
      <c r="P8" s="17">
        <v>2589.9759751647134</v>
      </c>
      <c r="Q8" s="17">
        <v>2590.5121730922865</v>
      </c>
      <c r="R8" s="17">
        <v>1953.6788705518004</v>
      </c>
      <c r="S8" s="17">
        <v>1378.2714221117585</v>
      </c>
      <c r="T8" s="17">
        <v>2314.2103782272934</v>
      </c>
      <c r="U8" s="17">
        <v>1527.400505023528</v>
      </c>
      <c r="V8" s="17">
        <v>1871.4345524339606</v>
      </c>
      <c r="W8" s="17">
        <v>2398.1091182972923</v>
      </c>
      <c r="X8" s="17">
        <v>1816.645965384077</v>
      </c>
      <c r="Y8" s="17">
        <v>1338.910608243734</v>
      </c>
      <c r="Z8" s="17">
        <v>2663.6342657341174</v>
      </c>
      <c r="AA8" s="17">
        <v>1545.019286052227</v>
      </c>
      <c r="AB8" s="17">
        <v>2495.9666764128697</v>
      </c>
      <c r="AC8" s="17">
        <v>50108.738818533187</v>
      </c>
    </row>
    <row r="9" spans="1:29" x14ac:dyDescent="0.25">
      <c r="A9" s="1" t="s">
        <v>43</v>
      </c>
      <c r="B9" s="15"/>
      <c r="C9" s="17"/>
      <c r="D9" s="17"/>
      <c r="E9" s="17">
        <v>1506.7167985633484</v>
      </c>
      <c r="F9" s="17">
        <v>2341.7576435653036</v>
      </c>
      <c r="G9" s="17">
        <v>2241.787634720893</v>
      </c>
      <c r="H9" s="17">
        <v>2290.8270082161775</v>
      </c>
      <c r="I9" s="17">
        <v>1798.6217236680427</v>
      </c>
      <c r="J9" s="17">
        <v>1069.9737466604363</v>
      </c>
      <c r="K9" s="17">
        <v>2947.5567576204348</v>
      </c>
      <c r="L9" s="17">
        <v>1870.766071620129</v>
      </c>
      <c r="M9" s="17">
        <v>2191.0422575397965</v>
      </c>
      <c r="N9" s="17">
        <v>1565.469483754367</v>
      </c>
      <c r="O9" s="17">
        <v>2436.4667088368105</v>
      </c>
      <c r="P9" s="17">
        <v>1974.3833686348207</v>
      </c>
      <c r="Q9" s="17">
        <v>1527.7707472540528</v>
      </c>
      <c r="R9" s="17">
        <v>1155.7456789552482</v>
      </c>
      <c r="S9" s="17">
        <v>1009.9831301215468</v>
      </c>
      <c r="T9" s="17">
        <v>1919.7131149569843</v>
      </c>
      <c r="U9" s="17">
        <v>1279.0810109824201</v>
      </c>
      <c r="V9" s="17">
        <v>2632.6954694961742</v>
      </c>
      <c r="W9" s="17">
        <v>1705.3619416316519</v>
      </c>
      <c r="X9" s="17">
        <v>2439.5375328637174</v>
      </c>
      <c r="Y9" s="17">
        <v>1641.3826784268163</v>
      </c>
      <c r="Z9" s="17">
        <v>2578.2323672660759</v>
      </c>
      <c r="AA9" s="17">
        <v>2014.0704886135413</v>
      </c>
      <c r="AB9" s="17">
        <v>1236.7250459994293</v>
      </c>
      <c r="AC9" s="17">
        <v>45375.668409968224</v>
      </c>
    </row>
    <row r="10" spans="1:29" x14ac:dyDescent="0.25">
      <c r="A10" s="1" t="s">
        <v>44</v>
      </c>
      <c r="B10" s="15"/>
      <c r="C10" s="17"/>
      <c r="D10" s="17"/>
      <c r="E10" s="17"/>
      <c r="F10" s="17">
        <v>2664.970658576894</v>
      </c>
      <c r="G10" s="17">
        <v>1154.8406832706758</v>
      </c>
      <c r="H10" s="17">
        <v>1833.5077019881346</v>
      </c>
      <c r="I10" s="17">
        <v>1989.5032073991242</v>
      </c>
      <c r="J10" s="17">
        <v>2773.8649614717924</v>
      </c>
      <c r="K10" s="17">
        <v>1874.9823391293883</v>
      </c>
      <c r="L10" s="17">
        <v>1185.1935927785576</v>
      </c>
      <c r="M10" s="17">
        <v>2735.4077143001109</v>
      </c>
      <c r="N10" s="17">
        <v>2350.0149928861542</v>
      </c>
      <c r="O10" s="17">
        <v>2744.0921496421374</v>
      </c>
      <c r="P10" s="17">
        <v>1535.8554113511059</v>
      </c>
      <c r="Q10" s="17">
        <v>1406.4423086646652</v>
      </c>
      <c r="R10" s="17">
        <v>2339.4381334752479</v>
      </c>
      <c r="S10" s="17">
        <v>1420.9947717228022</v>
      </c>
      <c r="T10" s="17">
        <v>1701.0153913024628</v>
      </c>
      <c r="U10" s="17">
        <v>1138.3794097400612</v>
      </c>
      <c r="V10" s="17">
        <v>2732.5316103936748</v>
      </c>
      <c r="W10" s="17">
        <v>1611.4634081350823</v>
      </c>
      <c r="X10" s="17">
        <v>1481.1121800063656</v>
      </c>
      <c r="Y10" s="17">
        <v>2285.7604504669648</v>
      </c>
      <c r="Z10" s="17">
        <v>2242.7355810302638</v>
      </c>
      <c r="AA10" s="17">
        <v>1137.5804846129017</v>
      </c>
      <c r="AB10" s="17">
        <v>1154.7101934250195</v>
      </c>
      <c r="AC10" s="17">
        <v>43494.39733576958</v>
      </c>
    </row>
    <row r="11" spans="1:29" x14ac:dyDescent="0.25">
      <c r="A11" s="1" t="s">
        <v>45</v>
      </c>
      <c r="B11" s="15"/>
      <c r="C11" s="17"/>
      <c r="D11" s="17"/>
      <c r="E11" s="17"/>
      <c r="F11" s="17"/>
      <c r="G11" s="17">
        <v>1252.3056853879309</v>
      </c>
      <c r="H11" s="17">
        <v>1563.4002065538352</v>
      </c>
      <c r="I11" s="17">
        <v>1246.7030872929229</v>
      </c>
      <c r="J11" s="17">
        <v>2221.132816205537</v>
      </c>
      <c r="K11" s="17">
        <v>1524.199780147866</v>
      </c>
      <c r="L11" s="17">
        <v>1139.5248189739109</v>
      </c>
      <c r="M11" s="17">
        <v>2908.3852590485476</v>
      </c>
      <c r="N11" s="17">
        <v>2005.1589537583325</v>
      </c>
      <c r="O11" s="17">
        <v>1398.3070804123936</v>
      </c>
      <c r="P11" s="17">
        <v>1571.7428921431137</v>
      </c>
      <c r="Q11" s="17">
        <v>1507.807768397226</v>
      </c>
      <c r="R11" s="17">
        <v>1775.903572275708</v>
      </c>
      <c r="S11" s="17">
        <v>1862.0192570780832</v>
      </c>
      <c r="T11" s="17">
        <v>1609.3538099924804</v>
      </c>
      <c r="U11" s="17">
        <v>1898.7507260041414</v>
      </c>
      <c r="V11" s="17">
        <v>2528.8462017678421</v>
      </c>
      <c r="W11" s="17">
        <v>1995.6655479510678</v>
      </c>
      <c r="X11" s="17">
        <v>1940.8569611198529</v>
      </c>
      <c r="Y11" s="17">
        <v>2838.1026892609152</v>
      </c>
      <c r="Z11" s="17">
        <v>1107.5752757043495</v>
      </c>
      <c r="AA11" s="17">
        <v>1000.8503840755518</v>
      </c>
      <c r="AB11" s="17">
        <v>2006.3466674263643</v>
      </c>
      <c r="AC11" s="17">
        <v>38902.939440977971</v>
      </c>
    </row>
    <row r="12" spans="1:29" x14ac:dyDescent="0.25">
      <c r="A12" s="1" t="s">
        <v>46</v>
      </c>
      <c r="B12" s="15"/>
      <c r="C12" s="17"/>
      <c r="D12" s="17"/>
      <c r="E12" s="17"/>
      <c r="F12" s="17"/>
      <c r="G12" s="17"/>
      <c r="H12" s="17">
        <v>1971.5550673586486</v>
      </c>
      <c r="I12" s="17">
        <v>2805.8420605530291</v>
      </c>
      <c r="J12" s="17">
        <v>1894.509756085085</v>
      </c>
      <c r="K12" s="17">
        <v>2461.4315065681685</v>
      </c>
      <c r="L12" s="17">
        <v>2031.0106212108431</v>
      </c>
      <c r="M12" s="17">
        <v>1217.461912540555</v>
      </c>
      <c r="N12" s="17">
        <v>1862.5033436113536</v>
      </c>
      <c r="O12" s="17">
        <v>2668.4020415138025</v>
      </c>
      <c r="P12" s="17">
        <v>2780.7920468119919</v>
      </c>
      <c r="Q12" s="17">
        <v>2100.9176253327651</v>
      </c>
      <c r="R12" s="17">
        <v>2355.6875502240878</v>
      </c>
      <c r="S12" s="17">
        <v>2288.1711876548165</v>
      </c>
      <c r="T12" s="17">
        <v>2318.6444866427873</v>
      </c>
      <c r="U12" s="17">
        <v>2885.5116012551343</v>
      </c>
      <c r="V12" s="17">
        <v>1338.2708791906559</v>
      </c>
      <c r="W12" s="17">
        <v>1664.3487732205449</v>
      </c>
      <c r="X12" s="17">
        <v>2785.8980566087712</v>
      </c>
      <c r="Y12" s="17">
        <v>2134.8955190309985</v>
      </c>
      <c r="Z12" s="17">
        <v>2252.8633504137692</v>
      </c>
      <c r="AA12" s="17">
        <v>1212.4786716591291</v>
      </c>
      <c r="AB12" s="17">
        <v>2505.7966704613846</v>
      </c>
      <c r="AC12" s="17">
        <v>45536.992727948324</v>
      </c>
    </row>
    <row r="13" spans="1:29" x14ac:dyDescent="0.25">
      <c r="A13" s="1" t="s">
        <v>47</v>
      </c>
      <c r="B13" s="15"/>
      <c r="C13" s="17"/>
      <c r="D13" s="17"/>
      <c r="E13" s="17"/>
      <c r="F13" s="17"/>
      <c r="G13" s="17"/>
      <c r="H13" s="17"/>
      <c r="I13" s="17">
        <v>2823.2377994680978</v>
      </c>
      <c r="J13" s="17">
        <v>1865.1002989056333</v>
      </c>
      <c r="K13" s="17">
        <v>1054.828979281544</v>
      </c>
      <c r="L13" s="17">
        <v>2327.59444955049</v>
      </c>
      <c r="M13" s="17">
        <v>1763.103811664238</v>
      </c>
      <c r="N13" s="17">
        <v>1936.532356562082</v>
      </c>
      <c r="O13" s="17">
        <v>2064.7608250655876</v>
      </c>
      <c r="P13" s="17">
        <v>2315.37942114834</v>
      </c>
      <c r="Q13" s="17">
        <v>1412.6809019276127</v>
      </c>
      <c r="R13" s="17">
        <v>1504.447522129246</v>
      </c>
      <c r="S13" s="17">
        <v>2786.0278700684203</v>
      </c>
      <c r="T13" s="17">
        <v>2270.586255439106</v>
      </c>
      <c r="U13" s="17">
        <v>1535.3591969014333</v>
      </c>
      <c r="V13" s="17">
        <v>1653.6856242650483</v>
      </c>
      <c r="W13" s="17">
        <v>1582.9358269459872</v>
      </c>
      <c r="X13" s="17">
        <v>1679.0844039993203</v>
      </c>
      <c r="Y13" s="17">
        <v>1344.76343153057</v>
      </c>
      <c r="Z13" s="17">
        <v>1097.4267973688168</v>
      </c>
      <c r="AA13" s="17">
        <v>1010.0617060421229</v>
      </c>
      <c r="AB13" s="17">
        <v>2008.6563723674321</v>
      </c>
      <c r="AC13" s="17">
        <v>36036.253850631132</v>
      </c>
    </row>
    <row r="14" spans="1:29" x14ac:dyDescent="0.25">
      <c r="A14" s="1" t="s">
        <v>48</v>
      </c>
      <c r="B14" s="15"/>
      <c r="C14" s="17"/>
      <c r="D14" s="17"/>
      <c r="E14" s="17"/>
      <c r="F14" s="17"/>
      <c r="G14" s="17"/>
      <c r="H14" s="17"/>
      <c r="I14" s="17"/>
      <c r="J14" s="17">
        <v>1085.5102660057728</v>
      </c>
      <c r="K14" s="17">
        <v>2895.3440319863503</v>
      </c>
      <c r="L14" s="17">
        <v>2481.602651186382</v>
      </c>
      <c r="M14" s="17">
        <v>2548.8005810150198</v>
      </c>
      <c r="N14" s="17">
        <v>2084.0927123388346</v>
      </c>
      <c r="O14" s="17">
        <v>1519.1495612185195</v>
      </c>
      <c r="P14" s="17">
        <v>1338.018680267639</v>
      </c>
      <c r="Q14" s="17">
        <v>2589.0354476781145</v>
      </c>
      <c r="R14" s="17">
        <v>1856.9689883135684</v>
      </c>
      <c r="S14" s="17">
        <v>1510.3127361505472</v>
      </c>
      <c r="T14" s="17">
        <v>2451.3053917006459</v>
      </c>
      <c r="U14" s="17">
        <v>1008.4619278330449</v>
      </c>
      <c r="V14" s="17">
        <v>1142.8876461762025</v>
      </c>
      <c r="W14" s="17">
        <v>1035.0976210165643</v>
      </c>
      <c r="X14" s="17">
        <v>1553.7351444436767</v>
      </c>
      <c r="Y14" s="17">
        <v>1932.7870485385758</v>
      </c>
      <c r="Z14" s="17">
        <v>2996.5139500802393</v>
      </c>
      <c r="AA14" s="17">
        <v>2503.0297828961993</v>
      </c>
      <c r="AB14" s="17">
        <v>2664.9756919195047</v>
      </c>
      <c r="AC14" s="17">
        <v>37197.629860765403</v>
      </c>
    </row>
    <row r="15" spans="1:29" x14ac:dyDescent="0.25">
      <c r="A15" s="1" t="s">
        <v>49</v>
      </c>
      <c r="B15" s="15"/>
      <c r="C15" s="17"/>
      <c r="D15" s="17"/>
      <c r="E15" s="17"/>
      <c r="F15" s="17"/>
      <c r="G15" s="17"/>
      <c r="H15" s="17"/>
      <c r="I15" s="17"/>
      <c r="J15" s="17"/>
      <c r="K15" s="17">
        <v>1083.2143212545407</v>
      </c>
      <c r="L15" s="17">
        <v>1632.8133212915473</v>
      </c>
      <c r="M15" s="17">
        <v>1932.1515704007475</v>
      </c>
      <c r="N15" s="17">
        <v>2554.1939132998214</v>
      </c>
      <c r="O15" s="17">
        <v>2756.7948558331263</v>
      </c>
      <c r="P15" s="17">
        <v>2919.5924314134481</v>
      </c>
      <c r="Q15" s="17">
        <v>1549.8337198665674</v>
      </c>
      <c r="R15" s="17">
        <v>2787.2605254637256</v>
      </c>
      <c r="S15" s="17">
        <v>2715.5559615237562</v>
      </c>
      <c r="T15" s="17">
        <v>2602.5266869470461</v>
      </c>
      <c r="U15" s="17">
        <v>2192.4545547661573</v>
      </c>
      <c r="V15" s="17">
        <v>1264.3838955364672</v>
      </c>
      <c r="W15" s="17">
        <v>2685.9330559016616</v>
      </c>
      <c r="X15" s="17">
        <v>2090.4417661931993</v>
      </c>
      <c r="Y15" s="17">
        <v>1145.5563634774173</v>
      </c>
      <c r="Z15" s="17">
        <v>2539.4062335129929</v>
      </c>
      <c r="AA15" s="17">
        <v>1866.0711033992939</v>
      </c>
      <c r="AB15" s="17">
        <v>2176.9648611996295</v>
      </c>
      <c r="AC15" s="17">
        <v>38495.149141281152</v>
      </c>
    </row>
    <row r="16" spans="1:29" x14ac:dyDescent="0.25">
      <c r="A16" s="1" t="s">
        <v>50</v>
      </c>
      <c r="B16" s="15"/>
      <c r="C16" s="17"/>
      <c r="D16" s="17"/>
      <c r="E16" s="17"/>
      <c r="F16" s="17"/>
      <c r="G16" s="17"/>
      <c r="H16" s="17"/>
      <c r="I16" s="17"/>
      <c r="J16" s="17"/>
      <c r="K16" s="17"/>
      <c r="L16" s="17">
        <v>2668.338660427416</v>
      </c>
      <c r="M16" s="17">
        <v>2308.5059544070073</v>
      </c>
      <c r="N16" s="17">
        <v>1971.9845374430583</v>
      </c>
      <c r="O16" s="17">
        <v>1450.8905678046767</v>
      </c>
      <c r="P16" s="17">
        <v>1108.3780926723459</v>
      </c>
      <c r="Q16" s="17">
        <v>1929.488903154557</v>
      </c>
      <c r="R16" s="17">
        <v>2360.4152506008504</v>
      </c>
      <c r="S16" s="17">
        <v>2426.8694895483613</v>
      </c>
      <c r="T16" s="17">
        <v>1749.3966964800888</v>
      </c>
      <c r="U16" s="17">
        <v>2561.758531722935</v>
      </c>
      <c r="V16" s="17">
        <v>1763.6751781151488</v>
      </c>
      <c r="W16" s="17">
        <v>1902.5490006018927</v>
      </c>
      <c r="X16" s="17">
        <v>1524.0666732344437</v>
      </c>
      <c r="Y16" s="17">
        <v>1427.3754319905813</v>
      </c>
      <c r="Z16" s="17">
        <v>2349.7454608914968</v>
      </c>
      <c r="AA16" s="17">
        <v>2755.2020254694439</v>
      </c>
      <c r="AB16" s="17">
        <v>1879.0984948810183</v>
      </c>
      <c r="AC16" s="17">
        <v>34137.738949445324</v>
      </c>
    </row>
    <row r="17" spans="1:29" x14ac:dyDescent="0.25">
      <c r="A17" s="1" t="s">
        <v>51</v>
      </c>
      <c r="B17" s="1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>
        <v>2536.6178897772043</v>
      </c>
      <c r="N17" s="17">
        <v>2616.1836232541496</v>
      </c>
      <c r="O17" s="17">
        <v>1745.1344883420911</v>
      </c>
      <c r="P17" s="17">
        <v>1546.8516099263336</v>
      </c>
      <c r="Q17" s="17">
        <v>1962.8490033653425</v>
      </c>
      <c r="R17" s="17">
        <v>1378.133852882431</v>
      </c>
      <c r="S17" s="17">
        <v>2843.1841202882961</v>
      </c>
      <c r="T17" s="17">
        <v>2937.7798780317303</v>
      </c>
      <c r="U17" s="17">
        <v>1426.9402238269745</v>
      </c>
      <c r="V17" s="17">
        <v>2247.3793258773112</v>
      </c>
      <c r="W17" s="17">
        <v>1831.6884998306418</v>
      </c>
      <c r="X17" s="17">
        <v>2037.1874949869141</v>
      </c>
      <c r="Y17" s="17">
        <v>1677.4241172499658</v>
      </c>
      <c r="Z17" s="17">
        <v>2172.724639110239</v>
      </c>
      <c r="AA17" s="17">
        <v>1255.7332795124319</v>
      </c>
      <c r="AB17" s="17">
        <v>1528.8579114792406</v>
      </c>
      <c r="AC17" s="17">
        <v>31744.669957741298</v>
      </c>
    </row>
    <row r="18" spans="1:29" x14ac:dyDescent="0.25">
      <c r="A18" s="1" t="s">
        <v>52</v>
      </c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>
        <v>2121.4506330801169</v>
      </c>
      <c r="O18" s="17">
        <v>2194.9146916557029</v>
      </c>
      <c r="P18" s="17">
        <v>1457.0170649079712</v>
      </c>
      <c r="Q18" s="17">
        <v>1528.8947698422508</v>
      </c>
      <c r="R18" s="17">
        <v>2207.6056749962754</v>
      </c>
      <c r="S18" s="17">
        <v>1527.0436572324329</v>
      </c>
      <c r="T18" s="17">
        <v>2407.0643397111817</v>
      </c>
      <c r="U18" s="17">
        <v>1273.2493750197691</v>
      </c>
      <c r="V18" s="17">
        <v>1178.6686101661921</v>
      </c>
      <c r="W18" s="17">
        <v>2894.1275723151748</v>
      </c>
      <c r="X18" s="17">
        <v>1863.932684992054</v>
      </c>
      <c r="Y18" s="17">
        <v>2358.0003228199375</v>
      </c>
      <c r="Z18" s="17">
        <v>1649.7892947237501</v>
      </c>
      <c r="AA18" s="17">
        <v>1503.3782029981191</v>
      </c>
      <c r="AB18" s="17">
        <v>1620.493502592698</v>
      </c>
      <c r="AC18" s="17">
        <v>27785.630397053625</v>
      </c>
    </row>
    <row r="19" spans="1:29" x14ac:dyDescent="0.25">
      <c r="A19" s="1" t="s">
        <v>53</v>
      </c>
      <c r="B19" s="1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>
        <v>2089.9055306791697</v>
      </c>
      <c r="P19" s="17">
        <v>1479.4900040885957</v>
      </c>
      <c r="Q19" s="17">
        <v>1862.024521818706</v>
      </c>
      <c r="R19" s="17">
        <v>1964.5651427842677</v>
      </c>
      <c r="S19" s="17">
        <v>2071.021500862742</v>
      </c>
      <c r="T19" s="17">
        <v>1455.3282926089159</v>
      </c>
      <c r="U19" s="17">
        <v>1145.9761153984969</v>
      </c>
      <c r="V19" s="17">
        <v>2217.8295275708397</v>
      </c>
      <c r="W19" s="17">
        <v>2701.3735094990661</v>
      </c>
      <c r="X19" s="17">
        <v>1410.9973311602316</v>
      </c>
      <c r="Y19" s="17">
        <v>1494.796589335976</v>
      </c>
      <c r="Z19" s="17">
        <v>1888.9936959543356</v>
      </c>
      <c r="AA19" s="17">
        <v>2330.4633036338523</v>
      </c>
      <c r="AB19" s="17">
        <v>2878.2179410543317</v>
      </c>
      <c r="AC19" s="17">
        <v>26990.983006449529</v>
      </c>
    </row>
    <row r="20" spans="1:29" x14ac:dyDescent="0.25">
      <c r="A20" s="1" t="s">
        <v>54</v>
      </c>
      <c r="B20" s="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>
        <v>2648.0673567307504</v>
      </c>
      <c r="Q20" s="17">
        <v>2607.0611450258475</v>
      </c>
      <c r="R20" s="17">
        <v>2675.731832461438</v>
      </c>
      <c r="S20" s="17">
        <v>1388.2526543405133</v>
      </c>
      <c r="T20" s="17">
        <v>2282.6021164209046</v>
      </c>
      <c r="U20" s="17">
        <v>2613.7053410570438</v>
      </c>
      <c r="V20" s="17">
        <v>1818.563922061516</v>
      </c>
      <c r="W20" s="17">
        <v>1411.8496972541543</v>
      </c>
      <c r="X20" s="17">
        <v>2142.2059275978067</v>
      </c>
      <c r="Y20" s="17">
        <v>1800.0349194214159</v>
      </c>
      <c r="Z20" s="17">
        <v>1634.4415804896757</v>
      </c>
      <c r="AA20" s="17">
        <v>1753.159695953671</v>
      </c>
      <c r="AB20" s="17">
        <v>1623.507564625937</v>
      </c>
      <c r="AC20" s="17">
        <v>26399.183753440673</v>
      </c>
    </row>
    <row r="21" spans="1:29" x14ac:dyDescent="0.25">
      <c r="A21" s="1" t="s">
        <v>55</v>
      </c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>
        <v>1376.9185312486172</v>
      </c>
      <c r="R21" s="17">
        <v>2392.8116608806954</v>
      </c>
      <c r="S21" s="17">
        <v>1809.1101732847164</v>
      </c>
      <c r="T21" s="17">
        <v>2015.8987334916337</v>
      </c>
      <c r="U21" s="17">
        <v>1707.6002826306387</v>
      </c>
      <c r="V21" s="17">
        <v>1622.3541633820869</v>
      </c>
      <c r="W21" s="17">
        <v>1921.8948592707438</v>
      </c>
      <c r="X21" s="17">
        <v>1178.751482357851</v>
      </c>
      <c r="Y21" s="17">
        <v>2947.8640682256446</v>
      </c>
      <c r="Z21" s="17">
        <v>1130.4760995477905</v>
      </c>
      <c r="AA21" s="17">
        <v>2955.311357477618</v>
      </c>
      <c r="AB21" s="17">
        <v>1079.2547486078049</v>
      </c>
      <c r="AC21" s="17">
        <v>22138.246160405841</v>
      </c>
    </row>
    <row r="22" spans="1:29" x14ac:dyDescent="0.25">
      <c r="A22" s="1" t="s">
        <v>56</v>
      </c>
      <c r="B22" s="1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>
        <v>1636.040625469901</v>
      </c>
      <c r="S22" s="17">
        <v>1109.7666721793776</v>
      </c>
      <c r="T22" s="17">
        <v>1970.5511422328213</v>
      </c>
      <c r="U22" s="17">
        <v>1755.9243001688801</v>
      </c>
      <c r="V22" s="17">
        <v>2276.1330238010451</v>
      </c>
      <c r="W22" s="17">
        <v>1023.1447945356014</v>
      </c>
      <c r="X22" s="17">
        <v>2089.3658750029035</v>
      </c>
      <c r="Y22" s="17">
        <v>2975.6432366773115</v>
      </c>
      <c r="Z22" s="17">
        <v>2711.9001768772555</v>
      </c>
      <c r="AA22" s="17">
        <v>2633.7673463738493</v>
      </c>
      <c r="AB22" s="17">
        <v>2123.9927756057823</v>
      </c>
      <c r="AC22" s="17">
        <v>22306.22996892473</v>
      </c>
    </row>
    <row r="23" spans="1:29" x14ac:dyDescent="0.25">
      <c r="A23" s="1" t="s">
        <v>12</v>
      </c>
      <c r="B23" s="15"/>
      <c r="C23" s="17">
        <v>1955.0220482457689</v>
      </c>
      <c r="D23" s="17">
        <v>3988.4491575006123</v>
      </c>
      <c r="E23" s="17">
        <v>5372.3956955979629</v>
      </c>
      <c r="F23" s="17">
        <v>9274.8833685332829</v>
      </c>
      <c r="G23" s="17">
        <v>8849.9271011791825</v>
      </c>
      <c r="H23" s="17">
        <v>11088.04923330155</v>
      </c>
      <c r="I23" s="17">
        <v>13138.058509069902</v>
      </c>
      <c r="J23" s="17">
        <v>14539.581119232573</v>
      </c>
      <c r="K23" s="17">
        <v>16737.012316119544</v>
      </c>
      <c r="L23" s="17">
        <v>19917.071618779708</v>
      </c>
      <c r="M23" s="17">
        <v>24401.475103502329</v>
      </c>
      <c r="N23" s="17">
        <v>24843.330574001458</v>
      </c>
      <c r="O23" s="17">
        <v>27730.066944224454</v>
      </c>
      <c r="P23" s="17">
        <v>27237.777818077553</v>
      </c>
      <c r="Q23" s="17">
        <v>28661.128064201592</v>
      </c>
      <c r="R23" s="17">
        <v>32256.479727760798</v>
      </c>
      <c r="S23" s="17">
        <v>29489.818464665928</v>
      </c>
      <c r="T23" s="17">
        <v>33891.456782278299</v>
      </c>
      <c r="U23" s="17">
        <v>27179.89074773217</v>
      </c>
      <c r="V23" s="17">
        <v>30919.639529391658</v>
      </c>
      <c r="W23" s="17">
        <v>31249.844525057368</v>
      </c>
      <c r="X23" s="17">
        <v>30900.151874189749</v>
      </c>
      <c r="Y23" s="17">
        <v>31283.326741873603</v>
      </c>
      <c r="Z23" s="17">
        <v>32232.908761967592</v>
      </c>
      <c r="AA23" s="17">
        <v>29337.581950848617</v>
      </c>
      <c r="AB23" s="17">
        <v>31622.887636677631</v>
      </c>
      <c r="AC23" s="17">
        <v>578098.2154140108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Forecast</vt:lpstr>
      <vt:lpstr>FCST_PIVOT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2018-01-04T10:50:59Z</dcterms:created>
  <dcterms:modified xsi:type="dcterms:W3CDTF">2018-01-05T22:11:54Z</dcterms:modified>
</cp:coreProperties>
</file>