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Projects/fuzzybase/docs/"/>
    </mc:Choice>
  </mc:AlternateContent>
  <xr:revisionPtr revIDLastSave="0" documentId="13_ncr:1_{E5461BAD-9EEA-F64E-B0D8-0995DFC5AC6F}" xr6:coauthVersionLast="36" xr6:coauthVersionMax="36" xr10:uidLastSave="{00000000-0000-0000-0000-000000000000}"/>
  <bookViews>
    <workbookView xWindow="0" yWindow="460" windowWidth="32100" windowHeight="19440" activeTab="4" xr2:uid="{F8583B78-D113-714E-A396-4A431EDAC67B}"/>
  </bookViews>
  <sheets>
    <sheet name="Test 1" sheetId="1" r:id="rId1"/>
    <sheet name="Test 2" sheetId="2" r:id="rId2"/>
    <sheet name="Test 3" sheetId="3" r:id="rId3"/>
    <sheet name="Testy aplikacji" sheetId="4" r:id="rId4"/>
    <sheet name="Arkusz1" sheetId="7" r:id="rId5"/>
  </sheets>
  <definedNames>
    <definedName name="_xlchart.v1.0" hidden="1">'Test 1'!$B$4:$B$23</definedName>
    <definedName name="_xlchart.v1.1" hidden="1">Arkusz1!$A$4:$A$14</definedName>
    <definedName name="_xlchart.v1.10" hidden="1">Arkusz1!$G$4:$G$14</definedName>
    <definedName name="_xlchart.v1.2" hidden="1">Arkusz1!$D$3</definedName>
    <definedName name="_xlchart.v1.3" hidden="1">Arkusz1!$D$4:$D$14</definedName>
    <definedName name="_xlchart.v1.4" hidden="1">Arkusz1!$G$3</definedName>
    <definedName name="_xlchart.v1.5" hidden="1">Arkusz1!$G$4:$G$14</definedName>
    <definedName name="_xlchart.v1.6" hidden="1">Arkusz1!$A$4:$A$14</definedName>
    <definedName name="_xlchart.v1.7" hidden="1">Arkusz1!$D$3</definedName>
    <definedName name="_xlchart.v1.8" hidden="1">Arkusz1!$D$4:$D$14</definedName>
    <definedName name="_xlchart.v1.9" hidden="1">Arkusz1!$G$3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16" i="7"/>
  <c r="F16" i="7"/>
  <c r="G16" i="7"/>
  <c r="D4" i="7"/>
  <c r="D5" i="7"/>
  <c r="D6" i="7"/>
  <c r="D7" i="7"/>
  <c r="D8" i="7"/>
  <c r="D9" i="7"/>
  <c r="D10" i="7"/>
  <c r="D11" i="7"/>
  <c r="D12" i="7"/>
  <c r="D13" i="7"/>
  <c r="D14" i="7"/>
  <c r="C98" i="4"/>
  <c r="D98" i="4"/>
  <c r="E98" i="4"/>
  <c r="F98" i="4"/>
  <c r="G98" i="4"/>
  <c r="H98" i="4"/>
  <c r="I98" i="4"/>
  <c r="B98" i="4"/>
  <c r="C97" i="4"/>
  <c r="D97" i="4"/>
  <c r="E97" i="4"/>
  <c r="F97" i="4"/>
  <c r="G97" i="4"/>
  <c r="H97" i="4"/>
  <c r="I97" i="4"/>
  <c r="J97" i="4"/>
  <c r="K97" i="4"/>
  <c r="L97" i="4"/>
  <c r="B97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92" i="4" s="1"/>
  <c r="G92" i="4"/>
  <c r="H92" i="4"/>
  <c r="H91" i="4"/>
  <c r="G91" i="4"/>
  <c r="C91" i="4"/>
  <c r="D91" i="4"/>
  <c r="E91" i="4"/>
  <c r="F91" i="4"/>
  <c r="B91" i="4"/>
  <c r="C92" i="4"/>
  <c r="D92" i="4"/>
  <c r="E92" i="4"/>
  <c r="F92" i="4"/>
  <c r="B92" i="4"/>
  <c r="I91" i="4" l="1"/>
  <c r="C28" i="3"/>
  <c r="C29" i="3" s="1"/>
  <c r="B28" i="3"/>
  <c r="B29" i="3" s="1"/>
  <c r="C28" i="2"/>
  <c r="C29" i="2" s="1"/>
  <c r="B28" i="2"/>
  <c r="C28" i="1"/>
  <c r="D28" i="1"/>
  <c r="D29" i="1" s="1"/>
  <c r="E28" i="1"/>
  <c r="B28" i="1"/>
  <c r="B29" i="1" s="1"/>
  <c r="C68" i="4"/>
  <c r="D68" i="4"/>
  <c r="E68" i="4"/>
  <c r="F68" i="4"/>
  <c r="G68" i="4"/>
  <c r="H68" i="4"/>
  <c r="I68" i="4"/>
  <c r="J68" i="4"/>
  <c r="K68" i="4"/>
  <c r="L68" i="4"/>
  <c r="B68" i="4"/>
  <c r="C45" i="4"/>
  <c r="D45" i="4"/>
  <c r="E45" i="4"/>
  <c r="F45" i="4"/>
  <c r="G45" i="4"/>
  <c r="H45" i="4"/>
  <c r="I45" i="4"/>
  <c r="J45" i="4"/>
  <c r="K45" i="4"/>
  <c r="L45" i="4"/>
  <c r="B45" i="4"/>
  <c r="C29" i="1"/>
  <c r="E29" i="1"/>
  <c r="B29" i="2"/>
  <c r="L23" i="4" l="1"/>
  <c r="L94" i="4" s="1"/>
  <c r="H23" i="4"/>
  <c r="D69" i="4"/>
  <c r="C69" i="4"/>
  <c r="E69" i="4"/>
  <c r="E95" i="4" s="1"/>
  <c r="F69" i="4"/>
  <c r="G69" i="4"/>
  <c r="G95" i="4" s="1"/>
  <c r="H69" i="4"/>
  <c r="H95" i="4" s="1"/>
  <c r="I69" i="4"/>
  <c r="I95" i="4" s="1"/>
  <c r="J69" i="4"/>
  <c r="K69" i="4"/>
  <c r="L69" i="4"/>
  <c r="B69" i="4"/>
  <c r="C46" i="4"/>
  <c r="D46" i="4"/>
  <c r="E46" i="4"/>
  <c r="F46" i="4"/>
  <c r="G46" i="4"/>
  <c r="H46" i="4"/>
  <c r="I46" i="4"/>
  <c r="J46" i="4"/>
  <c r="K46" i="4"/>
  <c r="L46" i="4"/>
  <c r="B46" i="4"/>
  <c r="C23" i="4"/>
  <c r="C94" i="4" s="1"/>
  <c r="D23" i="4"/>
  <c r="E23" i="4"/>
  <c r="F23" i="4"/>
  <c r="G23" i="4"/>
  <c r="I23" i="4"/>
  <c r="J23" i="4"/>
  <c r="J94" i="4" s="1"/>
  <c r="K23" i="4"/>
  <c r="K94" i="4" s="1"/>
  <c r="B23" i="4"/>
  <c r="B94" i="4" s="1"/>
  <c r="C32" i="1"/>
  <c r="B32" i="1"/>
  <c r="B31" i="2"/>
  <c r="B32" i="3"/>
  <c r="C27" i="3"/>
  <c r="B27" i="3"/>
  <c r="C27" i="2"/>
  <c r="B27" i="2"/>
  <c r="E27" i="1"/>
  <c r="D27" i="1"/>
  <c r="C27" i="1"/>
  <c r="B27" i="1"/>
  <c r="F95" i="4" l="1"/>
  <c r="C95" i="4"/>
  <c r="G94" i="4"/>
  <c r="B95" i="4"/>
  <c r="E94" i="4"/>
  <c r="D95" i="4"/>
  <c r="I94" i="4"/>
  <c r="F94" i="4"/>
  <c r="D94" i="4"/>
  <c r="H94" i="4"/>
</calcChain>
</file>

<file path=xl/sharedStrings.xml><?xml version="1.0" encoding="utf-8"?>
<sst xmlns="http://schemas.openxmlformats.org/spreadsheetml/2006/main" count="47" uniqueCount="33">
  <si>
    <t>Średnia</t>
  </si>
  <si>
    <t>Odchylenie</t>
  </si>
  <si>
    <t>Rozmyte</t>
  </si>
  <si>
    <t>Standardowe</t>
  </si>
  <si>
    <t>Rodzaj zapytania</t>
  </si>
  <si>
    <t>Pomiar</t>
  </si>
  <si>
    <t>Pełne wyniki</t>
  </si>
  <si>
    <t>Suma</t>
  </si>
  <si>
    <t>Zapytanie rozmyte</t>
  </si>
  <si>
    <t>Zapytanie standardowe</t>
  </si>
  <si>
    <t>Odchylenie %</t>
  </si>
  <si>
    <t>Elements</t>
  </si>
  <si>
    <t>Virtual DOM</t>
  </si>
  <si>
    <t>IPC</t>
  </si>
  <si>
    <t>SQL</t>
  </si>
  <si>
    <t>VDOM</t>
  </si>
  <si>
    <t>IPC śr</t>
  </si>
  <si>
    <t>IPC odch</t>
  </si>
  <si>
    <t>SQL śr</t>
  </si>
  <si>
    <t>SQL odch</t>
  </si>
  <si>
    <t>DOM</t>
  </si>
  <si>
    <t>DOM odch</t>
  </si>
  <si>
    <t>DOM śr</t>
  </si>
  <si>
    <t>SUMA VDOM</t>
  </si>
  <si>
    <t>SUMA DOM</t>
  </si>
  <si>
    <t>ODCH DOM</t>
  </si>
  <si>
    <t>ODCH VDOM</t>
  </si>
  <si>
    <t>Zapytanie 3 (ostre)</t>
  </si>
  <si>
    <t>Zapytanie 3 (rozmyte)</t>
  </si>
  <si>
    <t>Zapytanie 2 (ostre)</t>
  </si>
  <si>
    <t>Zapytanie 2 (rozmyte)</t>
  </si>
  <si>
    <t>Zapytanie 1 (ostre)</t>
  </si>
  <si>
    <t>Zapytanie 1 (rozmyte)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</si>
</sst>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Pełne wyniki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AD4-FE48-9964-BCCE7FA4149F}"/>
                </c:ext>
              </c:extLst>
            </c:dLbl>
            <c:dLbl>
              <c:idx val="1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AD4-FE48-9964-BCCE7FA414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('Test 1'!$B$28,'Test 1'!$D$28)</c:f>
                <c:numCache>
                  <c:formatCode>General</c:formatCode>
                  <c:ptCount val="2"/>
                  <c:pt idx="0">
                    <c:v>33.753858334582318</c:v>
                  </c:pt>
                  <c:pt idx="1">
                    <c:v>28.152444437944972</c:v>
                  </c:pt>
                </c:numCache>
              </c:numRef>
            </c:plus>
            <c:minus>
              <c:numRef>
                <c:f>('Test 1'!$B$28,'Test 1'!$D$28)</c:f>
                <c:numCache>
                  <c:formatCode>General</c:formatCode>
                  <c:ptCount val="2"/>
                  <c:pt idx="0">
                    <c:v>33.753858334582318</c:v>
                  </c:pt>
                  <c:pt idx="1">
                    <c:v>28.152444437944972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('Test 1'!$B$26,'Test 1'!$D$26)</c:f>
              <c:strCache>
                <c:ptCount val="2"/>
                <c:pt idx="0">
                  <c:v>Zapytanie rozmyte</c:v>
                </c:pt>
                <c:pt idx="1">
                  <c:v>Zapytanie standardowe</c:v>
                </c:pt>
              </c:strCache>
            </c:strRef>
          </c:cat>
          <c:val>
            <c:numRef>
              <c:f>('Test 1'!$B$27,'Test 1'!$D$27)</c:f>
              <c:numCache>
                <c:formatCode>General</c:formatCode>
                <c:ptCount val="2"/>
                <c:pt idx="0">
                  <c:v>368.03345000000007</c:v>
                </c:pt>
                <c:pt idx="1">
                  <c:v>357.65140000000002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4-FE48-9964-BCCE7FA4149F}"/>
            </c:ext>
          </c:extLst>
        </c:ser>
        <c:ser>
          <c:idx val="1"/>
          <c:order val="1"/>
          <c:tx>
            <c:v>Suma wierszy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('Test 1'!$C$28,'Test 1'!$E$28)</c:f>
                <c:numCache>
                  <c:formatCode>General</c:formatCode>
                  <c:ptCount val="2"/>
                  <c:pt idx="0">
                    <c:v>8.8796989185563344</c:v>
                  </c:pt>
                  <c:pt idx="1">
                    <c:v>3.716556389639261</c:v>
                  </c:pt>
                </c:numCache>
              </c:numRef>
            </c:plus>
            <c:minus>
              <c:numRef>
                <c:f>('Test 1'!$C$28,'Test 1'!$E$28)</c:f>
                <c:numCache>
                  <c:formatCode>General</c:formatCode>
                  <c:ptCount val="2"/>
                  <c:pt idx="0">
                    <c:v>8.8796989185563344</c:v>
                  </c:pt>
                  <c:pt idx="1">
                    <c:v>3.716556389639261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('Test 1'!$B$26,'Test 1'!$D$26)</c:f>
              <c:strCache>
                <c:ptCount val="2"/>
                <c:pt idx="0">
                  <c:v>Zapytanie rozmyte</c:v>
                </c:pt>
                <c:pt idx="1">
                  <c:v>Zapytanie standardowe</c:v>
                </c:pt>
              </c:strCache>
            </c:strRef>
          </c:cat>
          <c:val>
            <c:numRef>
              <c:f>('Test 1'!$C$27,'Test 1'!$E$27)</c:f>
              <c:numCache>
                <c:formatCode>General</c:formatCode>
                <c:ptCount val="2"/>
                <c:pt idx="0">
                  <c:v>152.56040000000002</c:v>
                </c:pt>
                <c:pt idx="1">
                  <c:v>71.953150000000008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4-FE48-9964-BCCE7FA4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111919"/>
        <c:axId val="1077566159"/>
      </c:barChart>
      <c:catAx>
        <c:axId val="104911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7566159"/>
        <c:crosses val="autoZero"/>
        <c:auto val="1"/>
        <c:lblAlgn val="ctr"/>
        <c:lblOffset val="100"/>
        <c:noMultiLvlLbl val="0"/>
      </c:catAx>
      <c:valAx>
        <c:axId val="107756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911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'Test 2'!$A$27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8.9619944300478923E-17"/>
                  <c:y val="-3.470824757238127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1F-D744-A657-95ABB63D548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'Test 2'!$B$28:$C$28</c:f>
                <c:numCache>
                  <c:formatCode>General</c:formatCode>
                  <c:ptCount val="2"/>
                  <c:pt idx="0">
                    <c:v>880.43606247326784</c:v>
                  </c:pt>
                  <c:pt idx="1">
                    <c:v>4.7066680165931674</c:v>
                  </c:pt>
                </c:numCache>
              </c:numRef>
            </c:plus>
            <c:minus>
              <c:numRef>
                <c:f>'Test 2'!$B$28:$C$28</c:f>
                <c:numCache>
                  <c:formatCode>General</c:formatCode>
                  <c:ptCount val="2"/>
                  <c:pt idx="0">
                    <c:v>880.43606247326784</c:v>
                  </c:pt>
                  <c:pt idx="1">
                    <c:v>4.7066680165931674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'Test 2'!$B$2:$C$2</c:f>
              <c:strCache>
                <c:ptCount val="2"/>
                <c:pt idx="0">
                  <c:v>Zapytanie rozmyte</c:v>
                </c:pt>
                <c:pt idx="1">
                  <c:v>Zapytanie standardowe</c:v>
                </c:pt>
              </c:strCache>
            </c:strRef>
          </c:cat>
          <c:val>
            <c:numRef>
              <c:f>'Test 2'!$B$27:$C$27</c:f>
              <c:numCache>
                <c:formatCode>General</c:formatCode>
                <c:ptCount val="2"/>
                <c:pt idx="0">
                  <c:v>23817.069200000005</c:v>
                </c:pt>
                <c:pt idx="1">
                  <c:v>134.06815000000003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F-D744-A657-95ABB63D5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8495471"/>
        <c:axId val="1078497151"/>
      </c:barChart>
      <c:catAx>
        <c:axId val="107849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8497151"/>
        <c:crosses val="autoZero"/>
        <c:auto val="1"/>
        <c:lblAlgn val="ctr"/>
        <c:lblOffset val="100"/>
        <c:noMultiLvlLbl val="0"/>
      </c:catAx>
      <c:valAx>
        <c:axId val="1078497151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84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'Test 3'!$A$27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8.9619944300478923E-17"/>
                  <c:y val="-3.470824757238127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FE-8740-BB90-F898889D1B9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'Test 3'!$B$28:$C$28</c:f>
                <c:numCache>
                  <c:formatCode>General</c:formatCode>
                  <c:ptCount val="2"/>
                  <c:pt idx="0">
                    <c:v>11.27656922386088</c:v>
                  </c:pt>
                  <c:pt idx="1">
                    <c:v>26.364179937938463</c:v>
                  </c:pt>
                </c:numCache>
              </c:numRef>
            </c:plus>
            <c:minus>
              <c:numRef>
                <c:f>'Test 3'!$B$28:$C$28</c:f>
                <c:numCache>
                  <c:formatCode>General</c:formatCode>
                  <c:ptCount val="2"/>
                  <c:pt idx="0">
                    <c:v>11.27656922386088</c:v>
                  </c:pt>
                  <c:pt idx="1">
                    <c:v>26.364179937938463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'Test 3'!$B$2:$C$2</c:f>
              <c:strCache>
                <c:ptCount val="2"/>
                <c:pt idx="0">
                  <c:v>Zapytanie rozmyte</c:v>
                </c:pt>
                <c:pt idx="1">
                  <c:v>Zapytanie standardowe</c:v>
                </c:pt>
              </c:strCache>
            </c:strRef>
          </c:cat>
          <c:val>
            <c:numRef>
              <c:f>'Test 3'!$B$27:$C$27</c:f>
              <c:numCache>
                <c:formatCode>General</c:formatCode>
                <c:ptCount val="2"/>
                <c:pt idx="0">
                  <c:v>286.09125000000006</c:v>
                </c:pt>
                <c:pt idx="1">
                  <c:v>165.05070000000001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E-8740-BB90-F898889D1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8495471"/>
        <c:axId val="1078497151"/>
      </c:barChart>
      <c:catAx>
        <c:axId val="107849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8497151"/>
        <c:crosses val="autoZero"/>
        <c:auto val="1"/>
        <c:lblAlgn val="ctr"/>
        <c:lblOffset val="100"/>
        <c:noMultiLvlLbl val="0"/>
      </c:catAx>
      <c:valAx>
        <c:axId val="107849715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84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VDOM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'Testy aplikacji'!$B$1:$L$1</c:f>
              <c:numCache>
                <c:formatCode>#,##0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</c:numCache>
            </c:numRef>
          </c:xVal>
          <c:yVal>
            <c:numRef>
              <c:f>'Testy aplikacji'!$B$23:$L$23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1-6D44-A651-52B0E1B76AE2}"/>
            </c:ext>
          </c:extLst>
        </c:ser>
        <c:ser>
          <c:idx val="5"/>
          <c:order val="1"/>
          <c:tx>
            <c:v>IPC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'Testy aplikacji'!$B$45:$L$45</c:f>
                <c:numCache>
                  <c:formatCode>General</c:formatCode>
                  <c:ptCount val="11"/>
                  <c:pt idx="0">
                    <c:v>1.4680814547887755</c:v>
                  </c:pt>
                  <c:pt idx="1">
                    <c:v>3.7483329627982611</c:v>
                  </c:pt>
                  <c:pt idx="2">
                    <c:v>2.2589005243585558</c:v>
                  </c:pt>
                  <c:pt idx="3">
                    <c:v>2.0072237962970281</c:v>
                  </c:pt>
                  <c:pt idx="4">
                    <c:v>3.3478194002726824</c:v>
                  </c:pt>
                  <c:pt idx="5">
                    <c:v>2.8764012603470883</c:v>
                  </c:pt>
                  <c:pt idx="6">
                    <c:v>3.2183683345512368</c:v>
                  </c:pt>
                  <c:pt idx="7">
                    <c:v>7.1250115420035796</c:v>
                  </c:pt>
                  <c:pt idx="8">
                    <c:v>17.131918502577211</c:v>
                  </c:pt>
                  <c:pt idx="9">
                    <c:v>15.00666518584325</c:v>
                  </c:pt>
                  <c:pt idx="10">
                    <c:v>37.881914862955526</c:v>
                  </c:pt>
                </c:numCache>
              </c:numRef>
            </c:plus>
            <c:minus>
              <c:numRef>
                <c:f>'Testy aplikacji'!$B$45:$L$45</c:f>
                <c:numCache>
                  <c:formatCode>General</c:formatCode>
                  <c:ptCount val="11"/>
                  <c:pt idx="0">
                    <c:v>1.4680814547887755</c:v>
                  </c:pt>
                  <c:pt idx="1">
                    <c:v>3.7483329627982611</c:v>
                  </c:pt>
                  <c:pt idx="2">
                    <c:v>2.2589005243585558</c:v>
                  </c:pt>
                  <c:pt idx="3">
                    <c:v>2.0072237962970281</c:v>
                  </c:pt>
                  <c:pt idx="4">
                    <c:v>3.3478194002726824</c:v>
                  </c:pt>
                  <c:pt idx="5">
                    <c:v>2.8764012603470883</c:v>
                  </c:pt>
                  <c:pt idx="6">
                    <c:v>3.2183683345512368</c:v>
                  </c:pt>
                  <c:pt idx="7">
                    <c:v>7.1250115420035796</c:v>
                  </c:pt>
                  <c:pt idx="8">
                    <c:v>17.131918502577211</c:v>
                  </c:pt>
                  <c:pt idx="9">
                    <c:v>15.00666518584325</c:v>
                  </c:pt>
                  <c:pt idx="10">
                    <c:v>37.881914862955526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'Testy aplikacji'!$B$1:$L$1</c:f>
              <c:numCache>
                <c:formatCode>#,##0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</c:numCache>
            </c:numRef>
          </c:xVal>
          <c:yVal>
            <c:numRef>
              <c:f>'Testy aplikacji'!$B$46:$L$46</c:f>
              <c:numCache>
                <c:formatCode>General</c:formatCode>
                <c:ptCount val="11"/>
                <c:pt idx="0">
                  <c:v>11.45</c:v>
                </c:pt>
                <c:pt idx="1">
                  <c:v>17.45</c:v>
                </c:pt>
                <c:pt idx="2">
                  <c:v>14.95</c:v>
                </c:pt>
                <c:pt idx="3">
                  <c:v>23.15</c:v>
                </c:pt>
                <c:pt idx="4">
                  <c:v>31.95</c:v>
                </c:pt>
                <c:pt idx="5">
                  <c:v>64.8</c:v>
                </c:pt>
                <c:pt idx="6">
                  <c:v>118.4</c:v>
                </c:pt>
                <c:pt idx="7">
                  <c:v>230.85</c:v>
                </c:pt>
                <c:pt idx="8">
                  <c:v>565.35</c:v>
                </c:pt>
                <c:pt idx="9">
                  <c:v>1140.4000000000001</c:v>
                </c:pt>
                <c:pt idx="10">
                  <c:v>2350.75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11-6D44-A651-52B0E1B76AE2}"/>
            </c:ext>
          </c:extLst>
        </c:ser>
        <c:ser>
          <c:idx val="12"/>
          <c:order val="2"/>
          <c:tx>
            <c:v>SQL</c:v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'Testy aplikacji'!$B$68:$L$68</c:f>
                <c:numCache>
                  <c:formatCode>General</c:formatCode>
                  <c:ptCount val="11"/>
                  <c:pt idx="0">
                    <c:v>1.2937094768634554</c:v>
                  </c:pt>
                  <c:pt idx="1">
                    <c:v>4.2612081311339516</c:v>
                  </c:pt>
                  <c:pt idx="2">
                    <c:v>2.3232237130876228</c:v>
                  </c:pt>
                  <c:pt idx="3">
                    <c:v>2.1001253095445223</c:v>
                  </c:pt>
                  <c:pt idx="4">
                    <c:v>3.5850567051229989</c:v>
                  </c:pt>
                  <c:pt idx="5">
                    <c:v>4.5128471582454699</c:v>
                  </c:pt>
                  <c:pt idx="6">
                    <c:v>5.9282996585956464</c:v>
                  </c:pt>
                  <c:pt idx="7">
                    <c:v>10.44836930112214</c:v>
                  </c:pt>
                  <c:pt idx="8">
                    <c:v>23.647576931619056</c:v>
                  </c:pt>
                  <c:pt idx="9">
                    <c:v>34.258921235358912</c:v>
                  </c:pt>
                  <c:pt idx="10">
                    <c:v>90.034657069842893</c:v>
                  </c:pt>
                </c:numCache>
              </c:numRef>
            </c:plus>
            <c:minus>
              <c:numRef>
                <c:f>'Testy aplikacji'!$B$68:$L$68</c:f>
                <c:numCache>
                  <c:formatCode>General</c:formatCode>
                  <c:ptCount val="11"/>
                  <c:pt idx="0">
                    <c:v>1.2937094768634554</c:v>
                  </c:pt>
                  <c:pt idx="1">
                    <c:v>4.2612081311339516</c:v>
                  </c:pt>
                  <c:pt idx="2">
                    <c:v>2.3232237130876228</c:v>
                  </c:pt>
                  <c:pt idx="3">
                    <c:v>2.1001253095445223</c:v>
                  </c:pt>
                  <c:pt idx="4">
                    <c:v>3.5850567051229989</c:v>
                  </c:pt>
                  <c:pt idx="5">
                    <c:v>4.5128471582454699</c:v>
                  </c:pt>
                  <c:pt idx="6">
                    <c:v>5.9282996585956464</c:v>
                  </c:pt>
                  <c:pt idx="7">
                    <c:v>10.44836930112214</c:v>
                  </c:pt>
                  <c:pt idx="8">
                    <c:v>23.647576931619056</c:v>
                  </c:pt>
                  <c:pt idx="9">
                    <c:v>34.258921235358912</c:v>
                  </c:pt>
                  <c:pt idx="10">
                    <c:v>90.034657069842893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'Testy aplikacji'!$B$1:$L$1</c:f>
              <c:numCache>
                <c:formatCode>#,##0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</c:numCache>
            </c:numRef>
          </c:xVal>
          <c:yVal>
            <c:numRef>
              <c:f>'Testy aplikacji'!$B$69:$L$69</c:f>
              <c:numCache>
                <c:formatCode>General</c:formatCode>
                <c:ptCount val="11"/>
                <c:pt idx="0">
                  <c:v>13.1</c:v>
                </c:pt>
                <c:pt idx="1">
                  <c:v>19.5</c:v>
                </c:pt>
                <c:pt idx="2">
                  <c:v>17.649999999999999</c:v>
                </c:pt>
                <c:pt idx="3">
                  <c:v>26.9</c:v>
                </c:pt>
                <c:pt idx="4">
                  <c:v>38.700000000000003</c:v>
                </c:pt>
                <c:pt idx="5">
                  <c:v>81.05</c:v>
                </c:pt>
                <c:pt idx="6">
                  <c:v>149.25</c:v>
                </c:pt>
                <c:pt idx="7">
                  <c:v>289.3</c:v>
                </c:pt>
                <c:pt idx="8">
                  <c:v>712.05</c:v>
                </c:pt>
                <c:pt idx="9">
                  <c:v>1440.9</c:v>
                </c:pt>
                <c:pt idx="10">
                  <c:v>2983.85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711-6D44-A651-52B0E1B76AE2}"/>
            </c:ext>
          </c:extLst>
        </c:ser>
        <c:ser>
          <c:idx val="1"/>
          <c:order val="3"/>
          <c:tx>
            <c:v>DOM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'Testy aplikacji'!$B$91:$I$91</c:f>
                <c:numCache>
                  <c:formatCode>General</c:formatCode>
                  <c:ptCount val="8"/>
                  <c:pt idx="0">
                    <c:v>0.88704120832301658</c:v>
                  </c:pt>
                  <c:pt idx="1">
                    <c:v>3.9014167467189327</c:v>
                  </c:pt>
                  <c:pt idx="2">
                    <c:v>6.0981015164773336</c:v>
                  </c:pt>
                  <c:pt idx="3">
                    <c:v>26.084629472868539</c:v>
                  </c:pt>
                  <c:pt idx="4">
                    <c:v>105.66710387866804</c:v>
                  </c:pt>
                  <c:pt idx="5">
                    <c:v>153.30616082652526</c:v>
                  </c:pt>
                  <c:pt idx="6">
                    <c:v>327.11882196567433</c:v>
                  </c:pt>
                  <c:pt idx="7">
                    <c:v>1308.4752878626973</c:v>
                  </c:pt>
                </c:numCache>
              </c:numRef>
            </c:plus>
            <c:minus>
              <c:numRef>
                <c:f>'Testy aplikacji'!$B$91:$I$91</c:f>
                <c:numCache>
                  <c:formatCode>General</c:formatCode>
                  <c:ptCount val="8"/>
                  <c:pt idx="0">
                    <c:v>0.88704120832301658</c:v>
                  </c:pt>
                  <c:pt idx="1">
                    <c:v>3.9014167467189327</c:v>
                  </c:pt>
                  <c:pt idx="2">
                    <c:v>6.0981015164773336</c:v>
                  </c:pt>
                  <c:pt idx="3">
                    <c:v>26.084629472868539</c:v>
                  </c:pt>
                  <c:pt idx="4">
                    <c:v>105.66710387866804</c:v>
                  </c:pt>
                  <c:pt idx="5">
                    <c:v>153.30616082652526</c:v>
                  </c:pt>
                  <c:pt idx="6">
                    <c:v>327.11882196567433</c:v>
                  </c:pt>
                  <c:pt idx="7">
                    <c:v>1308.4752878626973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'Testy aplikacji'!$B$1:$L$1</c:f>
              <c:numCache>
                <c:formatCode>#,##0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</c:numCache>
            </c:numRef>
          </c:xVal>
          <c:yVal>
            <c:numRef>
              <c:f>'Testy aplikacji'!$B$92:$L$92</c:f>
              <c:numCache>
                <c:formatCode>General</c:formatCode>
                <c:ptCount val="11"/>
                <c:pt idx="0">
                  <c:v>4.55</c:v>
                </c:pt>
                <c:pt idx="1">
                  <c:v>56.8</c:v>
                </c:pt>
                <c:pt idx="2">
                  <c:v>233.35</c:v>
                </c:pt>
                <c:pt idx="3">
                  <c:v>453.75</c:v>
                </c:pt>
                <c:pt idx="4">
                  <c:v>873.2</c:v>
                </c:pt>
                <c:pt idx="5">
                  <c:v>2272.6</c:v>
                </c:pt>
                <c:pt idx="6">
                  <c:v>4566.25</c:v>
                </c:pt>
                <c:pt idx="7">
                  <c:v>18265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7-EE44-B39E-DDA86F745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795807"/>
        <c:axId val="1079410399"/>
      </c:scatterChart>
      <c:valAx>
        <c:axId val="1079795807"/>
        <c:scaling>
          <c:orientation val="minMax"/>
          <c:max val="2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wierszy</a:t>
                </a:r>
                <a:r>
                  <a:rPr lang="pl-PL" baseline="0"/>
                  <a:t> w wynikach zapytania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9410399"/>
        <c:crosses val="autoZero"/>
        <c:crossBetween val="midCat"/>
      </c:valAx>
      <c:valAx>
        <c:axId val="1079410399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979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DOM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'Testy aplikacji'!$B$98:$I$98</c:f>
                <c:numCache>
                  <c:formatCode>General</c:formatCode>
                  <c:ptCount val="8"/>
                  <c:pt idx="0">
                    <c:v>3.648832139975247</c:v>
                  </c:pt>
                  <c:pt idx="1">
                    <c:v>11.910957840651147</c:v>
                  </c:pt>
                  <c:pt idx="2">
                    <c:v>10.680225753923512</c:v>
                  </c:pt>
                  <c:pt idx="3">
                    <c:v>30.191978578710092</c:v>
                  </c:pt>
                  <c:pt idx="4">
                    <c:v>112.59997998406372</c:v>
                  </c:pt>
                  <c:pt idx="5">
                    <c:v>160.69540924511782</c:v>
                  </c:pt>
                  <c:pt idx="6">
                    <c:v>336.26548995882121</c:v>
                  </c:pt>
                  <c:pt idx="7">
                    <c:v>1326.048668705823</c:v>
                  </c:pt>
                </c:numCache>
              </c:numRef>
            </c:plus>
            <c:minus>
              <c:numRef>
                <c:f>'Testy aplikacji'!$B$98:$I$98</c:f>
                <c:numCache>
                  <c:formatCode>General</c:formatCode>
                  <c:ptCount val="8"/>
                  <c:pt idx="0">
                    <c:v>3.648832139975247</c:v>
                  </c:pt>
                  <c:pt idx="1">
                    <c:v>11.910957840651147</c:v>
                  </c:pt>
                  <c:pt idx="2">
                    <c:v>10.680225753923512</c:v>
                  </c:pt>
                  <c:pt idx="3">
                    <c:v>30.191978578710092</c:v>
                  </c:pt>
                  <c:pt idx="4">
                    <c:v>112.59997998406372</c:v>
                  </c:pt>
                  <c:pt idx="5">
                    <c:v>160.69540924511782</c:v>
                  </c:pt>
                  <c:pt idx="6">
                    <c:v>336.26548995882121</c:v>
                  </c:pt>
                  <c:pt idx="7">
                    <c:v>1326.048668705823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'Testy aplikacji'!$B$1:$L$1</c:f>
              <c:numCache>
                <c:formatCode>#,##0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</c:numCache>
            </c:numRef>
          </c:xVal>
          <c:yVal>
            <c:numRef>
              <c:f>'Testy aplikacji'!$B$95:$L$95</c:f>
              <c:numCache>
                <c:formatCode>0</c:formatCode>
                <c:ptCount val="11"/>
                <c:pt idx="0">
                  <c:v>29.099999999999998</c:v>
                </c:pt>
                <c:pt idx="1">
                  <c:v>93.75</c:v>
                </c:pt>
                <c:pt idx="2">
                  <c:v>265.95</c:v>
                </c:pt>
                <c:pt idx="3">
                  <c:v>503.8</c:v>
                </c:pt>
                <c:pt idx="4">
                  <c:v>943.85</c:v>
                </c:pt>
                <c:pt idx="5">
                  <c:v>2418.4499999999998</c:v>
                </c:pt>
                <c:pt idx="6">
                  <c:v>4833.8999999999996</c:v>
                </c:pt>
                <c:pt idx="7">
                  <c:v>18785.150000000001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9-B640-9078-E35DD1597F0D}"/>
            </c:ext>
          </c:extLst>
        </c:ser>
        <c:ser>
          <c:idx val="1"/>
          <c:order val="1"/>
          <c:tx>
            <c:v>VDOM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'Testy aplikacji'!$B$97:$L$97</c:f>
                <c:numCache>
                  <c:formatCode>General</c:formatCode>
                  <c:ptCount val="11"/>
                  <c:pt idx="0">
                    <c:v>2.7617909316522309</c:v>
                  </c:pt>
                  <c:pt idx="1">
                    <c:v>8.0095410939322136</c:v>
                  </c:pt>
                  <c:pt idx="2">
                    <c:v>4.5821242374461786</c:v>
                  </c:pt>
                  <c:pt idx="3">
                    <c:v>4.1073491058415499</c:v>
                  </c:pt>
                  <c:pt idx="4">
                    <c:v>6.9328761053956818</c:v>
                  </c:pt>
                  <c:pt idx="5">
                    <c:v>7.3892484185925582</c:v>
                  </c:pt>
                  <c:pt idx="6">
                    <c:v>9.1466679931468828</c:v>
                  </c:pt>
                  <c:pt idx="7">
                    <c:v>17.573380843125719</c:v>
                  </c:pt>
                  <c:pt idx="8">
                    <c:v>40.779495434196264</c:v>
                  </c:pt>
                  <c:pt idx="9">
                    <c:v>49.265586421202158</c:v>
                  </c:pt>
                  <c:pt idx="10">
                    <c:v>127.91657193279842</c:v>
                  </c:pt>
                </c:numCache>
              </c:numRef>
            </c:plus>
            <c:minus>
              <c:numRef>
                <c:f>'Testy aplikacji'!$B$97:$L$97</c:f>
                <c:numCache>
                  <c:formatCode>General</c:formatCode>
                  <c:ptCount val="11"/>
                  <c:pt idx="0">
                    <c:v>2.7617909316522309</c:v>
                  </c:pt>
                  <c:pt idx="1">
                    <c:v>8.0095410939322136</c:v>
                  </c:pt>
                  <c:pt idx="2">
                    <c:v>4.5821242374461786</c:v>
                  </c:pt>
                  <c:pt idx="3">
                    <c:v>4.1073491058415499</c:v>
                  </c:pt>
                  <c:pt idx="4">
                    <c:v>6.9328761053956818</c:v>
                  </c:pt>
                  <c:pt idx="5">
                    <c:v>7.3892484185925582</c:v>
                  </c:pt>
                  <c:pt idx="6">
                    <c:v>9.1466679931468828</c:v>
                  </c:pt>
                  <c:pt idx="7">
                    <c:v>17.573380843125719</c:v>
                  </c:pt>
                  <c:pt idx="8">
                    <c:v>40.779495434196264</c:v>
                  </c:pt>
                  <c:pt idx="9">
                    <c:v>49.265586421202158</c:v>
                  </c:pt>
                  <c:pt idx="10">
                    <c:v>127.91657193279842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'Testy aplikacji'!$B$1:$L$1</c:f>
              <c:numCache>
                <c:formatCode>#,##0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</c:numCache>
            </c:numRef>
          </c:xVal>
          <c:yVal>
            <c:numRef>
              <c:f>'Testy aplikacji'!$B$94:$L$94</c:f>
              <c:numCache>
                <c:formatCode>0</c:formatCode>
                <c:ptCount val="11"/>
                <c:pt idx="0">
                  <c:v>25.549999999999997</c:v>
                </c:pt>
                <c:pt idx="1">
                  <c:v>37.950000000000003</c:v>
                </c:pt>
                <c:pt idx="2">
                  <c:v>33.599999999999994</c:v>
                </c:pt>
                <c:pt idx="3">
                  <c:v>51.05</c:v>
                </c:pt>
                <c:pt idx="4">
                  <c:v>71.650000000000006</c:v>
                </c:pt>
                <c:pt idx="5">
                  <c:v>146.85</c:v>
                </c:pt>
                <c:pt idx="6">
                  <c:v>268.64999999999998</c:v>
                </c:pt>
                <c:pt idx="7">
                  <c:v>521.15</c:v>
                </c:pt>
                <c:pt idx="8">
                  <c:v>1278.4000000000001</c:v>
                </c:pt>
                <c:pt idx="9">
                  <c:v>2582.3000000000002</c:v>
                </c:pt>
                <c:pt idx="10">
                  <c:v>5335.6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9-B640-9078-E35DD1597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124256"/>
        <c:axId val="802125936"/>
      </c:scatterChart>
      <c:valAx>
        <c:axId val="80212425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wierszy w wynikach zapytania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125936"/>
        <c:crosses val="autoZero"/>
        <c:crossBetween val="midCat"/>
        <c:majorUnit val="25000"/>
        <c:minorUnit val="10000"/>
      </c:valAx>
      <c:valAx>
        <c:axId val="802125936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Łączny</a:t>
                </a:r>
                <a:r>
                  <a:rPr lang="pl-PL" baseline="0"/>
                  <a:t> czas wykonania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12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Arkusz1!$B$3</c:f>
              <c:strCache>
                <c:ptCount val="1"/>
                <c:pt idx="0">
                  <c:v>Zapytanie 1 (ostre)</c:v>
                </c:pt>
              </c:strCache>
            </c:strRef>
          </c:tx>
          <c:spPr>
            <a:ln w="127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Arkusz1!$A$4:$A$14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Arkusz1!$B$4:$B$14</c:f>
              <c:numCache>
                <c:formatCode>General</c:formatCode>
                <c:ptCount val="11"/>
                <c:pt idx="0">
                  <c:v>311</c:v>
                </c:pt>
                <c:pt idx="1">
                  <c:v>311</c:v>
                </c:pt>
                <c:pt idx="2">
                  <c:v>311</c:v>
                </c:pt>
                <c:pt idx="3">
                  <c:v>311</c:v>
                </c:pt>
                <c:pt idx="4">
                  <c:v>311</c:v>
                </c:pt>
                <c:pt idx="5">
                  <c:v>311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FC-E74A-B0E1-6EE4362A369A}"/>
            </c:ext>
          </c:extLst>
        </c:ser>
        <c:ser>
          <c:idx val="1"/>
          <c:order val="1"/>
          <c:tx>
            <c:strRef>
              <c:f>Arkusz1!$C$3</c:f>
              <c:strCache>
                <c:ptCount val="1"/>
                <c:pt idx="0">
                  <c:v>Zapytanie 2 (ostre)</c:v>
                </c:pt>
              </c:strCache>
            </c:strRef>
          </c:tx>
          <c:spPr>
            <a:ln w="1270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Arkusz1!$A$4:$A$14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Arkusz1!$C$4:$C$14</c:f>
              <c:numCache>
                <c:formatCode>General</c:formatCode>
                <c:ptCount val="11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FC-E74A-B0E1-6EE4362A369A}"/>
            </c:ext>
          </c:extLst>
        </c:ser>
        <c:ser>
          <c:idx val="0"/>
          <c:order val="2"/>
          <c:tx>
            <c:strRef>
              <c:f>Arkusz1!$D$3</c:f>
              <c:strCache>
                <c:ptCount val="1"/>
                <c:pt idx="0">
                  <c:v>Zapytanie 3 (ostre)</c:v>
                </c:pt>
              </c:strCache>
            </c:strRef>
          </c:tx>
          <c:spPr>
            <a:ln w="12700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Arkusz1!$A$4:$A$14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Arkusz1!$D$4:$D$14</c:f>
              <c:numCache>
                <c:formatCode>General</c:formatCode>
                <c:ptCount val="11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C-E74A-B0E1-6EE4362A369A}"/>
            </c:ext>
          </c:extLst>
        </c:ser>
        <c:ser>
          <c:idx val="5"/>
          <c:order val="3"/>
          <c:tx>
            <c:strRef>
              <c:f>Arkusz1!$E$3</c:f>
              <c:strCache>
                <c:ptCount val="1"/>
                <c:pt idx="0">
                  <c:v>Zapytanie 1 (rozmyte)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Arkusz1!$A$4:$A$14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Arkusz1!$E$4:$E$14</c:f>
              <c:numCache>
                <c:formatCode>General</c:formatCode>
                <c:ptCount val="11"/>
                <c:pt idx="0">
                  <c:v>373</c:v>
                </c:pt>
                <c:pt idx="1">
                  <c:v>373</c:v>
                </c:pt>
                <c:pt idx="2">
                  <c:v>373</c:v>
                </c:pt>
                <c:pt idx="3">
                  <c:v>361</c:v>
                </c:pt>
                <c:pt idx="4">
                  <c:v>361</c:v>
                </c:pt>
                <c:pt idx="5">
                  <c:v>352</c:v>
                </c:pt>
                <c:pt idx="6">
                  <c:v>334</c:v>
                </c:pt>
                <c:pt idx="7">
                  <c:v>326</c:v>
                </c:pt>
                <c:pt idx="8">
                  <c:v>326</c:v>
                </c:pt>
                <c:pt idx="9">
                  <c:v>311</c:v>
                </c:pt>
                <c:pt idx="10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FC-E74A-B0E1-6EE4362A369A}"/>
            </c:ext>
          </c:extLst>
        </c:ser>
        <c:ser>
          <c:idx val="3"/>
          <c:order val="4"/>
          <c:tx>
            <c:strRef>
              <c:f>Arkusz1!$F$3</c:f>
              <c:strCache>
                <c:ptCount val="1"/>
                <c:pt idx="0">
                  <c:v>Zapytanie 2 (rozmyte)</c:v>
                </c:pt>
              </c:strCache>
            </c:strRef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Arkusz1!$A$4:$A$14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Arkusz1!$F$4:$F$14</c:f>
              <c:numCache>
                <c:formatCode>General</c:formatCode>
                <c:ptCount val="11"/>
                <c:pt idx="0">
                  <c:v>265</c:v>
                </c:pt>
                <c:pt idx="1">
                  <c:v>265</c:v>
                </c:pt>
                <c:pt idx="2">
                  <c:v>263</c:v>
                </c:pt>
                <c:pt idx="3">
                  <c:v>243</c:v>
                </c:pt>
                <c:pt idx="4">
                  <c:v>240</c:v>
                </c:pt>
                <c:pt idx="5">
                  <c:v>228</c:v>
                </c:pt>
                <c:pt idx="6">
                  <c:v>206</c:v>
                </c:pt>
                <c:pt idx="7">
                  <c:v>182</c:v>
                </c:pt>
                <c:pt idx="8">
                  <c:v>173</c:v>
                </c:pt>
                <c:pt idx="9">
                  <c:v>154</c:v>
                </c:pt>
                <c:pt idx="10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FC-E74A-B0E1-6EE4362A369A}"/>
            </c:ext>
          </c:extLst>
        </c:ser>
        <c:ser>
          <c:idx val="2"/>
          <c:order val="5"/>
          <c:tx>
            <c:strRef>
              <c:f>Arkusz1!$G$3</c:f>
              <c:strCache>
                <c:ptCount val="1"/>
                <c:pt idx="0">
                  <c:v>Zapytanie 3 (rozmyte)</c:v>
                </c:pt>
              </c:strCache>
            </c:strRef>
          </c:tx>
          <c:spPr>
            <a:ln w="127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Arkusz1!$A$4:$A$14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Arkusz1!$G$4:$G$14</c:f>
              <c:numCache>
                <c:formatCode>General</c:formatCode>
                <c:ptCount val="11"/>
                <c:pt idx="0">
                  <c:v>197</c:v>
                </c:pt>
                <c:pt idx="1">
                  <c:v>197</c:v>
                </c:pt>
                <c:pt idx="2">
                  <c:v>180</c:v>
                </c:pt>
                <c:pt idx="3">
                  <c:v>180</c:v>
                </c:pt>
                <c:pt idx="4">
                  <c:v>176</c:v>
                </c:pt>
                <c:pt idx="5">
                  <c:v>146</c:v>
                </c:pt>
                <c:pt idx="6">
                  <c:v>146</c:v>
                </c:pt>
                <c:pt idx="7">
                  <c:v>127</c:v>
                </c:pt>
                <c:pt idx="8">
                  <c:v>110</c:v>
                </c:pt>
                <c:pt idx="9">
                  <c:v>104</c:v>
                </c:pt>
                <c:pt idx="10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FC-E74A-B0E1-6EE4362A3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88688"/>
        <c:axId val="843024528"/>
      </c:scatterChart>
      <c:valAx>
        <c:axId val="7992886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Minimalny</a:t>
                </a:r>
                <a:r>
                  <a:rPr lang="pl-PL" baseline="0"/>
                  <a:t> s</a:t>
                </a:r>
                <a:r>
                  <a:rPr lang="pl-PL"/>
                  <a:t>topień przynależności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3024528"/>
        <c:crosses val="autoZero"/>
        <c:crossBetween val="midCat"/>
        <c:majorUnit val="0.1"/>
      </c:valAx>
      <c:valAx>
        <c:axId val="8430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zwróconych wierszy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8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F483CB9-F221-5A44-B7B6-E5F3C989CC7A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5521</xdr:colOff>
      <xdr:row>11</xdr:row>
      <xdr:rowOff>119269</xdr:rowOff>
    </xdr:from>
    <xdr:to>
      <xdr:col>12</xdr:col>
      <xdr:colOff>436217</xdr:colOff>
      <xdr:row>28</xdr:row>
      <xdr:rowOff>99391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16D3439-BDC6-0741-907B-96A904BC5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679172</xdr:colOff>
      <xdr:row>29</xdr:row>
      <xdr:rowOff>53008</xdr:rowOff>
    </xdr:from>
    <xdr:to>
      <xdr:col>13</xdr:col>
      <xdr:colOff>507999</xdr:colOff>
      <xdr:row>43</xdr:row>
      <xdr:rowOff>13252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38719965-3589-0845-8870-52AFFD62C3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5372" y="5945808"/>
              <a:ext cx="5607327" cy="28050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292652</xdr:colOff>
      <xdr:row>6</xdr:row>
      <xdr:rowOff>110434</xdr:rowOff>
    </xdr:from>
    <xdr:to>
      <xdr:col>10</xdr:col>
      <xdr:colOff>519043</xdr:colOff>
      <xdr:row>34</xdr:row>
      <xdr:rowOff>33130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99CDC36-DE75-B542-A725-66412BCB8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292652</xdr:colOff>
      <xdr:row>6</xdr:row>
      <xdr:rowOff>110434</xdr:rowOff>
    </xdr:from>
    <xdr:to>
      <xdr:col>10</xdr:col>
      <xdr:colOff>519043</xdr:colOff>
      <xdr:row>34</xdr:row>
      <xdr:rowOff>33130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03102DB-E1B8-5D41-879A-7F19E3632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736600</xdr:colOff>
      <xdr:row>7</xdr:row>
      <xdr:rowOff>107950</xdr:rowOff>
    </xdr:from>
    <xdr:to>
      <xdr:col>24</xdr:col>
      <xdr:colOff>445954</xdr:colOff>
      <xdr:row>31</xdr:row>
      <xdr:rowOff>19390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6F99454-AB7D-734E-AEBF-509267783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360820</xdr:colOff>
      <xdr:row>67</xdr:row>
      <xdr:rowOff>103822</xdr:rowOff>
    </xdr:from>
    <xdr:to>
      <xdr:col>18</xdr:col>
      <xdr:colOff>794474</xdr:colOff>
      <xdr:row>83</xdr:row>
      <xdr:rowOff>7791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0E92B0C-7D7E-394C-B0C0-20B2F9537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248242</xdr:colOff>
      <xdr:row>6</xdr:row>
      <xdr:rowOff>83616</xdr:rowOff>
    </xdr:from>
    <xdr:to>
      <xdr:col>12</xdr:col>
      <xdr:colOff>758692</xdr:colOff>
      <xdr:row>19</xdr:row>
      <xdr:rowOff>185879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05FA4DF-0A3E-924A-92C5-61B4DFDC5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F732-4E2E-8A43-9A69-0B0C7345129F}">
  <dimension ref="A1:E32"/>
  <sheetViews>
    <sheetView topLeftCell="A5" zoomScale="115" workbookViewId="0">
      <selection activeCell="E29" sqref="E29"/>
    </sheetView>
  </sheetViews>
  <sheetFormatPr baseColWidth="10" defaultRowHeight="16" x14ac:dyDescent="0.2"/>
  <cols>
    <col min="2" max="3" width="12.1640625" bestFit="1" customWidth="1"/>
  </cols>
  <sheetData>
    <row r="1" spans="1:5" x14ac:dyDescent="0.2">
      <c r="B1" s="8" t="s">
        <v>4</v>
      </c>
      <c r="C1" s="8"/>
      <c r="D1" s="8"/>
      <c r="E1" s="8"/>
    </row>
    <row r="2" spans="1:5" x14ac:dyDescent="0.2">
      <c r="B2" s="8" t="s">
        <v>2</v>
      </c>
      <c r="C2" s="8"/>
      <c r="D2" s="8" t="s">
        <v>3</v>
      </c>
      <c r="E2" s="8"/>
    </row>
    <row r="3" spans="1:5" x14ac:dyDescent="0.2">
      <c r="A3" t="s">
        <v>5</v>
      </c>
      <c r="B3" t="s">
        <v>6</v>
      </c>
      <c r="C3" t="s">
        <v>7</v>
      </c>
      <c r="D3" t="s">
        <v>6</v>
      </c>
      <c r="E3" t="s">
        <v>7</v>
      </c>
    </row>
    <row r="4" spans="1:5" x14ac:dyDescent="0.2">
      <c r="A4">
        <v>1</v>
      </c>
      <c r="B4">
        <v>341.98</v>
      </c>
      <c r="C4">
        <v>148.751</v>
      </c>
      <c r="D4">
        <v>386.52300000000002</v>
      </c>
      <c r="E4">
        <v>71.031000000000006</v>
      </c>
    </row>
    <row r="5" spans="1:5" x14ac:dyDescent="0.2">
      <c r="A5">
        <v>2</v>
      </c>
      <c r="B5">
        <v>332.80700000000002</v>
      </c>
      <c r="C5">
        <v>143.04</v>
      </c>
      <c r="D5">
        <v>349.92899999999997</v>
      </c>
      <c r="E5">
        <v>70.971999999999994</v>
      </c>
    </row>
    <row r="6" spans="1:5" x14ac:dyDescent="0.2">
      <c r="A6">
        <v>3</v>
      </c>
      <c r="B6">
        <v>444.56799999999998</v>
      </c>
      <c r="C6">
        <v>141.154</v>
      </c>
      <c r="D6">
        <v>404.48700000000002</v>
      </c>
      <c r="E6">
        <v>72.215999999999994</v>
      </c>
    </row>
    <row r="7" spans="1:5" x14ac:dyDescent="0.2">
      <c r="A7">
        <v>4</v>
      </c>
      <c r="B7">
        <v>371.33699999999999</v>
      </c>
      <c r="C7">
        <v>142.845</v>
      </c>
      <c r="D7">
        <v>425.97199999999998</v>
      </c>
      <c r="E7">
        <v>73.191999999999993</v>
      </c>
    </row>
    <row r="8" spans="1:5" x14ac:dyDescent="0.2">
      <c r="A8">
        <v>5</v>
      </c>
      <c r="B8">
        <v>369.44900000000001</v>
      </c>
      <c r="C8">
        <v>149.108</v>
      </c>
      <c r="D8">
        <v>363.142</v>
      </c>
      <c r="E8">
        <v>71.194000000000003</v>
      </c>
    </row>
    <row r="9" spans="1:5" x14ac:dyDescent="0.2">
      <c r="A9">
        <v>6</v>
      </c>
      <c r="B9">
        <v>357.83100000000002</v>
      </c>
      <c r="C9">
        <v>142.666</v>
      </c>
      <c r="D9">
        <v>338.66800000000001</v>
      </c>
      <c r="E9">
        <v>71.037999999999997</v>
      </c>
    </row>
    <row r="10" spans="1:5" x14ac:dyDescent="0.2">
      <c r="A10">
        <v>7</v>
      </c>
      <c r="B10">
        <v>401.43099999999998</v>
      </c>
      <c r="C10">
        <v>140.154</v>
      </c>
      <c r="D10">
        <v>332.09300000000002</v>
      </c>
      <c r="E10">
        <v>71.081999999999994</v>
      </c>
    </row>
    <row r="11" spans="1:5" x14ac:dyDescent="0.2">
      <c r="A11">
        <v>8</v>
      </c>
      <c r="B11">
        <v>336.43700000000001</v>
      </c>
      <c r="C11">
        <v>143.30600000000001</v>
      </c>
      <c r="D11">
        <v>396.16699999999997</v>
      </c>
      <c r="E11">
        <v>75.808999999999997</v>
      </c>
    </row>
    <row r="12" spans="1:5" x14ac:dyDescent="0.2">
      <c r="A12">
        <v>9</v>
      </c>
      <c r="B12">
        <v>338.69900000000001</v>
      </c>
      <c r="C12">
        <v>141.851</v>
      </c>
      <c r="D12">
        <v>346.02199999999999</v>
      </c>
      <c r="E12">
        <v>71.66</v>
      </c>
    </row>
    <row r="13" spans="1:5" x14ac:dyDescent="0.2">
      <c r="A13">
        <v>10</v>
      </c>
      <c r="B13">
        <v>338.52100000000002</v>
      </c>
      <c r="C13">
        <v>156.68600000000001</v>
      </c>
      <c r="D13">
        <v>362.72699999999998</v>
      </c>
      <c r="E13">
        <v>72.343999999999994</v>
      </c>
    </row>
    <row r="14" spans="1:5" x14ac:dyDescent="0.2">
      <c r="A14">
        <v>11</v>
      </c>
      <c r="B14">
        <v>365.69400000000002</v>
      </c>
      <c r="C14">
        <v>161.38300000000001</v>
      </c>
      <c r="D14">
        <v>334.05900000000003</v>
      </c>
      <c r="E14">
        <v>71.483000000000004</v>
      </c>
    </row>
    <row r="15" spans="1:5" x14ac:dyDescent="0.2">
      <c r="A15">
        <v>12</v>
      </c>
      <c r="B15">
        <v>403.30099999999999</v>
      </c>
      <c r="C15">
        <v>157.59100000000001</v>
      </c>
      <c r="D15">
        <v>356.43099999999998</v>
      </c>
      <c r="E15">
        <v>71.257000000000005</v>
      </c>
    </row>
    <row r="16" spans="1:5" x14ac:dyDescent="0.2">
      <c r="A16">
        <v>13</v>
      </c>
      <c r="B16">
        <v>347.23399999999998</v>
      </c>
      <c r="C16">
        <v>164.512</v>
      </c>
      <c r="D16">
        <v>328.899</v>
      </c>
      <c r="E16">
        <v>71.174999999999997</v>
      </c>
    </row>
    <row r="17" spans="1:5" x14ac:dyDescent="0.2">
      <c r="A17">
        <v>14</v>
      </c>
      <c r="B17">
        <v>345.80399999999997</v>
      </c>
      <c r="C17">
        <v>160.78899999999999</v>
      </c>
      <c r="D17">
        <v>380.04599999999999</v>
      </c>
      <c r="E17">
        <v>73.203000000000003</v>
      </c>
    </row>
    <row r="18" spans="1:5" x14ac:dyDescent="0.2">
      <c r="A18">
        <v>15</v>
      </c>
      <c r="B18">
        <v>360.46100000000001</v>
      </c>
      <c r="C18">
        <v>157.00700000000001</v>
      </c>
      <c r="D18">
        <v>365.375</v>
      </c>
      <c r="E18">
        <v>71.613</v>
      </c>
    </row>
    <row r="19" spans="1:5" x14ac:dyDescent="0.2">
      <c r="A19">
        <v>16</v>
      </c>
      <c r="B19">
        <v>342.82799999999997</v>
      </c>
      <c r="C19">
        <v>162.67599999999999</v>
      </c>
      <c r="D19">
        <v>329.06799999999998</v>
      </c>
      <c r="E19">
        <v>71.691000000000003</v>
      </c>
    </row>
    <row r="20" spans="1:5" x14ac:dyDescent="0.2">
      <c r="A20">
        <v>17</v>
      </c>
      <c r="B20">
        <v>342.68599999999998</v>
      </c>
      <c r="C20">
        <v>157.06800000000001</v>
      </c>
      <c r="D20">
        <v>339.28</v>
      </c>
      <c r="E20">
        <v>74.403000000000006</v>
      </c>
    </row>
    <row r="21" spans="1:5" x14ac:dyDescent="0.2">
      <c r="A21">
        <v>18</v>
      </c>
      <c r="B21">
        <v>439.911</v>
      </c>
      <c r="C21">
        <v>157.18299999999999</v>
      </c>
      <c r="D21">
        <v>334.74200000000002</v>
      </c>
      <c r="E21">
        <v>83.356999999999999</v>
      </c>
    </row>
    <row r="22" spans="1:5" x14ac:dyDescent="0.2">
      <c r="A22">
        <v>19</v>
      </c>
      <c r="B22">
        <v>401.64800000000002</v>
      </c>
      <c r="C22">
        <v>166.31</v>
      </c>
      <c r="D22">
        <v>352.85300000000001</v>
      </c>
      <c r="E22">
        <v>67.48</v>
      </c>
    </row>
    <row r="23" spans="1:5" x14ac:dyDescent="0.2">
      <c r="A23">
        <v>20</v>
      </c>
      <c r="B23">
        <v>378.04199999999997</v>
      </c>
      <c r="C23">
        <v>157.12799999999999</v>
      </c>
      <c r="D23">
        <v>326.54500000000002</v>
      </c>
      <c r="E23">
        <v>62.863</v>
      </c>
    </row>
    <row r="26" spans="1:5" x14ac:dyDescent="0.2">
      <c r="B26" s="8" t="s">
        <v>8</v>
      </c>
      <c r="C26" s="8"/>
      <c r="D26" s="8" t="s">
        <v>9</v>
      </c>
      <c r="E26" s="8"/>
    </row>
    <row r="27" spans="1:5" x14ac:dyDescent="0.2">
      <c r="A27" t="s">
        <v>0</v>
      </c>
      <c r="B27">
        <f>AVERAGE(B4:B23)</f>
        <v>368.03345000000007</v>
      </c>
      <c r="C27">
        <f>AVERAGE(C4:C23)</f>
        <v>152.56040000000002</v>
      </c>
      <c r="D27">
        <f>AVERAGE(D4:D23)</f>
        <v>357.65140000000002</v>
      </c>
      <c r="E27">
        <f>AVERAGE(E4:E23)</f>
        <v>71.953150000000008</v>
      </c>
    </row>
    <row r="28" spans="1:5" x14ac:dyDescent="0.2">
      <c r="A28" t="s">
        <v>1</v>
      </c>
      <c r="B28">
        <f>STDEVA(B4:B23)</f>
        <v>33.753858334582318</v>
      </c>
      <c r="C28">
        <f t="shared" ref="C28:E28" si="0">STDEVA(C4:C23)</f>
        <v>8.8796989185563344</v>
      </c>
      <c r="D28">
        <f t="shared" si="0"/>
        <v>28.152444437944972</v>
      </c>
      <c r="E28">
        <f t="shared" si="0"/>
        <v>3.716556389639261</v>
      </c>
    </row>
    <row r="29" spans="1:5" x14ac:dyDescent="0.2">
      <c r="A29" t="s">
        <v>10</v>
      </c>
      <c r="B29">
        <f>B28/B27</f>
        <v>9.1714104613540737E-2</v>
      </c>
      <c r="C29">
        <f t="shared" ref="C29:E29" si="1">C28/C27</f>
        <v>5.8204481100969409E-2</v>
      </c>
      <c r="D29">
        <f t="shared" si="1"/>
        <v>7.871476090389963E-2</v>
      </c>
      <c r="E29">
        <f t="shared" si="1"/>
        <v>5.1652448706404938E-2</v>
      </c>
    </row>
    <row r="32" spans="1:5" x14ac:dyDescent="0.2">
      <c r="B32">
        <f>B27/D27</f>
        <v>1.0290284058723105</v>
      </c>
      <c r="C32">
        <f>C27/E27</f>
        <v>2.1202740950187726</v>
      </c>
    </row>
  </sheetData>
  <mergeCells count="5">
    <mergeCell ref="B1:E1"/>
    <mergeCell ref="B2:C2"/>
    <mergeCell ref="D2:E2"/>
    <mergeCell ref="B26:C26"/>
    <mergeCell ref="D26:E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D8361-5E9B-E046-8F77-A8460A25F529}">
  <dimension ref="A1:C31"/>
  <sheetViews>
    <sheetView zoomScale="115" workbookViewId="0">
      <selection activeCell="C30" sqref="C30"/>
    </sheetView>
  </sheetViews>
  <sheetFormatPr baseColWidth="10" defaultRowHeight="16" x14ac:dyDescent="0.2"/>
  <cols>
    <col min="2" max="2" width="12.1640625" bestFit="1" customWidth="1"/>
  </cols>
  <sheetData>
    <row r="1" spans="1:3" x14ac:dyDescent="0.2">
      <c r="B1" s="8"/>
      <c r="C1" s="8"/>
    </row>
    <row r="2" spans="1:3" x14ac:dyDescent="0.2">
      <c r="A2" t="s">
        <v>5</v>
      </c>
      <c r="B2" s="1" t="s">
        <v>8</v>
      </c>
      <c r="C2" s="1" t="s">
        <v>9</v>
      </c>
    </row>
    <row r="3" spans="1:3" x14ac:dyDescent="0.2">
      <c r="A3">
        <v>1</v>
      </c>
      <c r="B3">
        <v>25928.400000000001</v>
      </c>
      <c r="C3">
        <v>140.22300000000001</v>
      </c>
    </row>
    <row r="4" spans="1:3" x14ac:dyDescent="0.2">
      <c r="A4">
        <v>2</v>
      </c>
      <c r="B4">
        <v>25197.357</v>
      </c>
      <c r="C4">
        <v>135.44399999999999</v>
      </c>
    </row>
    <row r="5" spans="1:3" x14ac:dyDescent="0.2">
      <c r="A5">
        <v>3</v>
      </c>
      <c r="B5">
        <v>22944.348999999998</v>
      </c>
      <c r="C5">
        <v>129.411</v>
      </c>
    </row>
    <row r="6" spans="1:3" x14ac:dyDescent="0.2">
      <c r="A6">
        <v>4</v>
      </c>
      <c r="B6">
        <v>23830.431</v>
      </c>
      <c r="C6">
        <v>135.38300000000001</v>
      </c>
    </row>
    <row r="7" spans="1:3" x14ac:dyDescent="0.2">
      <c r="A7">
        <v>5</v>
      </c>
      <c r="B7">
        <v>23439.663</v>
      </c>
      <c r="C7">
        <v>140.14599999999999</v>
      </c>
    </row>
    <row r="8" spans="1:3" x14ac:dyDescent="0.2">
      <c r="A8">
        <v>6</v>
      </c>
      <c r="B8">
        <v>23432.523000000001</v>
      </c>
      <c r="C8">
        <v>142.988</v>
      </c>
    </row>
    <row r="9" spans="1:3" x14ac:dyDescent="0.2">
      <c r="A9">
        <v>7</v>
      </c>
      <c r="B9">
        <v>23236.502</v>
      </c>
      <c r="C9">
        <v>132.018</v>
      </c>
    </row>
    <row r="10" spans="1:3" x14ac:dyDescent="0.2">
      <c r="A10">
        <v>8</v>
      </c>
      <c r="B10">
        <v>23181.826000000001</v>
      </c>
      <c r="C10">
        <v>130.63999999999999</v>
      </c>
    </row>
    <row r="11" spans="1:3" x14ac:dyDescent="0.2">
      <c r="A11">
        <v>9</v>
      </c>
      <c r="B11">
        <v>23430.687000000002</v>
      </c>
      <c r="C11">
        <v>133.345</v>
      </c>
    </row>
    <row r="12" spans="1:3" x14ac:dyDescent="0.2">
      <c r="A12">
        <v>10</v>
      </c>
      <c r="B12">
        <v>23277.760999999999</v>
      </c>
      <c r="C12">
        <v>132.84299999999999</v>
      </c>
    </row>
    <row r="13" spans="1:3" x14ac:dyDescent="0.2">
      <c r="A13">
        <v>11</v>
      </c>
      <c r="B13">
        <v>23190.204000000002</v>
      </c>
      <c r="C13">
        <v>134.78399999999999</v>
      </c>
    </row>
    <row r="14" spans="1:3" x14ac:dyDescent="0.2">
      <c r="A14">
        <v>12</v>
      </c>
      <c r="B14">
        <v>23349.455999999998</v>
      </c>
      <c r="C14">
        <v>142.44</v>
      </c>
    </row>
    <row r="15" spans="1:3" x14ac:dyDescent="0.2">
      <c r="A15">
        <v>13</v>
      </c>
      <c r="B15">
        <v>23139.705000000002</v>
      </c>
      <c r="C15">
        <v>137.44499999999999</v>
      </c>
    </row>
    <row r="16" spans="1:3" x14ac:dyDescent="0.2">
      <c r="A16">
        <v>14</v>
      </c>
      <c r="B16">
        <v>23425.491999999998</v>
      </c>
      <c r="C16">
        <v>132.506</v>
      </c>
    </row>
    <row r="17" spans="1:3" x14ac:dyDescent="0.2">
      <c r="A17">
        <v>15</v>
      </c>
      <c r="B17">
        <v>23218.606</v>
      </c>
      <c r="C17">
        <v>130.02199999999999</v>
      </c>
    </row>
    <row r="18" spans="1:3" x14ac:dyDescent="0.2">
      <c r="A18">
        <v>16</v>
      </c>
      <c r="B18">
        <v>23251.53</v>
      </c>
      <c r="C18">
        <v>124.155</v>
      </c>
    </row>
    <row r="19" spans="1:3" x14ac:dyDescent="0.2">
      <c r="A19">
        <v>17</v>
      </c>
      <c r="B19">
        <v>24097.588</v>
      </c>
      <c r="C19">
        <v>132.82</v>
      </c>
    </row>
    <row r="20" spans="1:3" x14ac:dyDescent="0.2">
      <c r="A20">
        <v>18</v>
      </c>
      <c r="B20">
        <v>25486.155999999999</v>
      </c>
      <c r="C20">
        <v>132.9</v>
      </c>
    </row>
    <row r="21" spans="1:3" x14ac:dyDescent="0.2">
      <c r="A21">
        <v>19</v>
      </c>
      <c r="B21">
        <v>24698.489000000001</v>
      </c>
      <c r="C21">
        <v>131.779</v>
      </c>
    </row>
    <row r="22" spans="1:3" x14ac:dyDescent="0.2">
      <c r="A22">
        <v>20</v>
      </c>
      <c r="B22">
        <v>24584.659</v>
      </c>
      <c r="C22">
        <v>130.071</v>
      </c>
    </row>
    <row r="26" spans="1:3" x14ac:dyDescent="0.2">
      <c r="B26" s="1"/>
      <c r="C26" s="1"/>
    </row>
    <row r="27" spans="1:3" x14ac:dyDescent="0.2">
      <c r="A27" t="s">
        <v>0</v>
      </c>
      <c r="B27">
        <f>AVERAGE(B3:B22)</f>
        <v>23817.069200000005</v>
      </c>
      <c r="C27">
        <f>AVERAGE(C3:C22)</f>
        <v>134.06815000000003</v>
      </c>
    </row>
    <row r="28" spans="1:3" x14ac:dyDescent="0.2">
      <c r="A28" t="s">
        <v>1</v>
      </c>
      <c r="B28">
        <f>STDEVA(B3:B22)</f>
        <v>880.43606247326784</v>
      </c>
      <c r="C28">
        <f>STDEVA(C3:C22)</f>
        <v>4.7066680165931674</v>
      </c>
    </row>
    <row r="29" spans="1:3" x14ac:dyDescent="0.2">
      <c r="A29" t="s">
        <v>10</v>
      </c>
      <c r="B29">
        <f>B28/B27</f>
        <v>3.6966599671854991E-2</v>
      </c>
      <c r="C29">
        <f>C28/C27</f>
        <v>3.5106533629300968E-2</v>
      </c>
    </row>
    <row r="31" spans="1:3" x14ac:dyDescent="0.2">
      <c r="B31">
        <f>B27/C27</f>
        <v>177.64897330201094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CEA2-1E68-C84F-A146-EF1C68E3C1DA}">
  <dimension ref="A1:C32"/>
  <sheetViews>
    <sheetView zoomScale="115" workbookViewId="0">
      <selection activeCell="L14" sqref="L14"/>
    </sheetView>
  </sheetViews>
  <sheetFormatPr baseColWidth="10" defaultRowHeight="16" x14ac:dyDescent="0.2"/>
  <cols>
    <col min="2" max="2" width="12.1640625" bestFit="1" customWidth="1"/>
  </cols>
  <sheetData>
    <row r="1" spans="1:3" x14ac:dyDescent="0.2">
      <c r="B1" s="8"/>
      <c r="C1" s="8"/>
    </row>
    <row r="2" spans="1:3" x14ac:dyDescent="0.2">
      <c r="A2" t="s">
        <v>5</v>
      </c>
      <c r="B2" s="1" t="s">
        <v>8</v>
      </c>
      <c r="C2" s="1" t="s">
        <v>9</v>
      </c>
    </row>
    <row r="3" spans="1:3" x14ac:dyDescent="0.2">
      <c r="A3">
        <v>1</v>
      </c>
      <c r="B3">
        <v>284.53800000000001</v>
      </c>
      <c r="C3">
        <v>150.66300000000001</v>
      </c>
    </row>
    <row r="4" spans="1:3" x14ac:dyDescent="0.2">
      <c r="A4">
        <v>2</v>
      </c>
      <c r="B4">
        <v>278.21199999999999</v>
      </c>
      <c r="C4">
        <v>150.399</v>
      </c>
    </row>
    <row r="5" spans="1:3" x14ac:dyDescent="0.2">
      <c r="A5">
        <v>3</v>
      </c>
      <c r="B5">
        <v>281.63499999999999</v>
      </c>
      <c r="C5">
        <v>150.54</v>
      </c>
    </row>
    <row r="6" spans="1:3" x14ac:dyDescent="0.2">
      <c r="A6">
        <v>4</v>
      </c>
      <c r="B6">
        <v>277.142</v>
      </c>
      <c r="C6">
        <v>150.56200000000001</v>
      </c>
    </row>
    <row r="7" spans="1:3" x14ac:dyDescent="0.2">
      <c r="A7">
        <v>5</v>
      </c>
      <c r="B7">
        <v>274.24900000000002</v>
      </c>
      <c r="C7">
        <v>155.09299999999999</v>
      </c>
    </row>
    <row r="8" spans="1:3" x14ac:dyDescent="0.2">
      <c r="A8">
        <v>6</v>
      </c>
      <c r="B8">
        <v>275.28199999999998</v>
      </c>
      <c r="C8">
        <v>174.80199999999999</v>
      </c>
    </row>
    <row r="9" spans="1:3" x14ac:dyDescent="0.2">
      <c r="A9">
        <v>7</v>
      </c>
      <c r="B9">
        <v>278.93799999999999</v>
      </c>
      <c r="C9">
        <v>157.09100000000001</v>
      </c>
    </row>
    <row r="10" spans="1:3" x14ac:dyDescent="0.2">
      <c r="A10">
        <v>8</v>
      </c>
      <c r="B10">
        <v>278.13900000000001</v>
      </c>
      <c r="C10">
        <v>151.589</v>
      </c>
    </row>
    <row r="11" spans="1:3" x14ac:dyDescent="0.2">
      <c r="A11">
        <v>9</v>
      </c>
      <c r="B11">
        <v>280.78899999999999</v>
      </c>
      <c r="C11">
        <v>159.00899999999999</v>
      </c>
    </row>
    <row r="12" spans="1:3" x14ac:dyDescent="0.2">
      <c r="A12">
        <v>10</v>
      </c>
      <c r="B12">
        <v>274.21100000000001</v>
      </c>
      <c r="C12">
        <v>159.149</v>
      </c>
    </row>
    <row r="13" spans="1:3" x14ac:dyDescent="0.2">
      <c r="A13">
        <v>11</v>
      </c>
      <c r="B13">
        <v>271.70699999999999</v>
      </c>
      <c r="C13">
        <v>154.66</v>
      </c>
    </row>
    <row r="14" spans="1:3" x14ac:dyDescent="0.2">
      <c r="A14">
        <v>12</v>
      </c>
      <c r="B14">
        <v>293.26299999999998</v>
      </c>
      <c r="C14">
        <v>162.45599999999999</v>
      </c>
    </row>
    <row r="15" spans="1:3" x14ac:dyDescent="0.2">
      <c r="A15">
        <v>13</v>
      </c>
      <c r="B15">
        <v>312.21300000000002</v>
      </c>
      <c r="C15">
        <v>195.12799999999999</v>
      </c>
    </row>
    <row r="16" spans="1:3" x14ac:dyDescent="0.2">
      <c r="A16">
        <v>14</v>
      </c>
      <c r="B16">
        <v>284.82600000000002</v>
      </c>
      <c r="C16">
        <v>252.393</v>
      </c>
    </row>
    <row r="17" spans="1:3" x14ac:dyDescent="0.2">
      <c r="A17">
        <v>15</v>
      </c>
      <c r="B17">
        <v>303.66399999999999</v>
      </c>
      <c r="C17">
        <v>207.185</v>
      </c>
    </row>
    <row r="18" spans="1:3" x14ac:dyDescent="0.2">
      <c r="A18">
        <v>16</v>
      </c>
      <c r="B18">
        <v>292.80099999999999</v>
      </c>
      <c r="C18">
        <v>179.62</v>
      </c>
    </row>
    <row r="19" spans="1:3" x14ac:dyDescent="0.2">
      <c r="A19">
        <v>17</v>
      </c>
      <c r="B19">
        <v>303.08600000000001</v>
      </c>
      <c r="C19">
        <v>145.65</v>
      </c>
    </row>
    <row r="20" spans="1:3" x14ac:dyDescent="0.2">
      <c r="A20">
        <v>18</v>
      </c>
      <c r="B20">
        <v>290.26</v>
      </c>
      <c r="C20">
        <v>146.74</v>
      </c>
    </row>
    <row r="21" spans="1:3" x14ac:dyDescent="0.2">
      <c r="A21">
        <v>19</v>
      </c>
      <c r="B21">
        <v>294.029</v>
      </c>
      <c r="C21">
        <v>148.584</v>
      </c>
    </row>
    <row r="22" spans="1:3" x14ac:dyDescent="0.2">
      <c r="A22">
        <v>20</v>
      </c>
      <c r="B22">
        <v>292.84100000000001</v>
      </c>
      <c r="C22">
        <v>149.70099999999999</v>
      </c>
    </row>
    <row r="26" spans="1:3" x14ac:dyDescent="0.2">
      <c r="B26" s="1"/>
      <c r="C26" s="1"/>
    </row>
    <row r="27" spans="1:3" x14ac:dyDescent="0.2">
      <c r="A27" t="s">
        <v>0</v>
      </c>
      <c r="B27">
        <f>AVERAGE(B3:B22)</f>
        <v>286.09125000000006</v>
      </c>
      <c r="C27">
        <f>AVERAGE(C3:C22)</f>
        <v>165.05070000000001</v>
      </c>
    </row>
    <row r="28" spans="1:3" x14ac:dyDescent="0.2">
      <c r="A28" t="s">
        <v>1</v>
      </c>
      <c r="B28">
        <f>STDEVA(B3:B22)</f>
        <v>11.27656922386088</v>
      </c>
      <c r="C28">
        <f>STDEVA(C3:C22)</f>
        <v>26.364179937938463</v>
      </c>
    </row>
    <row r="29" spans="1:3" x14ac:dyDescent="0.2">
      <c r="A29" t="s">
        <v>10</v>
      </c>
      <c r="B29">
        <f>(B28)/B27</f>
        <v>3.94159878145902E-2</v>
      </c>
      <c r="C29">
        <f>(C28)/C27</f>
        <v>0.15973382686615969</v>
      </c>
    </row>
    <row r="32" spans="1:3" x14ac:dyDescent="0.2">
      <c r="B32">
        <f>B27/C27</f>
        <v>1.7333537513018731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0F0C-DDD1-EF4D-9C66-CBCF02B449F2}">
  <dimension ref="A1:L98"/>
  <sheetViews>
    <sheetView zoomScale="92" workbookViewId="0">
      <selection activeCell="I95" sqref="B95:I95"/>
    </sheetView>
  </sheetViews>
  <sheetFormatPr baseColWidth="10" defaultRowHeight="16" x14ac:dyDescent="0.2"/>
  <sheetData>
    <row r="1" spans="1:12" x14ac:dyDescent="0.2">
      <c r="A1" t="s">
        <v>11</v>
      </c>
      <c r="B1" s="2">
        <v>100</v>
      </c>
      <c r="C1" s="2">
        <v>200</v>
      </c>
      <c r="D1" s="2">
        <v>500</v>
      </c>
      <c r="E1" s="2">
        <v>1000</v>
      </c>
      <c r="F1" s="2">
        <v>2000</v>
      </c>
      <c r="G1" s="2">
        <v>5000</v>
      </c>
      <c r="H1" s="2">
        <v>10000</v>
      </c>
      <c r="I1" s="2">
        <v>20000</v>
      </c>
      <c r="J1" s="2">
        <v>50000</v>
      </c>
      <c r="K1" s="2">
        <v>100000</v>
      </c>
      <c r="L1" s="2">
        <v>200000</v>
      </c>
    </row>
    <row r="2" spans="1:12" x14ac:dyDescent="0.2">
      <c r="A2" s="4" t="s">
        <v>12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">
      <c r="A3" s="3"/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">
      <c r="A4" s="3"/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">
      <c r="A5" s="3"/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">
      <c r="A6" s="3"/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">
      <c r="A7" s="3"/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">
      <c r="A8" s="3"/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">
      <c r="A9" s="3"/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">
      <c r="A10" s="3"/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">
      <c r="A11" s="3"/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">
      <c r="A12" s="3"/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2">
      <c r="A13" s="3"/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2">
      <c r="A14" s="3"/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 x14ac:dyDescent="0.2">
      <c r="A15" s="3"/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2">
      <c r="A16" s="3"/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2">
      <c r="A17" s="3"/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2">
      <c r="A18" s="3"/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 x14ac:dyDescent="0.2">
      <c r="A19" s="3"/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 x14ac:dyDescent="0.2">
      <c r="A20" s="3"/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 x14ac:dyDescent="0.2">
      <c r="A21" s="3"/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 x14ac:dyDescent="0.2">
      <c r="A22" s="3"/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 x14ac:dyDescent="0.2">
      <c r="A23" s="6" t="s">
        <v>15</v>
      </c>
      <c r="B23" s="6">
        <f>AVERAGE(B3:B22)</f>
        <v>1</v>
      </c>
      <c r="C23" s="6">
        <f t="shared" ref="C23:L23" si="0">AVERAGE(C3:C22)</f>
        <v>1</v>
      </c>
      <c r="D23" s="6">
        <f t="shared" si="0"/>
        <v>1</v>
      </c>
      <c r="E23" s="6">
        <f t="shared" si="0"/>
        <v>1</v>
      </c>
      <c r="F23" s="6">
        <f t="shared" si="0"/>
        <v>1</v>
      </c>
      <c r="G23" s="6">
        <f t="shared" si="0"/>
        <v>1</v>
      </c>
      <c r="H23" s="6">
        <f t="shared" si="0"/>
        <v>1</v>
      </c>
      <c r="I23" s="6">
        <f t="shared" si="0"/>
        <v>1</v>
      </c>
      <c r="J23" s="6">
        <f t="shared" si="0"/>
        <v>1</v>
      </c>
      <c r="K23" s="6">
        <f t="shared" si="0"/>
        <v>1</v>
      </c>
      <c r="L23" s="6">
        <f t="shared" si="0"/>
        <v>1</v>
      </c>
    </row>
    <row r="24" spans="1:12" x14ac:dyDescent="0.2">
      <c r="A24" s="4" t="s">
        <v>13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">
      <c r="A25" s="3"/>
      <c r="B25">
        <v>13</v>
      </c>
      <c r="C25">
        <v>18</v>
      </c>
      <c r="D25">
        <v>14</v>
      </c>
      <c r="E25">
        <v>26</v>
      </c>
      <c r="F25">
        <v>27</v>
      </c>
      <c r="G25">
        <v>65</v>
      </c>
      <c r="H25">
        <v>113</v>
      </c>
      <c r="I25">
        <v>225</v>
      </c>
      <c r="J25">
        <v>573</v>
      </c>
      <c r="K25">
        <v>1164</v>
      </c>
      <c r="L25">
        <v>2419</v>
      </c>
    </row>
    <row r="26" spans="1:12" x14ac:dyDescent="0.2">
      <c r="A26" s="3"/>
      <c r="B26">
        <v>13</v>
      </c>
      <c r="C26">
        <v>19</v>
      </c>
      <c r="D26">
        <v>14</v>
      </c>
      <c r="E26">
        <v>26</v>
      </c>
      <c r="F26">
        <v>27</v>
      </c>
      <c r="G26">
        <v>65</v>
      </c>
      <c r="H26">
        <v>125</v>
      </c>
      <c r="I26">
        <v>225</v>
      </c>
      <c r="J26">
        <v>565</v>
      </c>
      <c r="K26">
        <v>1170</v>
      </c>
      <c r="L26">
        <v>2419</v>
      </c>
    </row>
    <row r="27" spans="1:12" x14ac:dyDescent="0.2">
      <c r="A27" s="3"/>
      <c r="B27">
        <v>11</v>
      </c>
      <c r="C27">
        <v>15</v>
      </c>
      <c r="D27">
        <v>18</v>
      </c>
      <c r="E27">
        <v>24</v>
      </c>
      <c r="F27">
        <v>27</v>
      </c>
      <c r="G27">
        <v>64</v>
      </c>
      <c r="H27">
        <v>125</v>
      </c>
      <c r="I27">
        <v>230</v>
      </c>
      <c r="J27">
        <v>615</v>
      </c>
      <c r="K27">
        <v>1151</v>
      </c>
      <c r="L27">
        <v>2354</v>
      </c>
    </row>
    <row r="28" spans="1:12" x14ac:dyDescent="0.2">
      <c r="A28" s="3"/>
      <c r="B28">
        <v>11</v>
      </c>
      <c r="C28">
        <v>17</v>
      </c>
      <c r="D28">
        <v>18</v>
      </c>
      <c r="E28">
        <v>24</v>
      </c>
      <c r="F28">
        <v>33</v>
      </c>
      <c r="G28">
        <v>64</v>
      </c>
      <c r="H28">
        <v>116</v>
      </c>
      <c r="I28">
        <v>230</v>
      </c>
      <c r="J28">
        <v>560</v>
      </c>
      <c r="K28">
        <v>1162</v>
      </c>
      <c r="L28">
        <v>2348</v>
      </c>
    </row>
    <row r="29" spans="1:12" x14ac:dyDescent="0.2">
      <c r="A29" s="3"/>
      <c r="B29">
        <v>11</v>
      </c>
      <c r="C29">
        <v>15</v>
      </c>
      <c r="D29">
        <v>14</v>
      </c>
      <c r="E29">
        <v>26</v>
      </c>
      <c r="F29">
        <v>33</v>
      </c>
      <c r="G29">
        <v>63</v>
      </c>
      <c r="H29">
        <v>116</v>
      </c>
      <c r="I29">
        <v>223</v>
      </c>
      <c r="J29">
        <v>557</v>
      </c>
      <c r="K29">
        <v>1129</v>
      </c>
      <c r="L29">
        <v>2318</v>
      </c>
    </row>
    <row r="30" spans="1:12" x14ac:dyDescent="0.2">
      <c r="A30" s="3"/>
      <c r="B30">
        <v>9</v>
      </c>
      <c r="C30">
        <v>12</v>
      </c>
      <c r="D30">
        <v>14</v>
      </c>
      <c r="E30">
        <v>23</v>
      </c>
      <c r="F30">
        <v>27</v>
      </c>
      <c r="G30">
        <v>66</v>
      </c>
      <c r="H30">
        <v>118</v>
      </c>
      <c r="I30">
        <v>223</v>
      </c>
      <c r="J30">
        <v>558</v>
      </c>
      <c r="K30">
        <v>1137</v>
      </c>
      <c r="L30">
        <v>2370</v>
      </c>
    </row>
    <row r="31" spans="1:12" x14ac:dyDescent="0.2">
      <c r="A31" s="3"/>
      <c r="B31">
        <v>12</v>
      </c>
      <c r="C31">
        <v>12</v>
      </c>
      <c r="D31">
        <v>14</v>
      </c>
      <c r="E31">
        <v>24</v>
      </c>
      <c r="F31">
        <v>29</v>
      </c>
      <c r="G31">
        <v>68</v>
      </c>
      <c r="H31">
        <v>115</v>
      </c>
      <c r="I31">
        <v>239</v>
      </c>
      <c r="J31">
        <v>558</v>
      </c>
      <c r="K31">
        <v>1143</v>
      </c>
      <c r="L31">
        <v>2343</v>
      </c>
    </row>
    <row r="32" spans="1:12" x14ac:dyDescent="0.2">
      <c r="A32" s="3"/>
      <c r="B32">
        <v>10</v>
      </c>
      <c r="C32">
        <v>15</v>
      </c>
      <c r="D32">
        <v>13</v>
      </c>
      <c r="E32">
        <v>24</v>
      </c>
      <c r="F32">
        <v>33</v>
      </c>
      <c r="G32">
        <v>68</v>
      </c>
      <c r="H32">
        <v>115</v>
      </c>
      <c r="I32">
        <v>239</v>
      </c>
      <c r="J32">
        <v>566</v>
      </c>
      <c r="K32">
        <v>1136</v>
      </c>
      <c r="L32">
        <v>2348</v>
      </c>
    </row>
    <row r="33" spans="1:12" x14ac:dyDescent="0.2">
      <c r="A33" s="3"/>
      <c r="B33">
        <v>11</v>
      </c>
      <c r="C33">
        <v>15</v>
      </c>
      <c r="D33">
        <v>13</v>
      </c>
      <c r="E33">
        <v>23</v>
      </c>
      <c r="F33">
        <v>33</v>
      </c>
      <c r="G33">
        <v>64</v>
      </c>
      <c r="H33">
        <v>117</v>
      </c>
      <c r="I33">
        <v>234</v>
      </c>
      <c r="J33">
        <v>554</v>
      </c>
      <c r="K33">
        <v>1128</v>
      </c>
      <c r="L33">
        <v>2394</v>
      </c>
    </row>
    <row r="34" spans="1:12" x14ac:dyDescent="0.2">
      <c r="A34" s="3"/>
      <c r="B34">
        <v>12</v>
      </c>
      <c r="C34">
        <v>29</v>
      </c>
      <c r="D34">
        <v>13</v>
      </c>
      <c r="E34">
        <v>23</v>
      </c>
      <c r="F34">
        <v>35</v>
      </c>
      <c r="G34">
        <v>64</v>
      </c>
      <c r="H34">
        <v>117</v>
      </c>
      <c r="I34">
        <v>234</v>
      </c>
      <c r="J34">
        <v>554</v>
      </c>
      <c r="K34">
        <v>1133</v>
      </c>
      <c r="L34">
        <v>2328</v>
      </c>
    </row>
    <row r="35" spans="1:12" x14ac:dyDescent="0.2">
      <c r="A35" s="3"/>
      <c r="B35">
        <v>12</v>
      </c>
      <c r="C35">
        <v>22</v>
      </c>
      <c r="D35">
        <v>14</v>
      </c>
      <c r="E35">
        <v>23</v>
      </c>
      <c r="F35">
        <v>35</v>
      </c>
      <c r="G35">
        <v>65</v>
      </c>
      <c r="H35">
        <v>119</v>
      </c>
      <c r="I35">
        <v>225</v>
      </c>
      <c r="J35">
        <v>591</v>
      </c>
      <c r="K35">
        <v>1144</v>
      </c>
      <c r="L35">
        <v>2291</v>
      </c>
    </row>
    <row r="36" spans="1:12" x14ac:dyDescent="0.2">
      <c r="A36" s="3"/>
      <c r="B36">
        <v>11</v>
      </c>
      <c r="C36">
        <v>22</v>
      </c>
      <c r="D36">
        <v>17</v>
      </c>
      <c r="E36">
        <v>23</v>
      </c>
      <c r="F36">
        <v>31</v>
      </c>
      <c r="G36">
        <v>63</v>
      </c>
      <c r="H36">
        <v>119</v>
      </c>
      <c r="I36">
        <v>225</v>
      </c>
      <c r="J36">
        <v>548</v>
      </c>
      <c r="K36">
        <v>1147</v>
      </c>
      <c r="L36">
        <v>2284</v>
      </c>
    </row>
    <row r="37" spans="1:12" x14ac:dyDescent="0.2">
      <c r="A37" s="3"/>
      <c r="B37">
        <v>11</v>
      </c>
      <c r="C37">
        <v>18</v>
      </c>
      <c r="D37">
        <v>18</v>
      </c>
      <c r="E37">
        <v>22</v>
      </c>
      <c r="F37">
        <v>31</v>
      </c>
      <c r="G37">
        <v>63</v>
      </c>
      <c r="H37">
        <v>119</v>
      </c>
      <c r="I37">
        <v>241</v>
      </c>
      <c r="J37">
        <v>593</v>
      </c>
      <c r="K37">
        <v>1127</v>
      </c>
      <c r="L37">
        <v>2346</v>
      </c>
    </row>
    <row r="38" spans="1:12" x14ac:dyDescent="0.2">
      <c r="A38" s="3"/>
      <c r="B38">
        <v>13</v>
      </c>
      <c r="C38">
        <v>18</v>
      </c>
      <c r="D38">
        <v>18</v>
      </c>
      <c r="E38">
        <v>22</v>
      </c>
      <c r="F38">
        <v>31</v>
      </c>
      <c r="G38">
        <v>59</v>
      </c>
      <c r="H38">
        <v>122</v>
      </c>
      <c r="I38">
        <v>241</v>
      </c>
      <c r="J38">
        <v>546</v>
      </c>
      <c r="K38">
        <v>1129</v>
      </c>
      <c r="L38">
        <v>2313</v>
      </c>
    </row>
    <row r="39" spans="1:12" x14ac:dyDescent="0.2">
      <c r="A39" s="3"/>
      <c r="B39">
        <v>12</v>
      </c>
      <c r="C39">
        <v>16</v>
      </c>
      <c r="D39">
        <v>13</v>
      </c>
      <c r="E39">
        <v>22</v>
      </c>
      <c r="F39">
        <v>31</v>
      </c>
      <c r="G39">
        <v>60</v>
      </c>
      <c r="H39">
        <v>122</v>
      </c>
      <c r="I39">
        <v>241</v>
      </c>
      <c r="J39">
        <v>566</v>
      </c>
      <c r="K39">
        <v>1113</v>
      </c>
      <c r="L39">
        <v>2390</v>
      </c>
    </row>
    <row r="40" spans="1:12" x14ac:dyDescent="0.2">
      <c r="A40" s="3"/>
      <c r="B40">
        <v>10</v>
      </c>
      <c r="C40">
        <v>17</v>
      </c>
      <c r="D40">
        <v>11</v>
      </c>
      <c r="E40">
        <v>26</v>
      </c>
      <c r="F40">
        <v>38</v>
      </c>
      <c r="G40">
        <v>66</v>
      </c>
      <c r="H40">
        <v>117</v>
      </c>
      <c r="I40">
        <v>241</v>
      </c>
      <c r="J40">
        <v>567</v>
      </c>
      <c r="K40">
        <v>1146</v>
      </c>
      <c r="L40">
        <v>2385</v>
      </c>
    </row>
    <row r="41" spans="1:12" x14ac:dyDescent="0.2">
      <c r="A41" s="3"/>
      <c r="B41">
        <v>14</v>
      </c>
      <c r="C41">
        <v>17</v>
      </c>
      <c r="D41">
        <v>14</v>
      </c>
      <c r="E41">
        <v>22</v>
      </c>
      <c r="F41">
        <v>38</v>
      </c>
      <c r="G41">
        <v>63</v>
      </c>
      <c r="H41">
        <v>117</v>
      </c>
      <c r="I41">
        <v>227</v>
      </c>
      <c r="J41">
        <v>559</v>
      </c>
      <c r="K41">
        <v>1127</v>
      </c>
      <c r="L41">
        <v>2349</v>
      </c>
    </row>
    <row r="42" spans="1:12" x14ac:dyDescent="0.2">
      <c r="A42" s="3"/>
      <c r="B42">
        <v>10</v>
      </c>
      <c r="C42">
        <v>16</v>
      </c>
      <c r="D42">
        <v>14</v>
      </c>
      <c r="E42">
        <v>22</v>
      </c>
      <c r="F42">
        <v>34</v>
      </c>
      <c r="G42">
        <v>67</v>
      </c>
      <c r="H42">
        <v>116</v>
      </c>
      <c r="I42">
        <v>227</v>
      </c>
      <c r="J42">
        <v>545</v>
      </c>
      <c r="K42">
        <v>1160</v>
      </c>
      <c r="L42">
        <v>2312</v>
      </c>
    </row>
    <row r="43" spans="1:12" x14ac:dyDescent="0.2">
      <c r="B43">
        <v>9</v>
      </c>
      <c r="C43">
        <v>18</v>
      </c>
      <c r="D43">
        <v>19</v>
      </c>
      <c r="E43">
        <v>19</v>
      </c>
      <c r="F43">
        <v>33</v>
      </c>
      <c r="G43">
        <v>67</v>
      </c>
      <c r="H43">
        <v>120</v>
      </c>
      <c r="I43">
        <v>223</v>
      </c>
      <c r="J43">
        <v>562</v>
      </c>
      <c r="K43">
        <v>1132</v>
      </c>
      <c r="L43">
        <v>2365</v>
      </c>
    </row>
    <row r="44" spans="1:12" x14ac:dyDescent="0.2">
      <c r="B44">
        <v>14</v>
      </c>
      <c r="C44">
        <v>18</v>
      </c>
      <c r="D44">
        <v>16</v>
      </c>
      <c r="E44">
        <v>19</v>
      </c>
      <c r="F44">
        <v>33</v>
      </c>
      <c r="G44">
        <v>72</v>
      </c>
      <c r="H44">
        <v>120</v>
      </c>
      <c r="I44">
        <v>224</v>
      </c>
      <c r="J44">
        <v>570</v>
      </c>
      <c r="K44">
        <v>1130</v>
      </c>
      <c r="L44">
        <v>2339</v>
      </c>
    </row>
    <row r="45" spans="1:12" x14ac:dyDescent="0.2">
      <c r="A45" t="s">
        <v>17</v>
      </c>
      <c r="B45">
        <f>STDEV(B25:B44)</f>
        <v>1.4680814547887755</v>
      </c>
      <c r="C45">
        <f t="shared" ref="C45:L45" si="1">STDEV(C25:C44)</f>
        <v>3.7483329627982611</v>
      </c>
      <c r="D45">
        <f t="shared" si="1"/>
        <v>2.2589005243585558</v>
      </c>
      <c r="E45">
        <f t="shared" si="1"/>
        <v>2.0072237962970281</v>
      </c>
      <c r="F45">
        <f t="shared" si="1"/>
        <v>3.3478194002726824</v>
      </c>
      <c r="G45">
        <f t="shared" si="1"/>
        <v>2.8764012603470883</v>
      </c>
      <c r="H45">
        <f t="shared" si="1"/>
        <v>3.2183683345512368</v>
      </c>
      <c r="I45">
        <f t="shared" si="1"/>
        <v>7.1250115420035796</v>
      </c>
      <c r="J45">
        <f t="shared" si="1"/>
        <v>17.131918502577211</v>
      </c>
      <c r="K45">
        <f t="shared" si="1"/>
        <v>15.00666518584325</v>
      </c>
      <c r="L45">
        <f t="shared" si="1"/>
        <v>37.881914862955526</v>
      </c>
    </row>
    <row r="46" spans="1:12" x14ac:dyDescent="0.2">
      <c r="A46" t="s">
        <v>16</v>
      </c>
      <c r="B46" s="6">
        <f>AVERAGE(B25:B44)</f>
        <v>11.45</v>
      </c>
      <c r="C46" s="6">
        <f t="shared" ref="C46:L46" si="2">AVERAGE(C25:C44)</f>
        <v>17.45</v>
      </c>
      <c r="D46" s="6">
        <f t="shared" si="2"/>
        <v>14.95</v>
      </c>
      <c r="E46" s="6">
        <f t="shared" si="2"/>
        <v>23.15</v>
      </c>
      <c r="F46" s="6">
        <f t="shared" si="2"/>
        <v>31.95</v>
      </c>
      <c r="G46" s="6">
        <f t="shared" si="2"/>
        <v>64.8</v>
      </c>
      <c r="H46" s="6">
        <f t="shared" si="2"/>
        <v>118.4</v>
      </c>
      <c r="I46" s="6">
        <f t="shared" si="2"/>
        <v>230.85</v>
      </c>
      <c r="J46" s="6">
        <f t="shared" si="2"/>
        <v>565.35</v>
      </c>
      <c r="K46" s="6">
        <f t="shared" si="2"/>
        <v>1140.4000000000001</v>
      </c>
      <c r="L46" s="6">
        <f t="shared" si="2"/>
        <v>2350.75</v>
      </c>
    </row>
    <row r="47" spans="1:12" x14ac:dyDescent="0.2">
      <c r="A47" s="5" t="s">
        <v>14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x14ac:dyDescent="0.2">
      <c r="B48">
        <v>15</v>
      </c>
      <c r="C48">
        <v>20</v>
      </c>
      <c r="D48">
        <v>18</v>
      </c>
      <c r="E48">
        <v>30</v>
      </c>
      <c r="F48">
        <v>33</v>
      </c>
      <c r="G48">
        <v>82</v>
      </c>
      <c r="H48">
        <v>146</v>
      </c>
      <c r="I48">
        <v>288</v>
      </c>
      <c r="J48">
        <v>706</v>
      </c>
      <c r="K48">
        <v>1473</v>
      </c>
      <c r="L48">
        <v>3084</v>
      </c>
    </row>
    <row r="49" spans="2:12" x14ac:dyDescent="0.2">
      <c r="B49">
        <v>14</v>
      </c>
      <c r="C49">
        <v>22</v>
      </c>
      <c r="D49">
        <v>20</v>
      </c>
      <c r="E49">
        <v>30</v>
      </c>
      <c r="F49">
        <v>34</v>
      </c>
      <c r="G49">
        <v>82</v>
      </c>
      <c r="H49">
        <v>154</v>
      </c>
      <c r="I49">
        <v>284</v>
      </c>
      <c r="J49">
        <v>710</v>
      </c>
      <c r="K49">
        <v>1457</v>
      </c>
      <c r="L49">
        <v>3084</v>
      </c>
    </row>
    <row r="50" spans="2:12" x14ac:dyDescent="0.2">
      <c r="B50">
        <v>14</v>
      </c>
      <c r="C50">
        <v>17</v>
      </c>
      <c r="D50">
        <v>20</v>
      </c>
      <c r="E50">
        <v>27</v>
      </c>
      <c r="F50">
        <v>34</v>
      </c>
      <c r="G50">
        <v>81</v>
      </c>
      <c r="H50">
        <v>154</v>
      </c>
      <c r="I50">
        <v>284</v>
      </c>
      <c r="J50">
        <v>772</v>
      </c>
      <c r="K50">
        <v>1476</v>
      </c>
      <c r="L50">
        <v>3020</v>
      </c>
    </row>
    <row r="51" spans="2:12" x14ac:dyDescent="0.2">
      <c r="B51">
        <v>13</v>
      </c>
      <c r="C51">
        <v>18</v>
      </c>
      <c r="D51">
        <v>19</v>
      </c>
      <c r="E51">
        <v>27</v>
      </c>
      <c r="F51">
        <v>39</v>
      </c>
      <c r="G51">
        <v>81</v>
      </c>
      <c r="H51">
        <v>144</v>
      </c>
      <c r="I51">
        <v>290</v>
      </c>
      <c r="J51">
        <v>700</v>
      </c>
      <c r="K51">
        <v>1536</v>
      </c>
      <c r="L51">
        <v>3084</v>
      </c>
    </row>
    <row r="52" spans="2:12" x14ac:dyDescent="0.2">
      <c r="B52">
        <v>13</v>
      </c>
      <c r="C52">
        <v>16</v>
      </c>
      <c r="D52">
        <v>16</v>
      </c>
      <c r="E52">
        <v>30</v>
      </c>
      <c r="F52">
        <v>39</v>
      </c>
      <c r="G52">
        <v>77</v>
      </c>
      <c r="H52">
        <v>144</v>
      </c>
      <c r="I52">
        <v>290</v>
      </c>
      <c r="J52">
        <v>692</v>
      </c>
      <c r="K52">
        <v>1414</v>
      </c>
      <c r="L52">
        <v>2884</v>
      </c>
    </row>
    <row r="53" spans="2:12" x14ac:dyDescent="0.2">
      <c r="B53">
        <v>13</v>
      </c>
      <c r="C53">
        <v>14</v>
      </c>
      <c r="D53">
        <v>16</v>
      </c>
      <c r="E53">
        <v>28</v>
      </c>
      <c r="F53">
        <v>33</v>
      </c>
      <c r="G53">
        <v>81</v>
      </c>
      <c r="H53">
        <v>151</v>
      </c>
      <c r="I53">
        <v>285</v>
      </c>
      <c r="J53">
        <v>700</v>
      </c>
      <c r="K53">
        <v>1427</v>
      </c>
      <c r="L53">
        <v>3049</v>
      </c>
    </row>
    <row r="54" spans="2:12" x14ac:dyDescent="0.2">
      <c r="B54">
        <v>13</v>
      </c>
      <c r="C54">
        <v>14</v>
      </c>
      <c r="D54">
        <v>16</v>
      </c>
      <c r="E54">
        <v>27</v>
      </c>
      <c r="F54">
        <v>36</v>
      </c>
      <c r="G54">
        <v>85</v>
      </c>
      <c r="H54">
        <v>141</v>
      </c>
      <c r="I54">
        <v>285</v>
      </c>
      <c r="J54">
        <v>700</v>
      </c>
      <c r="K54">
        <v>1429</v>
      </c>
      <c r="L54">
        <v>2892</v>
      </c>
    </row>
    <row r="55" spans="2:12" x14ac:dyDescent="0.2">
      <c r="B55">
        <v>12</v>
      </c>
      <c r="C55">
        <v>16</v>
      </c>
      <c r="D55">
        <v>16</v>
      </c>
      <c r="E55">
        <v>27</v>
      </c>
      <c r="F55">
        <v>39</v>
      </c>
      <c r="G55">
        <v>85</v>
      </c>
      <c r="H55">
        <v>141</v>
      </c>
      <c r="I55">
        <v>307</v>
      </c>
      <c r="J55">
        <v>742</v>
      </c>
      <c r="K55">
        <v>1426</v>
      </c>
      <c r="L55">
        <v>3016</v>
      </c>
    </row>
    <row r="56" spans="2:12" x14ac:dyDescent="0.2">
      <c r="B56">
        <v>12</v>
      </c>
      <c r="C56">
        <v>16</v>
      </c>
      <c r="D56">
        <v>21</v>
      </c>
      <c r="E56">
        <v>27</v>
      </c>
      <c r="F56">
        <v>39</v>
      </c>
      <c r="G56">
        <v>79</v>
      </c>
      <c r="H56">
        <v>146</v>
      </c>
      <c r="I56">
        <v>307</v>
      </c>
      <c r="J56">
        <v>705</v>
      </c>
      <c r="K56">
        <v>1393</v>
      </c>
      <c r="L56">
        <v>2983</v>
      </c>
    </row>
    <row r="57" spans="2:12" x14ac:dyDescent="0.2">
      <c r="B57">
        <v>13</v>
      </c>
      <c r="C57">
        <v>33</v>
      </c>
      <c r="D57">
        <v>21</v>
      </c>
      <c r="E57">
        <v>27</v>
      </c>
      <c r="F57">
        <v>43</v>
      </c>
      <c r="G57">
        <v>79</v>
      </c>
      <c r="H57">
        <v>146</v>
      </c>
      <c r="I57">
        <v>284</v>
      </c>
      <c r="J57">
        <v>705</v>
      </c>
      <c r="K57">
        <v>1497</v>
      </c>
      <c r="L57">
        <v>2951</v>
      </c>
    </row>
    <row r="58" spans="2:12" x14ac:dyDescent="0.2">
      <c r="B58">
        <v>14</v>
      </c>
      <c r="C58">
        <v>24</v>
      </c>
      <c r="D58">
        <v>16</v>
      </c>
      <c r="E58">
        <v>26</v>
      </c>
      <c r="F58">
        <v>43</v>
      </c>
      <c r="G58">
        <v>81</v>
      </c>
      <c r="H58">
        <v>148</v>
      </c>
      <c r="I58">
        <v>284</v>
      </c>
      <c r="J58">
        <v>748</v>
      </c>
      <c r="K58">
        <v>1422</v>
      </c>
      <c r="L58">
        <v>2834</v>
      </c>
    </row>
    <row r="59" spans="2:12" x14ac:dyDescent="0.2">
      <c r="B59">
        <v>12</v>
      </c>
      <c r="C59">
        <v>24</v>
      </c>
      <c r="D59">
        <v>16</v>
      </c>
      <c r="E59">
        <v>26</v>
      </c>
      <c r="F59">
        <v>37</v>
      </c>
      <c r="G59">
        <v>78</v>
      </c>
      <c r="H59">
        <v>148</v>
      </c>
      <c r="I59">
        <v>275</v>
      </c>
      <c r="J59">
        <v>687</v>
      </c>
      <c r="K59">
        <v>1429</v>
      </c>
      <c r="L59">
        <v>2870</v>
      </c>
    </row>
    <row r="60" spans="2:12" x14ac:dyDescent="0.2">
      <c r="B60">
        <v>12</v>
      </c>
      <c r="C60">
        <v>21</v>
      </c>
      <c r="D60">
        <v>16</v>
      </c>
      <c r="E60">
        <v>27</v>
      </c>
      <c r="F60">
        <v>37</v>
      </c>
      <c r="G60">
        <v>78</v>
      </c>
      <c r="H60">
        <v>149</v>
      </c>
      <c r="I60">
        <v>275</v>
      </c>
      <c r="J60">
        <v>753</v>
      </c>
      <c r="K60">
        <v>1429</v>
      </c>
      <c r="L60">
        <v>3026</v>
      </c>
    </row>
    <row r="61" spans="2:12" x14ac:dyDescent="0.2">
      <c r="B61">
        <v>14</v>
      </c>
      <c r="C61">
        <v>21</v>
      </c>
      <c r="D61">
        <v>15</v>
      </c>
      <c r="E61">
        <v>26</v>
      </c>
      <c r="F61">
        <v>39</v>
      </c>
      <c r="G61">
        <v>72</v>
      </c>
      <c r="H61">
        <v>150</v>
      </c>
      <c r="I61">
        <v>302</v>
      </c>
      <c r="J61">
        <v>685</v>
      </c>
      <c r="K61">
        <v>1425</v>
      </c>
      <c r="L61">
        <v>3046</v>
      </c>
    </row>
    <row r="62" spans="2:12" x14ac:dyDescent="0.2">
      <c r="B62">
        <v>14</v>
      </c>
      <c r="C62">
        <v>18</v>
      </c>
      <c r="D62">
        <v>15</v>
      </c>
      <c r="E62">
        <v>26</v>
      </c>
      <c r="F62">
        <v>39</v>
      </c>
      <c r="G62">
        <v>75</v>
      </c>
      <c r="H62">
        <v>150</v>
      </c>
      <c r="I62">
        <v>302</v>
      </c>
      <c r="J62">
        <v>704</v>
      </c>
      <c r="K62">
        <v>1386</v>
      </c>
      <c r="L62">
        <v>2936</v>
      </c>
    </row>
    <row r="63" spans="2:12" x14ac:dyDescent="0.2">
      <c r="B63">
        <v>12</v>
      </c>
      <c r="C63">
        <v>19</v>
      </c>
      <c r="D63">
        <v>15</v>
      </c>
      <c r="E63">
        <v>30</v>
      </c>
      <c r="F63">
        <v>45</v>
      </c>
      <c r="G63">
        <v>84</v>
      </c>
      <c r="H63">
        <v>146</v>
      </c>
      <c r="I63">
        <v>301</v>
      </c>
      <c r="J63">
        <v>719</v>
      </c>
      <c r="K63">
        <v>1444</v>
      </c>
      <c r="L63">
        <v>3078</v>
      </c>
    </row>
    <row r="64" spans="2:12" x14ac:dyDescent="0.2">
      <c r="B64">
        <v>15</v>
      </c>
      <c r="C64">
        <v>19</v>
      </c>
      <c r="D64">
        <v>16</v>
      </c>
      <c r="E64">
        <v>26</v>
      </c>
      <c r="F64">
        <v>45</v>
      </c>
      <c r="G64">
        <v>78</v>
      </c>
      <c r="H64">
        <v>146</v>
      </c>
      <c r="I64">
        <v>301</v>
      </c>
      <c r="J64">
        <v>703</v>
      </c>
      <c r="K64">
        <v>1433</v>
      </c>
      <c r="L64">
        <v>2949</v>
      </c>
    </row>
    <row r="65" spans="1:12" x14ac:dyDescent="0.2">
      <c r="B65">
        <v>12</v>
      </c>
      <c r="C65">
        <v>18</v>
      </c>
      <c r="D65">
        <v>19</v>
      </c>
      <c r="E65">
        <v>26</v>
      </c>
      <c r="F65">
        <v>40</v>
      </c>
      <c r="G65">
        <v>85</v>
      </c>
      <c r="H65">
        <v>159</v>
      </c>
      <c r="I65">
        <v>284</v>
      </c>
      <c r="J65">
        <v>687</v>
      </c>
      <c r="K65">
        <v>1445</v>
      </c>
      <c r="L65">
        <v>2869</v>
      </c>
    </row>
    <row r="66" spans="1:12" x14ac:dyDescent="0.2">
      <c r="B66">
        <v>10</v>
      </c>
      <c r="C66">
        <v>20</v>
      </c>
      <c r="D66">
        <v>21</v>
      </c>
      <c r="E66">
        <v>22</v>
      </c>
      <c r="F66">
        <v>40</v>
      </c>
      <c r="G66">
        <v>85</v>
      </c>
      <c r="H66">
        <v>161</v>
      </c>
      <c r="I66">
        <v>284</v>
      </c>
      <c r="J66">
        <v>713</v>
      </c>
      <c r="K66">
        <v>1440</v>
      </c>
      <c r="L66">
        <v>3133</v>
      </c>
    </row>
    <row r="67" spans="1:12" x14ac:dyDescent="0.2">
      <c r="B67">
        <v>15</v>
      </c>
      <c r="C67">
        <v>20</v>
      </c>
      <c r="D67">
        <v>21</v>
      </c>
      <c r="E67">
        <v>23</v>
      </c>
      <c r="F67">
        <v>40</v>
      </c>
      <c r="G67">
        <v>93</v>
      </c>
      <c r="H67">
        <v>161</v>
      </c>
      <c r="I67">
        <v>274</v>
      </c>
      <c r="J67">
        <v>710</v>
      </c>
      <c r="K67">
        <v>1437</v>
      </c>
      <c r="L67">
        <v>2889</v>
      </c>
    </row>
    <row r="68" spans="1:12" x14ac:dyDescent="0.2">
      <c r="A68" t="s">
        <v>19</v>
      </c>
      <c r="B68">
        <f>STDEV(B48:B67)</f>
        <v>1.2937094768634554</v>
      </c>
      <c r="C68">
        <f t="shared" ref="C68:L68" si="3">STDEV(C48:C67)</f>
        <v>4.2612081311339516</v>
      </c>
      <c r="D68">
        <f t="shared" si="3"/>
        <v>2.3232237130876228</v>
      </c>
      <c r="E68">
        <f t="shared" si="3"/>
        <v>2.1001253095445223</v>
      </c>
      <c r="F68">
        <f t="shared" si="3"/>
        <v>3.5850567051229989</v>
      </c>
      <c r="G68">
        <f t="shared" si="3"/>
        <v>4.5128471582454699</v>
      </c>
      <c r="H68">
        <f t="shared" si="3"/>
        <v>5.9282996585956464</v>
      </c>
      <c r="I68">
        <f t="shared" si="3"/>
        <v>10.44836930112214</v>
      </c>
      <c r="J68">
        <f t="shared" si="3"/>
        <v>23.647576931619056</v>
      </c>
      <c r="K68">
        <f t="shared" si="3"/>
        <v>34.258921235358912</v>
      </c>
      <c r="L68">
        <f t="shared" si="3"/>
        <v>90.034657069842893</v>
      </c>
    </row>
    <row r="69" spans="1:12" x14ac:dyDescent="0.2">
      <c r="A69" t="s">
        <v>18</v>
      </c>
      <c r="B69" s="6">
        <f>AVERAGE(B48:B67)</f>
        <v>13.1</v>
      </c>
      <c r="C69" s="6">
        <f t="shared" ref="C69:L69" si="4">AVERAGE(C48:C67)</f>
        <v>19.5</v>
      </c>
      <c r="D69" s="6">
        <f>AVERAGE(D48:D67)</f>
        <v>17.649999999999999</v>
      </c>
      <c r="E69" s="6">
        <f t="shared" si="4"/>
        <v>26.9</v>
      </c>
      <c r="F69" s="6">
        <f t="shared" si="4"/>
        <v>38.700000000000003</v>
      </c>
      <c r="G69" s="6">
        <f t="shared" si="4"/>
        <v>81.05</v>
      </c>
      <c r="H69" s="6">
        <f t="shared" si="4"/>
        <v>149.25</v>
      </c>
      <c r="I69" s="6">
        <f t="shared" si="4"/>
        <v>289.3</v>
      </c>
      <c r="J69" s="6">
        <f t="shared" si="4"/>
        <v>712.05</v>
      </c>
      <c r="K69" s="6">
        <f t="shared" si="4"/>
        <v>1440.9</v>
      </c>
      <c r="L69" s="6">
        <f t="shared" si="4"/>
        <v>2983.85</v>
      </c>
    </row>
    <row r="70" spans="1:12" x14ac:dyDescent="0.2">
      <c r="A70" s="5" t="s">
        <v>20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x14ac:dyDescent="0.2">
      <c r="B71">
        <v>6</v>
      </c>
      <c r="C71">
        <v>55</v>
      </c>
      <c r="D71">
        <v>226</v>
      </c>
      <c r="E71">
        <v>471</v>
      </c>
      <c r="F71">
        <v>533</v>
      </c>
      <c r="G71">
        <v>2341</v>
      </c>
      <c r="H71">
        <v>5001</v>
      </c>
      <c r="I71">
        <f>4*H71</f>
        <v>20004</v>
      </c>
    </row>
    <row r="72" spans="1:12" x14ac:dyDescent="0.2">
      <c r="B72">
        <v>5</v>
      </c>
      <c r="C72">
        <v>60</v>
      </c>
      <c r="D72">
        <v>225</v>
      </c>
      <c r="E72">
        <v>421</v>
      </c>
      <c r="F72">
        <v>1080</v>
      </c>
      <c r="G72">
        <v>2341</v>
      </c>
      <c r="H72">
        <v>5001</v>
      </c>
      <c r="I72">
        <f t="shared" ref="I72:I78" si="5">4*H72</f>
        <v>20004</v>
      </c>
    </row>
    <row r="73" spans="1:12" x14ac:dyDescent="0.2">
      <c r="B73">
        <v>5</v>
      </c>
      <c r="C73">
        <v>63</v>
      </c>
      <c r="D73">
        <v>225</v>
      </c>
      <c r="E73">
        <v>421</v>
      </c>
      <c r="F73">
        <v>1080</v>
      </c>
      <c r="G73">
        <v>2199</v>
      </c>
      <c r="H73">
        <v>4249</v>
      </c>
      <c r="I73">
        <f t="shared" si="5"/>
        <v>16996</v>
      </c>
    </row>
    <row r="74" spans="1:12" x14ac:dyDescent="0.2">
      <c r="B74">
        <v>4</v>
      </c>
      <c r="C74">
        <v>63</v>
      </c>
      <c r="D74">
        <v>231</v>
      </c>
      <c r="E74">
        <v>429</v>
      </c>
      <c r="F74">
        <v>890</v>
      </c>
      <c r="G74">
        <v>2199</v>
      </c>
      <c r="H74">
        <v>4461</v>
      </c>
      <c r="I74">
        <f t="shared" si="5"/>
        <v>17844</v>
      </c>
    </row>
    <row r="75" spans="1:12" x14ac:dyDescent="0.2">
      <c r="B75">
        <v>5</v>
      </c>
      <c r="C75">
        <v>61</v>
      </c>
      <c r="D75">
        <v>223</v>
      </c>
      <c r="E75">
        <v>429</v>
      </c>
      <c r="F75">
        <v>890</v>
      </c>
      <c r="G75">
        <v>2423</v>
      </c>
      <c r="H75">
        <v>4351</v>
      </c>
      <c r="I75">
        <f t="shared" si="5"/>
        <v>17404</v>
      </c>
    </row>
    <row r="76" spans="1:12" x14ac:dyDescent="0.2">
      <c r="B76">
        <v>5</v>
      </c>
      <c r="C76">
        <v>62</v>
      </c>
      <c r="D76">
        <v>226</v>
      </c>
      <c r="E76">
        <v>447</v>
      </c>
      <c r="F76">
        <v>866</v>
      </c>
      <c r="G76">
        <v>2423</v>
      </c>
      <c r="H76">
        <v>4218</v>
      </c>
      <c r="I76">
        <f t="shared" si="5"/>
        <v>16872</v>
      </c>
    </row>
    <row r="77" spans="1:12" x14ac:dyDescent="0.2">
      <c r="B77">
        <v>4</v>
      </c>
      <c r="C77">
        <v>53</v>
      </c>
      <c r="D77">
        <v>226</v>
      </c>
      <c r="E77">
        <v>447</v>
      </c>
      <c r="F77">
        <v>866</v>
      </c>
      <c r="G77">
        <v>2067</v>
      </c>
      <c r="H77">
        <v>4741</v>
      </c>
      <c r="I77">
        <f t="shared" si="5"/>
        <v>18964</v>
      </c>
    </row>
    <row r="78" spans="1:12" x14ac:dyDescent="0.2">
      <c r="B78">
        <v>5</v>
      </c>
      <c r="C78">
        <v>54</v>
      </c>
      <c r="D78">
        <v>234</v>
      </c>
      <c r="E78">
        <v>452</v>
      </c>
      <c r="F78">
        <v>866</v>
      </c>
      <c r="G78">
        <v>2067</v>
      </c>
      <c r="H78">
        <v>5001</v>
      </c>
      <c r="I78">
        <f t="shared" si="5"/>
        <v>20004</v>
      </c>
    </row>
    <row r="79" spans="1:12" x14ac:dyDescent="0.2">
      <c r="B79">
        <v>4</v>
      </c>
      <c r="C79">
        <v>53</v>
      </c>
      <c r="D79">
        <v>234</v>
      </c>
      <c r="E79">
        <v>452</v>
      </c>
      <c r="F79">
        <v>920</v>
      </c>
      <c r="G79">
        <v>2512</v>
      </c>
      <c r="H79">
        <v>5001</v>
      </c>
      <c r="I79">
        <f>4*H79</f>
        <v>20004</v>
      </c>
    </row>
    <row r="80" spans="1:12" x14ac:dyDescent="0.2">
      <c r="B80">
        <v>3</v>
      </c>
      <c r="C80">
        <v>52</v>
      </c>
      <c r="D80">
        <v>237</v>
      </c>
      <c r="E80">
        <v>501</v>
      </c>
      <c r="F80">
        <v>884</v>
      </c>
      <c r="G80">
        <v>2512</v>
      </c>
      <c r="H80">
        <v>4249</v>
      </c>
      <c r="I80">
        <f>4*H80</f>
        <v>16996</v>
      </c>
    </row>
    <row r="81" spans="1:12" x14ac:dyDescent="0.2">
      <c r="B81">
        <v>4</v>
      </c>
      <c r="C81">
        <v>52</v>
      </c>
      <c r="D81">
        <v>237</v>
      </c>
      <c r="E81">
        <v>501</v>
      </c>
      <c r="F81">
        <v>884</v>
      </c>
      <c r="G81">
        <v>2096</v>
      </c>
      <c r="H81">
        <v>4461</v>
      </c>
      <c r="I81">
        <f t="shared" ref="I81:I90" si="6">4*H81</f>
        <v>17844</v>
      </c>
    </row>
    <row r="82" spans="1:12" x14ac:dyDescent="0.2">
      <c r="B82">
        <v>5</v>
      </c>
      <c r="C82">
        <v>55</v>
      </c>
      <c r="D82">
        <v>235</v>
      </c>
      <c r="E82">
        <v>452</v>
      </c>
      <c r="F82">
        <v>887</v>
      </c>
      <c r="G82">
        <v>2096</v>
      </c>
      <c r="H82">
        <v>4351</v>
      </c>
      <c r="I82">
        <f t="shared" si="6"/>
        <v>17404</v>
      </c>
    </row>
    <row r="83" spans="1:12" x14ac:dyDescent="0.2">
      <c r="B83">
        <v>4</v>
      </c>
      <c r="C83">
        <v>53</v>
      </c>
      <c r="D83">
        <v>235</v>
      </c>
      <c r="E83">
        <v>452</v>
      </c>
      <c r="F83">
        <v>887</v>
      </c>
      <c r="G83">
        <v>2255</v>
      </c>
      <c r="H83">
        <v>4218</v>
      </c>
      <c r="I83">
        <f t="shared" si="6"/>
        <v>16872</v>
      </c>
    </row>
    <row r="84" spans="1:12" x14ac:dyDescent="0.2">
      <c r="B84">
        <v>4</v>
      </c>
      <c r="C84">
        <v>53</v>
      </c>
      <c r="D84">
        <v>239</v>
      </c>
      <c r="E84">
        <v>447</v>
      </c>
      <c r="F84">
        <v>861</v>
      </c>
      <c r="G84">
        <v>2255</v>
      </c>
      <c r="H84">
        <v>4741</v>
      </c>
      <c r="I84">
        <f t="shared" si="6"/>
        <v>18964</v>
      </c>
    </row>
    <row r="85" spans="1:12" x14ac:dyDescent="0.2">
      <c r="B85">
        <v>7</v>
      </c>
      <c r="C85">
        <v>53</v>
      </c>
      <c r="D85">
        <v>239</v>
      </c>
      <c r="E85">
        <v>447</v>
      </c>
      <c r="F85">
        <v>861</v>
      </c>
      <c r="G85">
        <v>2367</v>
      </c>
      <c r="H85">
        <v>5001</v>
      </c>
      <c r="I85">
        <f t="shared" si="6"/>
        <v>20004</v>
      </c>
    </row>
    <row r="86" spans="1:12" x14ac:dyDescent="0.2">
      <c r="B86">
        <v>4</v>
      </c>
      <c r="C86">
        <v>58</v>
      </c>
      <c r="D86">
        <v>242</v>
      </c>
      <c r="E86">
        <v>447</v>
      </c>
      <c r="F86">
        <v>845</v>
      </c>
      <c r="G86">
        <v>2367</v>
      </c>
      <c r="H86">
        <v>5001</v>
      </c>
      <c r="I86">
        <f t="shared" si="6"/>
        <v>20004</v>
      </c>
    </row>
    <row r="87" spans="1:12" x14ac:dyDescent="0.2">
      <c r="B87">
        <v>4</v>
      </c>
      <c r="C87">
        <v>58</v>
      </c>
      <c r="D87">
        <v>242</v>
      </c>
      <c r="E87">
        <v>447</v>
      </c>
      <c r="F87">
        <v>845</v>
      </c>
      <c r="G87">
        <v>2387</v>
      </c>
      <c r="H87">
        <v>4249</v>
      </c>
      <c r="I87">
        <f t="shared" si="6"/>
        <v>16996</v>
      </c>
    </row>
    <row r="88" spans="1:12" x14ac:dyDescent="0.2">
      <c r="B88">
        <v>5</v>
      </c>
      <c r="C88">
        <v>60</v>
      </c>
      <c r="D88">
        <v>236</v>
      </c>
      <c r="E88">
        <v>446</v>
      </c>
      <c r="F88">
        <v>821</v>
      </c>
      <c r="G88">
        <v>2387</v>
      </c>
      <c r="H88">
        <v>4461</v>
      </c>
      <c r="I88">
        <f t="shared" si="6"/>
        <v>17844</v>
      </c>
    </row>
    <row r="89" spans="1:12" x14ac:dyDescent="0.2">
      <c r="B89">
        <v>4</v>
      </c>
      <c r="C89">
        <v>60</v>
      </c>
      <c r="D89">
        <v>236</v>
      </c>
      <c r="E89">
        <v>446</v>
      </c>
      <c r="F89">
        <v>821</v>
      </c>
      <c r="G89">
        <v>2079</v>
      </c>
      <c r="H89">
        <v>4351</v>
      </c>
      <c r="I89">
        <f t="shared" si="6"/>
        <v>17404</v>
      </c>
    </row>
    <row r="90" spans="1:12" x14ac:dyDescent="0.2">
      <c r="B90">
        <v>4</v>
      </c>
      <c r="C90">
        <v>58</v>
      </c>
      <c r="D90">
        <v>239</v>
      </c>
      <c r="E90">
        <v>520</v>
      </c>
      <c r="F90">
        <v>877</v>
      </c>
      <c r="G90">
        <v>2079</v>
      </c>
      <c r="H90">
        <v>4218</v>
      </c>
      <c r="I90">
        <f t="shared" si="6"/>
        <v>16872</v>
      </c>
    </row>
    <row r="91" spans="1:12" x14ac:dyDescent="0.2">
      <c r="A91" t="s">
        <v>21</v>
      </c>
      <c r="B91">
        <f>STDEVA(B71:B90)</f>
        <v>0.88704120832301658</v>
      </c>
      <c r="C91">
        <f t="shared" ref="C91:I91" si="7">STDEVA(C71:C90)</f>
        <v>3.9014167467189327</v>
      </c>
      <c r="D91">
        <f t="shared" si="7"/>
        <v>6.0981015164773336</v>
      </c>
      <c r="E91">
        <f t="shared" si="7"/>
        <v>26.084629472868539</v>
      </c>
      <c r="F91">
        <f t="shared" si="7"/>
        <v>105.66710387866804</v>
      </c>
      <c r="G91">
        <f t="shared" si="7"/>
        <v>153.30616082652526</v>
      </c>
      <c r="H91">
        <f t="shared" si="7"/>
        <v>327.11882196567433</v>
      </c>
      <c r="I91">
        <f t="shared" si="7"/>
        <v>1308.4752878626973</v>
      </c>
    </row>
    <row r="92" spans="1:12" x14ac:dyDescent="0.2">
      <c r="A92" t="s">
        <v>22</v>
      </c>
      <c r="B92">
        <f>AVERAGE(B71:B90)</f>
        <v>4.55</v>
      </c>
      <c r="C92">
        <f>AVERAGE(C71:C90)</f>
        <v>56.8</v>
      </c>
      <c r="D92">
        <f>AVERAGE(D71:D90)</f>
        <v>233.35</v>
      </c>
      <c r="E92">
        <f>AVERAGE(E71:E90)</f>
        <v>453.75</v>
      </c>
      <c r="F92">
        <f>AVERAGE(F71:F90)</f>
        <v>873.2</v>
      </c>
      <c r="G92">
        <f t="shared" ref="G92:H92" si="8">AVERAGE(G71:G90)</f>
        <v>2272.6</v>
      </c>
      <c r="H92">
        <f t="shared" si="8"/>
        <v>4566.25</v>
      </c>
      <c r="I92">
        <f>AVERAGE(I71:I90)</f>
        <v>18265</v>
      </c>
    </row>
    <row r="94" spans="1:12" x14ac:dyDescent="0.2">
      <c r="A94" t="s">
        <v>23</v>
      </c>
      <c r="B94" s="9">
        <f>B23+B46+B69</f>
        <v>25.549999999999997</v>
      </c>
      <c r="C94" s="9">
        <f t="shared" ref="C94:L94" si="9">C23+C46+C69</f>
        <v>37.950000000000003</v>
      </c>
      <c r="D94" s="9">
        <f t="shared" si="9"/>
        <v>33.599999999999994</v>
      </c>
      <c r="E94" s="9">
        <f t="shared" si="9"/>
        <v>51.05</v>
      </c>
      <c r="F94" s="9">
        <f t="shared" si="9"/>
        <v>71.650000000000006</v>
      </c>
      <c r="G94" s="9">
        <f t="shared" si="9"/>
        <v>146.85</v>
      </c>
      <c r="H94" s="9">
        <f t="shared" si="9"/>
        <v>268.64999999999998</v>
      </c>
      <c r="I94" s="9">
        <f t="shared" si="9"/>
        <v>521.15</v>
      </c>
      <c r="J94" s="9">
        <f t="shared" si="9"/>
        <v>1278.4000000000001</v>
      </c>
      <c r="K94" s="9">
        <f t="shared" si="9"/>
        <v>2582.3000000000002</v>
      </c>
      <c r="L94" s="9">
        <f t="shared" si="9"/>
        <v>5335.6</v>
      </c>
    </row>
    <row r="95" spans="1:12" x14ac:dyDescent="0.2">
      <c r="A95" t="s">
        <v>24</v>
      </c>
      <c r="B95" s="9">
        <f>B69+B46+B92</f>
        <v>29.099999999999998</v>
      </c>
      <c r="C95" s="9">
        <f t="shared" ref="C95:I95" si="10">C69+C46+C92</f>
        <v>93.75</v>
      </c>
      <c r="D95" s="9">
        <f t="shared" si="10"/>
        <v>265.95</v>
      </c>
      <c r="E95" s="9">
        <f t="shared" si="10"/>
        <v>503.8</v>
      </c>
      <c r="F95" s="9">
        <f t="shared" si="10"/>
        <v>943.85</v>
      </c>
      <c r="G95" s="9">
        <f t="shared" si="10"/>
        <v>2418.4499999999998</v>
      </c>
      <c r="H95" s="9">
        <f t="shared" si="10"/>
        <v>4833.8999999999996</v>
      </c>
      <c r="I95" s="9">
        <f t="shared" si="10"/>
        <v>18785.150000000001</v>
      </c>
    </row>
    <row r="97" spans="1:12" x14ac:dyDescent="0.2">
      <c r="A97" t="s">
        <v>26</v>
      </c>
      <c r="B97">
        <f>B68+B45</f>
        <v>2.7617909316522309</v>
      </c>
      <c r="C97">
        <f t="shared" ref="C97:L97" si="11">C68+C45</f>
        <v>8.0095410939322136</v>
      </c>
      <c r="D97">
        <f t="shared" si="11"/>
        <v>4.5821242374461786</v>
      </c>
      <c r="E97">
        <f t="shared" si="11"/>
        <v>4.1073491058415499</v>
      </c>
      <c r="F97">
        <f t="shared" si="11"/>
        <v>6.9328761053956818</v>
      </c>
      <c r="G97">
        <f t="shared" si="11"/>
        <v>7.3892484185925582</v>
      </c>
      <c r="H97">
        <f t="shared" si="11"/>
        <v>9.1466679931468828</v>
      </c>
      <c r="I97">
        <f t="shared" si="11"/>
        <v>17.573380843125719</v>
      </c>
      <c r="J97">
        <f t="shared" si="11"/>
        <v>40.779495434196264</v>
      </c>
      <c r="K97">
        <f t="shared" si="11"/>
        <v>49.265586421202158</v>
      </c>
      <c r="L97">
        <f t="shared" si="11"/>
        <v>127.91657193279842</v>
      </c>
    </row>
    <row r="98" spans="1:12" x14ac:dyDescent="0.2">
      <c r="A98" t="s">
        <v>25</v>
      </c>
      <c r="B98">
        <f>B91+B68+B45</f>
        <v>3.648832139975247</v>
      </c>
      <c r="C98">
        <f t="shared" ref="C98:I98" si="12">C91+C68+C45</f>
        <v>11.910957840651147</v>
      </c>
      <c r="D98">
        <f t="shared" si="12"/>
        <v>10.680225753923512</v>
      </c>
      <c r="E98">
        <f t="shared" si="12"/>
        <v>30.191978578710092</v>
      </c>
      <c r="F98">
        <f t="shared" si="12"/>
        <v>112.59997998406372</v>
      </c>
      <c r="G98">
        <f t="shared" si="12"/>
        <v>160.69540924511782</v>
      </c>
      <c r="H98">
        <f t="shared" si="12"/>
        <v>336.26548995882121</v>
      </c>
      <c r="I98">
        <f t="shared" si="12"/>
        <v>1326.048668705823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017C-F992-9741-B3D4-9EFFFE4BEDC6}">
  <dimension ref="A3:G26"/>
  <sheetViews>
    <sheetView tabSelected="1" zoomScale="125" workbookViewId="0">
      <selection activeCell="C20" sqref="C20"/>
    </sheetView>
  </sheetViews>
  <sheetFormatPr baseColWidth="10" defaultRowHeight="16" x14ac:dyDescent="0.2"/>
  <cols>
    <col min="1" max="1" width="10.6640625" bestFit="1" customWidth="1"/>
    <col min="2" max="2" width="21" customWidth="1"/>
    <col min="3" max="3" width="24.1640625" customWidth="1"/>
    <col min="4" max="4" width="13.33203125" customWidth="1"/>
    <col min="5" max="5" width="18" customWidth="1"/>
  </cols>
  <sheetData>
    <row r="3" spans="1:7" x14ac:dyDescent="0.2">
      <c r="B3" s="7" t="s">
        <v>31</v>
      </c>
      <c r="C3" s="7" t="s">
        <v>29</v>
      </c>
      <c r="D3" s="7" t="s">
        <v>27</v>
      </c>
      <c r="E3" s="7" t="s">
        <v>32</v>
      </c>
      <c r="F3" s="7" t="s">
        <v>30</v>
      </c>
      <c r="G3" s="7" t="s">
        <v>28</v>
      </c>
    </row>
    <row r="4" spans="1:7" x14ac:dyDescent="0.2">
      <c r="A4">
        <v>0.01</v>
      </c>
      <c r="B4">
        <v>311</v>
      </c>
      <c r="C4">
        <v>183</v>
      </c>
      <c r="D4">
        <f>59+65</f>
        <v>124</v>
      </c>
      <c r="E4">
        <v>373</v>
      </c>
      <c r="F4">
        <v>265</v>
      </c>
      <c r="G4">
        <v>197</v>
      </c>
    </row>
    <row r="5" spans="1:7" x14ac:dyDescent="0.2">
      <c r="A5">
        <v>0.1</v>
      </c>
      <c r="B5">
        <v>311</v>
      </c>
      <c r="C5">
        <v>183</v>
      </c>
      <c r="D5">
        <f t="shared" ref="D5:D14" si="0">59+65</f>
        <v>124</v>
      </c>
      <c r="E5">
        <v>373</v>
      </c>
      <c r="F5">
        <v>265</v>
      </c>
      <c r="G5">
        <v>197</v>
      </c>
    </row>
    <row r="6" spans="1:7" x14ac:dyDescent="0.2">
      <c r="A6">
        <v>0.2</v>
      </c>
      <c r="B6">
        <v>311</v>
      </c>
      <c r="C6">
        <v>183</v>
      </c>
      <c r="D6">
        <f t="shared" si="0"/>
        <v>124</v>
      </c>
      <c r="E6">
        <v>373</v>
      </c>
      <c r="F6">
        <v>263</v>
      </c>
      <c r="G6">
        <v>180</v>
      </c>
    </row>
    <row r="7" spans="1:7" x14ac:dyDescent="0.2">
      <c r="A7">
        <v>0.3</v>
      </c>
      <c r="B7">
        <v>311</v>
      </c>
      <c r="C7">
        <v>183</v>
      </c>
      <c r="D7">
        <f t="shared" si="0"/>
        <v>124</v>
      </c>
      <c r="E7">
        <v>361</v>
      </c>
      <c r="F7">
        <v>243</v>
      </c>
      <c r="G7">
        <v>180</v>
      </c>
    </row>
    <row r="8" spans="1:7" x14ac:dyDescent="0.2">
      <c r="A8">
        <v>0.4</v>
      </c>
      <c r="B8">
        <v>311</v>
      </c>
      <c r="C8">
        <v>183</v>
      </c>
      <c r="D8">
        <f t="shared" si="0"/>
        <v>124</v>
      </c>
      <c r="E8">
        <v>361</v>
      </c>
      <c r="F8">
        <v>240</v>
      </c>
      <c r="G8">
        <v>176</v>
      </c>
    </row>
    <row r="9" spans="1:7" x14ac:dyDescent="0.2">
      <c r="A9">
        <v>0.5</v>
      </c>
      <c r="B9">
        <v>311</v>
      </c>
      <c r="C9">
        <v>183</v>
      </c>
      <c r="D9">
        <f t="shared" si="0"/>
        <v>124</v>
      </c>
      <c r="E9">
        <v>352</v>
      </c>
      <c r="F9">
        <v>228</v>
      </c>
      <c r="G9">
        <v>146</v>
      </c>
    </row>
    <row r="10" spans="1:7" x14ac:dyDescent="0.2">
      <c r="A10">
        <v>0.6</v>
      </c>
      <c r="B10">
        <v>311</v>
      </c>
      <c r="C10">
        <v>183</v>
      </c>
      <c r="D10">
        <f t="shared" si="0"/>
        <v>124</v>
      </c>
      <c r="E10">
        <v>334</v>
      </c>
      <c r="F10">
        <v>206</v>
      </c>
      <c r="G10">
        <v>146</v>
      </c>
    </row>
    <row r="11" spans="1:7" x14ac:dyDescent="0.2">
      <c r="A11">
        <v>0.7</v>
      </c>
      <c r="B11">
        <v>311</v>
      </c>
      <c r="C11">
        <v>183</v>
      </c>
      <c r="D11">
        <f t="shared" si="0"/>
        <v>124</v>
      </c>
      <c r="E11">
        <v>326</v>
      </c>
      <c r="F11">
        <v>182</v>
      </c>
      <c r="G11">
        <v>127</v>
      </c>
    </row>
    <row r="12" spans="1:7" x14ac:dyDescent="0.2">
      <c r="A12">
        <v>0.8</v>
      </c>
      <c r="B12">
        <v>311</v>
      </c>
      <c r="C12">
        <v>183</v>
      </c>
      <c r="D12">
        <f t="shared" si="0"/>
        <v>124</v>
      </c>
      <c r="E12">
        <v>326</v>
      </c>
      <c r="F12">
        <v>173</v>
      </c>
      <c r="G12">
        <v>110</v>
      </c>
    </row>
    <row r="13" spans="1:7" x14ac:dyDescent="0.2">
      <c r="A13">
        <v>0.9</v>
      </c>
      <c r="B13">
        <v>311</v>
      </c>
      <c r="C13">
        <v>183</v>
      </c>
      <c r="D13">
        <f t="shared" si="0"/>
        <v>124</v>
      </c>
      <c r="E13">
        <v>311</v>
      </c>
      <c r="F13">
        <v>154</v>
      </c>
      <c r="G13">
        <v>104</v>
      </c>
    </row>
    <row r="14" spans="1:7" x14ac:dyDescent="0.2">
      <c r="A14">
        <v>1</v>
      </c>
      <c r="B14">
        <v>311</v>
      </c>
      <c r="C14">
        <v>183</v>
      </c>
      <c r="D14">
        <f t="shared" si="0"/>
        <v>124</v>
      </c>
      <c r="E14">
        <v>311</v>
      </c>
      <c r="F14">
        <v>139</v>
      </c>
      <c r="G14">
        <v>92</v>
      </c>
    </row>
    <row r="16" spans="1:7" x14ac:dyDescent="0.2">
      <c r="E16">
        <f t="shared" ref="E16:F16" si="1">E4/B4</f>
        <v>1.1993569131832797</v>
      </c>
      <c r="F16">
        <f t="shared" si="1"/>
        <v>1.4480874316939891</v>
      </c>
      <c r="G16">
        <f>G4/D4</f>
        <v>1.5887096774193548</v>
      </c>
    </row>
    <row r="17" spans="5:7" x14ac:dyDescent="0.2">
      <c r="E17">
        <f t="shared" ref="E17:E29" si="2">E5/B5</f>
        <v>1.1993569131832797</v>
      </c>
      <c r="F17">
        <f t="shared" ref="F17:G29" si="3">F5/C5</f>
        <v>1.4480874316939891</v>
      </c>
      <c r="G17">
        <f t="shared" si="3"/>
        <v>1.5887096774193548</v>
      </c>
    </row>
    <row r="18" spans="5:7" x14ac:dyDescent="0.2">
      <c r="E18">
        <f t="shared" si="2"/>
        <v>1.1993569131832797</v>
      </c>
      <c r="F18">
        <f t="shared" si="3"/>
        <v>1.4371584699453552</v>
      </c>
      <c r="G18">
        <f t="shared" ref="G18:G29" si="4">G6/D6</f>
        <v>1.4516129032258065</v>
      </c>
    </row>
    <row r="19" spans="5:7" x14ac:dyDescent="0.2">
      <c r="E19">
        <f t="shared" si="2"/>
        <v>1.1607717041800643</v>
      </c>
      <c r="F19">
        <f t="shared" si="3"/>
        <v>1.3278688524590163</v>
      </c>
      <c r="G19">
        <f t="shared" si="4"/>
        <v>1.4516129032258065</v>
      </c>
    </row>
    <row r="20" spans="5:7" x14ac:dyDescent="0.2">
      <c r="E20">
        <f t="shared" si="2"/>
        <v>1.1607717041800643</v>
      </c>
      <c r="F20">
        <f t="shared" si="3"/>
        <v>1.3114754098360655</v>
      </c>
      <c r="G20">
        <f t="shared" si="4"/>
        <v>1.4193548387096775</v>
      </c>
    </row>
    <row r="21" spans="5:7" x14ac:dyDescent="0.2">
      <c r="E21">
        <f t="shared" si="2"/>
        <v>1.1318327974276527</v>
      </c>
      <c r="F21">
        <f t="shared" si="3"/>
        <v>1.2459016393442623</v>
      </c>
      <c r="G21">
        <f t="shared" si="4"/>
        <v>1.1774193548387097</v>
      </c>
    </row>
    <row r="22" spans="5:7" x14ac:dyDescent="0.2">
      <c r="E22">
        <f t="shared" si="2"/>
        <v>1.0739549839228295</v>
      </c>
      <c r="F22">
        <f t="shared" si="3"/>
        <v>1.1256830601092895</v>
      </c>
      <c r="G22">
        <f t="shared" si="4"/>
        <v>1.1774193548387097</v>
      </c>
    </row>
    <row r="23" spans="5:7" x14ac:dyDescent="0.2">
      <c r="E23">
        <f t="shared" si="2"/>
        <v>1.0482315112540193</v>
      </c>
      <c r="F23">
        <f t="shared" si="3"/>
        <v>0.99453551912568305</v>
      </c>
      <c r="G23">
        <f t="shared" si="4"/>
        <v>1.0241935483870968</v>
      </c>
    </row>
    <row r="24" spans="5:7" x14ac:dyDescent="0.2">
      <c r="E24">
        <f t="shared" si="2"/>
        <v>1.0482315112540193</v>
      </c>
      <c r="F24">
        <f t="shared" si="3"/>
        <v>0.94535519125683065</v>
      </c>
      <c r="G24">
        <f t="shared" si="4"/>
        <v>0.88709677419354838</v>
      </c>
    </row>
    <row r="25" spans="5:7" x14ac:dyDescent="0.2">
      <c r="E25">
        <f t="shared" si="2"/>
        <v>1</v>
      </c>
      <c r="F25">
        <f t="shared" si="3"/>
        <v>0.84153005464480879</v>
      </c>
      <c r="G25">
        <f t="shared" si="4"/>
        <v>0.83870967741935487</v>
      </c>
    </row>
    <row r="26" spans="5:7" x14ac:dyDescent="0.2">
      <c r="E26">
        <f t="shared" si="2"/>
        <v>1</v>
      </c>
      <c r="F26">
        <f t="shared" si="3"/>
        <v>0.7595628415300546</v>
      </c>
      <c r="G26">
        <f t="shared" si="4"/>
        <v>0.74193548387096775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Test 1</vt:lpstr>
      <vt:lpstr>Test 2</vt:lpstr>
      <vt:lpstr>Test 3</vt:lpstr>
      <vt:lpstr>Testy aplikacji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Miemiec</dc:creator>
  <cp:lastModifiedBy>Krzysztof Miemiec</cp:lastModifiedBy>
  <dcterms:created xsi:type="dcterms:W3CDTF">2018-10-29T14:53:12Z</dcterms:created>
  <dcterms:modified xsi:type="dcterms:W3CDTF">2018-11-03T01:51:23Z</dcterms:modified>
</cp:coreProperties>
</file>