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zysztofwasniewski/Desktop/Geografia energetyki rozproszonej SGH OPUS Jesień 2023/Dane PSE/"/>
    </mc:Choice>
  </mc:AlternateContent>
  <xr:revisionPtr revIDLastSave="0" documentId="13_ncr:1_{B9A405E0-C773-864A-B3FB-A9987747EFAE}" xr6:coauthVersionLast="47" xr6:coauthVersionMax="47" xr10:uidLastSave="{00000000-0000-0000-0000-000000000000}"/>
  <bookViews>
    <workbookView xWindow="240" yWindow="500" windowWidth="28560" windowHeight="15920" activeTab="3" xr2:uid="{00000000-000D-0000-FFFF-FFFF00000000}"/>
  </bookViews>
  <sheets>
    <sheet name="Sheet2" sheetId="7" r:id="rId1"/>
    <sheet name="Sheet1 (2)" sheetId="5" r:id="rId2"/>
    <sheet name="Sheet1" sheetId="1" r:id="rId3"/>
    <sheet name="Auction2021commit" sheetId="8" r:id="rId4"/>
  </sheets>
  <calcPr calcId="181029"/>
  <pivotCaches>
    <pivotCache cacheId="4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7" i="7" l="1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156" i="7"/>
  <c r="J3" i="5"/>
  <c r="AA3" i="5" s="1"/>
  <c r="J4" i="5"/>
  <c r="AA4" i="5" s="1"/>
  <c r="J5" i="5"/>
  <c r="K5" i="5" s="1"/>
  <c r="L5" i="5" s="1"/>
  <c r="M5" i="5" s="1"/>
  <c r="N5" i="5" s="1"/>
  <c r="O5" i="5" s="1"/>
  <c r="P5" i="5" s="1"/>
  <c r="J6" i="5"/>
  <c r="AA6" i="5" s="1"/>
  <c r="J7" i="5"/>
  <c r="AA7" i="5" s="1"/>
  <c r="J8" i="5"/>
  <c r="K8" i="5" s="1"/>
  <c r="L8" i="5" s="1"/>
  <c r="M8" i="5" s="1"/>
  <c r="N8" i="5" s="1"/>
  <c r="J9" i="5"/>
  <c r="K9" i="5" s="1"/>
  <c r="L9" i="5" s="1"/>
  <c r="M9" i="5" s="1"/>
  <c r="N9" i="5" s="1"/>
  <c r="J10" i="5"/>
  <c r="AA10" i="5" s="1"/>
  <c r="J11" i="5"/>
  <c r="AA11" i="5" s="1"/>
  <c r="J12" i="5"/>
  <c r="AA12" i="5" s="1"/>
  <c r="J13" i="5"/>
  <c r="K13" i="5" s="1"/>
  <c r="L13" i="5" s="1"/>
  <c r="M13" i="5" s="1"/>
  <c r="N13" i="5" s="1"/>
  <c r="J14" i="5"/>
  <c r="K14" i="5" s="1"/>
  <c r="L14" i="5" s="1"/>
  <c r="M14" i="5" s="1"/>
  <c r="N14" i="5" s="1"/>
  <c r="J15" i="5"/>
  <c r="K15" i="5" s="1"/>
  <c r="L15" i="5" s="1"/>
  <c r="M15" i="5" s="1"/>
  <c r="N15" i="5" s="1"/>
  <c r="J16" i="5"/>
  <c r="K16" i="5" s="1"/>
  <c r="L16" i="5" s="1"/>
  <c r="M16" i="5" s="1"/>
  <c r="N16" i="5" s="1"/>
  <c r="J17" i="5"/>
  <c r="K17" i="5" s="1"/>
  <c r="L17" i="5" s="1"/>
  <c r="M17" i="5" s="1"/>
  <c r="N17" i="5" s="1"/>
  <c r="J18" i="5"/>
  <c r="K18" i="5" s="1"/>
  <c r="L18" i="5" s="1"/>
  <c r="M18" i="5" s="1"/>
  <c r="N18" i="5" s="1"/>
  <c r="J19" i="5"/>
  <c r="K19" i="5" s="1"/>
  <c r="L19" i="5" s="1"/>
  <c r="M19" i="5" s="1"/>
  <c r="N19" i="5" s="1"/>
  <c r="J20" i="5"/>
  <c r="K20" i="5" s="1"/>
  <c r="L20" i="5" s="1"/>
  <c r="M20" i="5" s="1"/>
  <c r="N20" i="5" s="1"/>
  <c r="J21" i="5"/>
  <c r="K21" i="5" s="1"/>
  <c r="L21" i="5" s="1"/>
  <c r="M21" i="5" s="1"/>
  <c r="N21" i="5" s="1"/>
  <c r="J22" i="5"/>
  <c r="K22" i="5" s="1"/>
  <c r="L22" i="5" s="1"/>
  <c r="M22" i="5" s="1"/>
  <c r="N22" i="5" s="1"/>
  <c r="O22" i="5" s="1"/>
  <c r="P22" i="5" s="1"/>
  <c r="Q22" i="5" s="1"/>
  <c r="R22" i="5" s="1"/>
  <c r="S22" i="5" s="1"/>
  <c r="T22" i="5" s="1"/>
  <c r="U22" i="5" s="1"/>
  <c r="V22" i="5" s="1"/>
  <c r="W22" i="5" s="1"/>
  <c r="X22" i="5" s="1"/>
  <c r="J23" i="5"/>
  <c r="K23" i="5" s="1"/>
  <c r="L23" i="5" s="1"/>
  <c r="M23" i="5" s="1"/>
  <c r="N23" i="5" s="1"/>
  <c r="J24" i="5"/>
  <c r="K24" i="5" s="1"/>
  <c r="L24" i="5" s="1"/>
  <c r="M24" i="5" s="1"/>
  <c r="N24" i="5" s="1"/>
  <c r="J25" i="5"/>
  <c r="K25" i="5" s="1"/>
  <c r="L25" i="5" s="1"/>
  <c r="M25" i="5" s="1"/>
  <c r="N25" i="5" s="1"/>
  <c r="J26" i="5"/>
  <c r="AA26" i="5" s="1"/>
  <c r="J27" i="5"/>
  <c r="AA27" i="5" s="1"/>
  <c r="J28" i="5"/>
  <c r="AA28" i="5" s="1"/>
  <c r="J29" i="5"/>
  <c r="AA29" i="5" s="1"/>
  <c r="J30" i="5"/>
  <c r="AA30" i="5" s="1"/>
  <c r="J31" i="5"/>
  <c r="AA31" i="5" s="1"/>
  <c r="J32" i="5"/>
  <c r="AA32" i="5" s="1"/>
  <c r="J33" i="5"/>
  <c r="AA33" i="5" s="1"/>
  <c r="J34" i="5"/>
  <c r="AA34" i="5" s="1"/>
  <c r="J35" i="5"/>
  <c r="AA35" i="5" s="1"/>
  <c r="J36" i="5"/>
  <c r="AA36" i="5" s="1"/>
  <c r="J37" i="5"/>
  <c r="AA37" i="5" s="1"/>
  <c r="J38" i="5"/>
  <c r="AA38" i="5" s="1"/>
  <c r="J39" i="5"/>
  <c r="AA39" i="5" s="1"/>
  <c r="J40" i="5"/>
  <c r="AA40" i="5" s="1"/>
  <c r="J41" i="5"/>
  <c r="AA41" i="5" s="1"/>
  <c r="J42" i="5"/>
  <c r="AA42" i="5" s="1"/>
  <c r="J43" i="5"/>
  <c r="AA43" i="5" s="1"/>
  <c r="J44" i="5"/>
  <c r="AA44" i="5" s="1"/>
  <c r="J45" i="5"/>
  <c r="AA45" i="5" s="1"/>
  <c r="J46" i="5"/>
  <c r="AA46" i="5" s="1"/>
  <c r="J47" i="5"/>
  <c r="AA47" i="5" s="1"/>
  <c r="J48" i="5"/>
  <c r="AA48" i="5" s="1"/>
  <c r="J49" i="5"/>
  <c r="AA49" i="5" s="1"/>
  <c r="J50" i="5"/>
  <c r="K50" i="5" s="1"/>
  <c r="L50" i="5" s="1"/>
  <c r="M50" i="5" s="1"/>
  <c r="N50" i="5" s="1"/>
  <c r="O50" i="5" s="1"/>
  <c r="P50" i="5" s="1"/>
  <c r="Q50" i="5" s="1"/>
  <c r="R50" i="5" s="1"/>
  <c r="S50" i="5" s="1"/>
  <c r="T50" i="5" s="1"/>
  <c r="U50" i="5" s="1"/>
  <c r="V50" i="5" s="1"/>
  <c r="W50" i="5" s="1"/>
  <c r="X50" i="5" s="1"/>
  <c r="J51" i="5"/>
  <c r="AA51" i="5" s="1"/>
  <c r="J52" i="5"/>
  <c r="AA52" i="5" s="1"/>
  <c r="J53" i="5"/>
  <c r="AA53" i="5" s="1"/>
  <c r="J54" i="5"/>
  <c r="K54" i="5" s="1"/>
  <c r="L54" i="5" s="1"/>
  <c r="M54" i="5" s="1"/>
  <c r="N54" i="5" s="1"/>
  <c r="O54" i="5" s="1"/>
  <c r="P54" i="5" s="1"/>
  <c r="Q54" i="5" s="1"/>
  <c r="R54" i="5" s="1"/>
  <c r="S54" i="5" s="1"/>
  <c r="T54" i="5" s="1"/>
  <c r="U54" i="5" s="1"/>
  <c r="V54" i="5" s="1"/>
  <c r="W54" i="5" s="1"/>
  <c r="X54" i="5" s="1"/>
  <c r="J55" i="5"/>
  <c r="AA55" i="5" s="1"/>
  <c r="J56" i="5"/>
  <c r="AA56" i="5" s="1"/>
  <c r="J57" i="5"/>
  <c r="AA57" i="5" s="1"/>
  <c r="J58" i="5"/>
  <c r="K58" i="5" s="1"/>
  <c r="L58" i="5" s="1"/>
  <c r="M58" i="5" s="1"/>
  <c r="N58" i="5" s="1"/>
  <c r="O58" i="5" s="1"/>
  <c r="P58" i="5" s="1"/>
  <c r="J59" i="5"/>
  <c r="AA59" i="5" s="1"/>
  <c r="J60" i="5"/>
  <c r="AA60" i="5" s="1"/>
  <c r="J61" i="5"/>
  <c r="AA61" i="5" s="1"/>
  <c r="J62" i="5"/>
  <c r="AA62" i="5" s="1"/>
  <c r="J63" i="5"/>
  <c r="AA63" i="5" s="1"/>
  <c r="J64" i="5"/>
  <c r="AA64" i="5" s="1"/>
  <c r="J65" i="5"/>
  <c r="AA65" i="5" s="1"/>
  <c r="J66" i="5"/>
  <c r="AA66" i="5" s="1"/>
  <c r="J67" i="5"/>
  <c r="AA67" i="5" s="1"/>
  <c r="J68" i="5"/>
  <c r="AA68" i="5" s="1"/>
  <c r="J69" i="5"/>
  <c r="K69" i="5" s="1"/>
  <c r="L69" i="5" s="1"/>
  <c r="M69" i="5" s="1"/>
  <c r="N69" i="5" s="1"/>
  <c r="O69" i="5" s="1"/>
  <c r="P69" i="5" s="1"/>
  <c r="J70" i="5"/>
  <c r="K70" i="5" s="1"/>
  <c r="L70" i="5" s="1"/>
  <c r="M70" i="5" s="1"/>
  <c r="N70" i="5" s="1"/>
  <c r="O70" i="5" s="1"/>
  <c r="P70" i="5" s="1"/>
  <c r="J71" i="5"/>
  <c r="K71" i="5" s="1"/>
  <c r="L71" i="5" s="1"/>
  <c r="M71" i="5" s="1"/>
  <c r="N71" i="5" s="1"/>
  <c r="O71" i="5" s="1"/>
  <c r="P71" i="5" s="1"/>
  <c r="J72" i="5"/>
  <c r="K72" i="5" s="1"/>
  <c r="L72" i="5" s="1"/>
  <c r="M72" i="5" s="1"/>
  <c r="N72" i="5" s="1"/>
  <c r="O72" i="5" s="1"/>
  <c r="P72" i="5" s="1"/>
  <c r="J73" i="5"/>
  <c r="K73" i="5" s="1"/>
  <c r="L73" i="5" s="1"/>
  <c r="M73" i="5" s="1"/>
  <c r="N73" i="5" s="1"/>
  <c r="O73" i="5" s="1"/>
  <c r="P73" i="5" s="1"/>
  <c r="J74" i="5"/>
  <c r="K74" i="5" s="1"/>
  <c r="L74" i="5" s="1"/>
  <c r="M74" i="5" s="1"/>
  <c r="N74" i="5" s="1"/>
  <c r="O74" i="5" s="1"/>
  <c r="P74" i="5" s="1"/>
  <c r="J75" i="5"/>
  <c r="K75" i="5" s="1"/>
  <c r="L75" i="5" s="1"/>
  <c r="M75" i="5" s="1"/>
  <c r="N75" i="5" s="1"/>
  <c r="O75" i="5" s="1"/>
  <c r="P75" i="5" s="1"/>
  <c r="J76" i="5"/>
  <c r="K76" i="5" s="1"/>
  <c r="L76" i="5" s="1"/>
  <c r="M76" i="5" s="1"/>
  <c r="N76" i="5" s="1"/>
  <c r="O76" i="5" s="1"/>
  <c r="P76" i="5" s="1"/>
  <c r="J77" i="5"/>
  <c r="AA77" i="5" s="1"/>
  <c r="J78" i="5"/>
  <c r="AA78" i="5" s="1"/>
  <c r="J79" i="5"/>
  <c r="AA79" i="5" s="1"/>
  <c r="J80" i="5"/>
  <c r="AA80" i="5" s="1"/>
  <c r="J81" i="5"/>
  <c r="AA81" i="5" s="1"/>
  <c r="J82" i="5"/>
  <c r="AA82" i="5" s="1"/>
  <c r="J83" i="5"/>
  <c r="AA83" i="5" s="1"/>
  <c r="J84" i="5"/>
  <c r="AA84" i="5" s="1"/>
  <c r="J85" i="5"/>
  <c r="AA85" i="5" s="1"/>
  <c r="J86" i="5"/>
  <c r="K86" i="5" s="1"/>
  <c r="L86" i="5" s="1"/>
  <c r="M86" i="5" s="1"/>
  <c r="N86" i="5" s="1"/>
  <c r="J87" i="5"/>
  <c r="K87" i="5" s="1"/>
  <c r="L87" i="5" s="1"/>
  <c r="M87" i="5" s="1"/>
  <c r="N87" i="5" s="1"/>
  <c r="J88" i="5"/>
  <c r="K88" i="5" s="1"/>
  <c r="L88" i="5" s="1"/>
  <c r="M88" i="5" s="1"/>
  <c r="N88" i="5" s="1"/>
  <c r="J89" i="5"/>
  <c r="K89" i="5" s="1"/>
  <c r="L89" i="5" s="1"/>
  <c r="M89" i="5" s="1"/>
  <c r="N89" i="5" s="1"/>
  <c r="J90" i="5"/>
  <c r="K90" i="5" s="1"/>
  <c r="L90" i="5" s="1"/>
  <c r="M90" i="5" s="1"/>
  <c r="N90" i="5" s="1"/>
  <c r="J91" i="5"/>
  <c r="K91" i="5" s="1"/>
  <c r="L91" i="5" s="1"/>
  <c r="M91" i="5" s="1"/>
  <c r="N91" i="5" s="1"/>
  <c r="J92" i="5"/>
  <c r="AA92" i="5" s="1"/>
  <c r="J93" i="5"/>
  <c r="AA93" i="5" s="1"/>
  <c r="J94" i="5"/>
  <c r="AA94" i="5" s="1"/>
  <c r="J95" i="5"/>
  <c r="AA95" i="5" s="1"/>
  <c r="J96" i="5"/>
  <c r="AA96" i="5" s="1"/>
  <c r="J97" i="5"/>
  <c r="AA97" i="5" s="1"/>
  <c r="J98" i="5"/>
  <c r="K98" i="5" s="1"/>
  <c r="L98" i="5" s="1"/>
  <c r="M98" i="5" s="1"/>
  <c r="N98" i="5" s="1"/>
  <c r="J99" i="5"/>
  <c r="K99" i="5" s="1"/>
  <c r="L99" i="5" s="1"/>
  <c r="M99" i="5" s="1"/>
  <c r="N99" i="5" s="1"/>
  <c r="J100" i="5"/>
  <c r="K100" i="5" s="1"/>
  <c r="L100" i="5" s="1"/>
  <c r="M100" i="5" s="1"/>
  <c r="N100" i="5" s="1"/>
  <c r="O100" i="5" s="1"/>
  <c r="P100" i="5" s="1"/>
  <c r="Q100" i="5" s="1"/>
  <c r="R100" i="5" s="1"/>
  <c r="S100" i="5" s="1"/>
  <c r="T100" i="5" s="1"/>
  <c r="U100" i="5" s="1"/>
  <c r="V100" i="5" s="1"/>
  <c r="W100" i="5" s="1"/>
  <c r="X100" i="5" s="1"/>
  <c r="J101" i="5"/>
  <c r="K101" i="5" s="1"/>
  <c r="L101" i="5" s="1"/>
  <c r="M101" i="5" s="1"/>
  <c r="N101" i="5" s="1"/>
  <c r="O101" i="5" s="1"/>
  <c r="P101" i="5" s="1"/>
  <c r="Q101" i="5" s="1"/>
  <c r="R101" i="5" s="1"/>
  <c r="S101" i="5" s="1"/>
  <c r="T101" i="5" s="1"/>
  <c r="U101" i="5" s="1"/>
  <c r="V101" i="5" s="1"/>
  <c r="W101" i="5" s="1"/>
  <c r="X101" i="5" s="1"/>
  <c r="J102" i="5"/>
  <c r="K102" i="5" s="1"/>
  <c r="L102" i="5" s="1"/>
  <c r="M102" i="5" s="1"/>
  <c r="N102" i="5" s="1"/>
  <c r="J103" i="5"/>
  <c r="K103" i="5" s="1"/>
  <c r="L103" i="5" s="1"/>
  <c r="M103" i="5" s="1"/>
  <c r="N103" i="5" s="1"/>
  <c r="J104" i="5"/>
  <c r="K104" i="5" s="1"/>
  <c r="L104" i="5" s="1"/>
  <c r="M104" i="5" s="1"/>
  <c r="N104" i="5" s="1"/>
  <c r="O104" i="5" s="1"/>
  <c r="P104" i="5" s="1"/>
  <c r="Q104" i="5" s="1"/>
  <c r="R104" i="5" s="1"/>
  <c r="S104" i="5" s="1"/>
  <c r="T104" i="5" s="1"/>
  <c r="U104" i="5" s="1"/>
  <c r="V104" i="5" s="1"/>
  <c r="W104" i="5" s="1"/>
  <c r="X104" i="5" s="1"/>
  <c r="J105" i="5"/>
  <c r="AA105" i="5" s="1"/>
  <c r="J106" i="5"/>
  <c r="AA106" i="5" s="1"/>
  <c r="J107" i="5"/>
  <c r="AA107" i="5" s="1"/>
  <c r="J108" i="5"/>
  <c r="AA108" i="5" s="1"/>
  <c r="J109" i="5"/>
  <c r="K109" i="5" s="1"/>
  <c r="L109" i="5" s="1"/>
  <c r="M109" i="5" s="1"/>
  <c r="N109" i="5" s="1"/>
  <c r="O109" i="5" s="1"/>
  <c r="P109" i="5" s="1"/>
  <c r="Q109" i="5" s="1"/>
  <c r="R109" i="5" s="1"/>
  <c r="S109" i="5" s="1"/>
  <c r="T109" i="5" s="1"/>
  <c r="U109" i="5" s="1"/>
  <c r="V109" i="5" s="1"/>
  <c r="W109" i="5" s="1"/>
  <c r="X109" i="5" s="1"/>
  <c r="Y109" i="5" s="1"/>
  <c r="J110" i="5"/>
  <c r="AA110" i="5" s="1"/>
  <c r="J111" i="5"/>
  <c r="AA111" i="5" s="1"/>
  <c r="J112" i="5"/>
  <c r="K112" i="5" s="1"/>
  <c r="L112" i="5" s="1"/>
  <c r="M112" i="5" s="1"/>
  <c r="N112" i="5" s="1"/>
  <c r="J113" i="5"/>
  <c r="AA113" i="5" s="1"/>
  <c r="J114" i="5"/>
  <c r="AA114" i="5" s="1"/>
  <c r="J115" i="5"/>
  <c r="AA115" i="5" s="1"/>
  <c r="J116" i="5"/>
  <c r="AA116" i="5" s="1"/>
  <c r="J117" i="5"/>
  <c r="AA117" i="5" s="1"/>
  <c r="J118" i="5"/>
  <c r="AA118" i="5" s="1"/>
  <c r="J119" i="5"/>
  <c r="K119" i="5" s="1"/>
  <c r="L119" i="5" s="1"/>
  <c r="M119" i="5" s="1"/>
  <c r="N119" i="5" s="1"/>
  <c r="O119" i="5" s="1"/>
  <c r="P119" i="5" s="1"/>
  <c r="J120" i="5"/>
  <c r="K120" i="5" s="1"/>
  <c r="L120" i="5" s="1"/>
  <c r="M120" i="5" s="1"/>
  <c r="N120" i="5" s="1"/>
  <c r="J121" i="5"/>
  <c r="AA121" i="5" s="1"/>
  <c r="J122" i="5"/>
  <c r="AA122" i="5" s="1"/>
  <c r="J123" i="5"/>
  <c r="AA123" i="5" s="1"/>
  <c r="J124" i="5"/>
  <c r="AA124" i="5" s="1"/>
  <c r="J125" i="5"/>
  <c r="AA125" i="5" s="1"/>
  <c r="J126" i="5"/>
  <c r="AA126" i="5" s="1"/>
  <c r="J127" i="5"/>
  <c r="K127" i="5" s="1"/>
  <c r="L127" i="5" s="1"/>
  <c r="M127" i="5" s="1"/>
  <c r="N127" i="5" s="1"/>
  <c r="J128" i="5"/>
  <c r="K128" i="5" s="1"/>
  <c r="L128" i="5" s="1"/>
  <c r="M128" i="5" s="1"/>
  <c r="N128" i="5" s="1"/>
  <c r="J129" i="5"/>
  <c r="J130" i="5"/>
  <c r="K130" i="5" s="1"/>
  <c r="L130" i="5" s="1"/>
  <c r="M130" i="5" s="1"/>
  <c r="N130" i="5" s="1"/>
  <c r="J131" i="5"/>
  <c r="K131" i="5" s="1"/>
  <c r="L131" i="5" s="1"/>
  <c r="M131" i="5" s="1"/>
  <c r="N131" i="5" s="1"/>
  <c r="J132" i="5"/>
  <c r="K132" i="5" s="1"/>
  <c r="L132" i="5" s="1"/>
  <c r="M132" i="5" s="1"/>
  <c r="N132" i="5" s="1"/>
  <c r="J133" i="5"/>
  <c r="AA133" i="5" s="1"/>
  <c r="J134" i="5"/>
  <c r="AA134" i="5" s="1"/>
  <c r="J135" i="5"/>
  <c r="K135" i="5" s="1"/>
  <c r="L135" i="5" s="1"/>
  <c r="M135" i="5" s="1"/>
  <c r="N135" i="5" s="1"/>
  <c r="J136" i="5"/>
  <c r="K136" i="5" s="1"/>
  <c r="L136" i="5" s="1"/>
  <c r="M136" i="5" s="1"/>
  <c r="N136" i="5" s="1"/>
  <c r="J137" i="5"/>
  <c r="K137" i="5" s="1"/>
  <c r="L137" i="5" s="1"/>
  <c r="M137" i="5" s="1"/>
  <c r="N137" i="5" s="1"/>
  <c r="J138" i="5"/>
  <c r="K138" i="5" s="1"/>
  <c r="L138" i="5" s="1"/>
  <c r="M138" i="5" s="1"/>
  <c r="N138" i="5" s="1"/>
  <c r="J139" i="5"/>
  <c r="K139" i="5" s="1"/>
  <c r="L139" i="5" s="1"/>
  <c r="M139" i="5" s="1"/>
  <c r="N139" i="5" s="1"/>
  <c r="O139" i="5" s="1"/>
  <c r="P139" i="5" s="1"/>
  <c r="J140" i="5"/>
  <c r="K140" i="5" s="1"/>
  <c r="L140" i="5" s="1"/>
  <c r="M140" i="5" s="1"/>
  <c r="N140" i="5" s="1"/>
  <c r="O140" i="5" s="1"/>
  <c r="P140" i="5" s="1"/>
  <c r="J141" i="5"/>
  <c r="AA141" i="5" s="1"/>
  <c r="J142" i="5"/>
  <c r="AA142" i="5" s="1"/>
  <c r="J143" i="5"/>
  <c r="AA143" i="5" s="1"/>
  <c r="J144" i="5"/>
  <c r="AA144" i="5" s="1"/>
  <c r="J145" i="5"/>
  <c r="AA145" i="5" s="1"/>
  <c r="J146" i="5"/>
  <c r="AA146" i="5" s="1"/>
  <c r="J2" i="5"/>
  <c r="AA2" i="5" s="1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2" i="1"/>
  <c r="AB145" i="5" l="1"/>
  <c r="AB141" i="5"/>
  <c r="AB137" i="5"/>
  <c r="AB133" i="5"/>
  <c r="AB125" i="5"/>
  <c r="AB121" i="5"/>
  <c r="AB117" i="5"/>
  <c r="AB113" i="5"/>
  <c r="AB105" i="5"/>
  <c r="AB101" i="5"/>
  <c r="AB97" i="5"/>
  <c r="AB93" i="5"/>
  <c r="AB89" i="5"/>
  <c r="AB85" i="5"/>
  <c r="AB81" i="5"/>
  <c r="AB77" i="5"/>
  <c r="AB73" i="5"/>
  <c r="AB69" i="5"/>
  <c r="AB65" i="5"/>
  <c r="AB61" i="5"/>
  <c r="AB57" i="5"/>
  <c r="AB53" i="5"/>
  <c r="AB49" i="5"/>
  <c r="AB45" i="5"/>
  <c r="AB41" i="5"/>
  <c r="AB37" i="5"/>
  <c r="AB33" i="5"/>
  <c r="AB29" i="5"/>
  <c r="AB25" i="5"/>
  <c r="AB21" i="5"/>
  <c r="AB17" i="5"/>
  <c r="AB13" i="5"/>
  <c r="AB9" i="5"/>
  <c r="AB5" i="5"/>
  <c r="AB144" i="5"/>
  <c r="AB140" i="5"/>
  <c r="AB136" i="5"/>
  <c r="AB132" i="5"/>
  <c r="AB128" i="5"/>
  <c r="AB124" i="5"/>
  <c r="AB120" i="5"/>
  <c r="AB116" i="5"/>
  <c r="AB112" i="5"/>
  <c r="AB108" i="5"/>
  <c r="AB104" i="5"/>
  <c r="AB100" i="5"/>
  <c r="AB96" i="5"/>
  <c r="AB92" i="5"/>
  <c r="AB88" i="5"/>
  <c r="AB84" i="5"/>
  <c r="AB80" i="5"/>
  <c r="AB76" i="5"/>
  <c r="AB72" i="5"/>
  <c r="AB68" i="5"/>
  <c r="AB64" i="5"/>
  <c r="AB60" i="5"/>
  <c r="AB56" i="5"/>
  <c r="AB52" i="5"/>
  <c r="AB48" i="5"/>
  <c r="AB44" i="5"/>
  <c r="AB40" i="5"/>
  <c r="AB36" i="5"/>
  <c r="AB32" i="5"/>
  <c r="AB28" i="5"/>
  <c r="AB24" i="5"/>
  <c r="AB20" i="5"/>
  <c r="AB16" i="5"/>
  <c r="AB12" i="5"/>
  <c r="AB8" i="5"/>
  <c r="AB4" i="5"/>
  <c r="AB2" i="5"/>
  <c r="AB143" i="5"/>
  <c r="AB139" i="5"/>
  <c r="AB135" i="5"/>
  <c r="AB131" i="5"/>
  <c r="AB127" i="5"/>
  <c r="AB123" i="5"/>
  <c r="AB119" i="5"/>
  <c r="AB115" i="5"/>
  <c r="AB111" i="5"/>
  <c r="AB107" i="5"/>
  <c r="AB103" i="5"/>
  <c r="AB99" i="5"/>
  <c r="AB95" i="5"/>
  <c r="AB91" i="5"/>
  <c r="AB87" i="5"/>
  <c r="AB83" i="5"/>
  <c r="AB79" i="5"/>
  <c r="AB75" i="5"/>
  <c r="AB71" i="5"/>
  <c r="AB67" i="5"/>
  <c r="AB63" i="5"/>
  <c r="AB59" i="5"/>
  <c r="AB55" i="5"/>
  <c r="AB51" i="5"/>
  <c r="AB47" i="5"/>
  <c r="AB43" i="5"/>
  <c r="AB39" i="5"/>
  <c r="AB35" i="5"/>
  <c r="AB31" i="5"/>
  <c r="AB27" i="5"/>
  <c r="AB23" i="5"/>
  <c r="AB19" i="5"/>
  <c r="AB15" i="5"/>
  <c r="AB11" i="5"/>
  <c r="AB7" i="5"/>
  <c r="AB3" i="5"/>
  <c r="AB146" i="5"/>
  <c r="AB142" i="5"/>
  <c r="AB138" i="5"/>
  <c r="AB134" i="5"/>
  <c r="AB130" i="5"/>
  <c r="AB126" i="5"/>
  <c r="AB122" i="5"/>
  <c r="AB118" i="5"/>
  <c r="AB114" i="5"/>
  <c r="AB110" i="5"/>
  <c r="AB106" i="5"/>
  <c r="AB102" i="5"/>
  <c r="AB98" i="5"/>
  <c r="AB94" i="5"/>
  <c r="AB90" i="5"/>
  <c r="AB86" i="5"/>
  <c r="AB82" i="5"/>
  <c r="AB78" i="5"/>
  <c r="AB74" i="5"/>
  <c r="AB70" i="5"/>
  <c r="AB66" i="5"/>
  <c r="AB62" i="5"/>
  <c r="AB58" i="5"/>
  <c r="AB54" i="5"/>
  <c r="AB50" i="5"/>
  <c r="AB46" i="5"/>
  <c r="AB42" i="5"/>
  <c r="AB38" i="5"/>
  <c r="AB34" i="5"/>
  <c r="AB30" i="5"/>
  <c r="AB26" i="5"/>
  <c r="AB22" i="5"/>
  <c r="AB18" i="5"/>
  <c r="AB14" i="5"/>
  <c r="AB10" i="5"/>
  <c r="AB6" i="5"/>
  <c r="Z109" i="5"/>
  <c r="AB109" i="5" s="1"/>
  <c r="K129" i="5"/>
  <c r="L129" i="5" s="1"/>
  <c r="M129" i="5" s="1"/>
  <c r="N129" i="5" s="1"/>
  <c r="O129" i="5" s="1"/>
  <c r="P129" i="5" s="1"/>
  <c r="Q129" i="5" s="1"/>
  <c r="R129" i="5" s="1"/>
  <c r="S129" i="5" s="1"/>
  <c r="T129" i="5" s="1"/>
  <c r="U129" i="5" s="1"/>
  <c r="V129" i="5" s="1"/>
  <c r="W129" i="5" s="1"/>
  <c r="X129" i="5" s="1"/>
  <c r="Y129" i="5" s="1"/>
  <c r="Z129" i="5" s="1"/>
  <c r="L147" i="5"/>
  <c r="AA137" i="5"/>
  <c r="AA109" i="5"/>
  <c r="AA101" i="5"/>
  <c r="AA89" i="5"/>
  <c r="AA73" i="5"/>
  <c r="AA69" i="5"/>
  <c r="AA25" i="5"/>
  <c r="AA21" i="5"/>
  <c r="AA17" i="5"/>
  <c r="AA13" i="5"/>
  <c r="AA9" i="5"/>
  <c r="AA5" i="5"/>
  <c r="J147" i="5"/>
  <c r="O147" i="5"/>
  <c r="K147" i="5"/>
  <c r="AA140" i="5"/>
  <c r="AA136" i="5"/>
  <c r="AA132" i="5"/>
  <c r="AA128" i="5"/>
  <c r="AA120" i="5"/>
  <c r="AA112" i="5"/>
  <c r="AA104" i="5"/>
  <c r="AA100" i="5"/>
  <c r="AA88" i="5"/>
  <c r="AA76" i="5"/>
  <c r="AA72" i="5"/>
  <c r="AA24" i="5"/>
  <c r="AA20" i="5"/>
  <c r="AA16" i="5"/>
  <c r="AA8" i="5"/>
  <c r="V147" i="5"/>
  <c r="AA139" i="5"/>
  <c r="AA135" i="5"/>
  <c r="AA131" i="5"/>
  <c r="AA127" i="5"/>
  <c r="AA119" i="5"/>
  <c r="AA103" i="5"/>
  <c r="AA99" i="5"/>
  <c r="AA91" i="5"/>
  <c r="AA87" i="5"/>
  <c r="AA75" i="5"/>
  <c r="AA71" i="5"/>
  <c r="AA23" i="5"/>
  <c r="AA19" i="5"/>
  <c r="AA15" i="5"/>
  <c r="M147" i="5"/>
  <c r="AA138" i="5"/>
  <c r="AA130" i="5"/>
  <c r="AA102" i="5"/>
  <c r="AA98" i="5"/>
  <c r="AA90" i="5"/>
  <c r="AA86" i="5"/>
  <c r="AA74" i="5"/>
  <c r="AA70" i="5"/>
  <c r="AA58" i="5"/>
  <c r="AA54" i="5"/>
  <c r="AA50" i="5"/>
  <c r="AA22" i="5"/>
  <c r="AA18" i="5"/>
  <c r="AA14" i="5"/>
  <c r="Q147" i="5" l="1"/>
  <c r="N147" i="5"/>
  <c r="S147" i="5"/>
  <c r="U147" i="5"/>
  <c r="R147" i="5"/>
  <c r="AB147" i="5"/>
  <c r="AB129" i="5"/>
  <c r="W147" i="5"/>
  <c r="T147" i="5"/>
  <c r="Z147" i="5"/>
  <c r="P147" i="5"/>
  <c r="AA129" i="5"/>
  <c r="AA147" i="5" s="1"/>
  <c r="Y147" i="5"/>
  <c r="X147" i="5"/>
</calcChain>
</file>

<file path=xl/sharedStrings.xml><?xml version="1.0" encoding="utf-8"?>
<sst xmlns="http://schemas.openxmlformats.org/spreadsheetml/2006/main" count="1653" uniqueCount="233">
  <si>
    <t>Typ jednostki rynku mocy</t>
  </si>
  <si>
    <t>Nazwa dostawcy mocy</t>
  </si>
  <si>
    <t>JRM/296</t>
  </si>
  <si>
    <t>JRM/231</t>
  </si>
  <si>
    <t>JRM/233</t>
  </si>
  <si>
    <t>JRM/96</t>
  </si>
  <si>
    <t>JRM/68</t>
  </si>
  <si>
    <t>JRM/117</t>
  </si>
  <si>
    <t>JRM/263</t>
  </si>
  <si>
    <t>JRM/279</t>
  </si>
  <si>
    <t>JRM/157</t>
  </si>
  <si>
    <t>JRM/187</t>
  </si>
  <si>
    <t>JRM/189</t>
  </si>
  <si>
    <t>JRM/280</t>
  </si>
  <si>
    <t>JRM/282</t>
  </si>
  <si>
    <t>JRM/283</t>
  </si>
  <si>
    <t>JRM/284</t>
  </si>
  <si>
    <t>JRM/286</t>
  </si>
  <si>
    <t>JRM/287</t>
  </si>
  <si>
    <t>JRM/288</t>
  </si>
  <si>
    <t>JRM/290</t>
  </si>
  <si>
    <t>JRM/291</t>
  </si>
  <si>
    <t>JRM/292</t>
  </si>
  <si>
    <t>JRM/100</t>
  </si>
  <si>
    <t>JRM/102</t>
  </si>
  <si>
    <t>JRM/123</t>
  </si>
  <si>
    <t>JRM/8</t>
  </si>
  <si>
    <t>JRM/11</t>
  </si>
  <si>
    <t>JRM/14</t>
  </si>
  <si>
    <t>JRM/38</t>
  </si>
  <si>
    <t>JRM/39</t>
  </si>
  <si>
    <t>JRM/42</t>
  </si>
  <si>
    <t>JRM/58</t>
  </si>
  <si>
    <t>JRM/69</t>
  </si>
  <si>
    <t>JRM/72</t>
  </si>
  <si>
    <t>JRM/74</t>
  </si>
  <si>
    <t>JRM/75</t>
  </si>
  <si>
    <t>JRM/76</t>
  </si>
  <si>
    <t>JRM/77</t>
  </si>
  <si>
    <t>JRM/78</t>
  </si>
  <si>
    <t>JRM/79</t>
  </si>
  <si>
    <t>JRM/81</t>
  </si>
  <si>
    <t>JRM/82</t>
  </si>
  <si>
    <t>JRM/83</t>
  </si>
  <si>
    <t>JRM/B4</t>
  </si>
  <si>
    <t>JRM/313</t>
  </si>
  <si>
    <t>JRM/314</t>
  </si>
  <si>
    <t>JRM/315</t>
  </si>
  <si>
    <t>JRM/328</t>
  </si>
  <si>
    <t>JRM/255</t>
  </si>
  <si>
    <t>JRM/285</t>
  </si>
  <si>
    <t>JRM/329</t>
  </si>
  <si>
    <t>JRM/197</t>
  </si>
  <si>
    <t>JRM/246</t>
  </si>
  <si>
    <t>JRM/59</t>
  </si>
  <si>
    <t>JRM/326</t>
  </si>
  <si>
    <t>JRM/130</t>
  </si>
  <si>
    <t>JRM/142</t>
  </si>
  <si>
    <t>JRM/156</t>
  </si>
  <si>
    <t>JRM/173</t>
  </si>
  <si>
    <t>JRM/198</t>
  </si>
  <si>
    <t>JRM/43</t>
  </si>
  <si>
    <t>JRM/47</t>
  </si>
  <si>
    <t>JRM/51</t>
  </si>
  <si>
    <t>JRM/53</t>
  </si>
  <si>
    <t>JRM/54</t>
  </si>
  <si>
    <t>JRM/57</t>
  </si>
  <si>
    <t>JRM/66</t>
  </si>
  <si>
    <t>JRM/67</t>
  </si>
  <si>
    <t>JRM/94</t>
  </si>
  <si>
    <t>JRM/99</t>
  </si>
  <si>
    <t>JRM/101</t>
  </si>
  <si>
    <t>JRM/111</t>
  </si>
  <si>
    <t>JRM/112</t>
  </si>
  <si>
    <t>JRM/113</t>
  </si>
  <si>
    <t>JRM/125</t>
  </si>
  <si>
    <t>JRM/126</t>
  </si>
  <si>
    <t>JRM/9</t>
  </si>
  <si>
    <t>JRM/13</t>
  </si>
  <si>
    <t>JRM/15</t>
  </si>
  <si>
    <t>JRM/21</t>
  </si>
  <si>
    <t>JRM/22</t>
  </si>
  <si>
    <t>JRM/24</t>
  </si>
  <si>
    <t>JRM/29</t>
  </si>
  <si>
    <t>JRM/40</t>
  </si>
  <si>
    <t>JRM/41</t>
  </si>
  <si>
    <t>JRM/97</t>
  </si>
  <si>
    <t>JRM/105</t>
  </si>
  <si>
    <t>JRM/107</t>
  </si>
  <si>
    <t>JRM/191</t>
  </si>
  <si>
    <t>JRM/210</t>
  </si>
  <si>
    <t>JRM/235</t>
  </si>
  <si>
    <t>JRM/50</t>
  </si>
  <si>
    <t>JRM/52</t>
  </si>
  <si>
    <t>JRM/55</t>
  </si>
  <si>
    <t>JRM/65</t>
  </si>
  <si>
    <t>JRM/88</t>
  </si>
  <si>
    <t>JRM/93</t>
  </si>
  <si>
    <t>JRM/104</t>
  </si>
  <si>
    <t>JRM/106</t>
  </si>
  <si>
    <t>JRM/120</t>
  </si>
  <si>
    <t>JRM/170</t>
  </si>
  <si>
    <t>JRM/188</t>
  </si>
  <si>
    <t>JRM/194</t>
  </si>
  <si>
    <t>JRM/254</t>
  </si>
  <si>
    <t>JRM/90</t>
  </si>
  <si>
    <t>JRM/95</t>
  </si>
  <si>
    <t>JRM/87</t>
  </si>
  <si>
    <t>JRM/92</t>
  </si>
  <si>
    <t>JRM/124</t>
  </si>
  <si>
    <t>JRM/110</t>
  </si>
  <si>
    <t>JRM/234</t>
  </si>
  <si>
    <t>JRM/293</t>
  </si>
  <si>
    <t>JRM/17</t>
  </si>
  <si>
    <t>JRM/36</t>
  </si>
  <si>
    <t>JRM/206</t>
  </si>
  <si>
    <t>JRM/262</t>
  </si>
  <si>
    <t>JRM/308</t>
  </si>
  <si>
    <t>JRM/303</t>
  </si>
  <si>
    <t>JRM/317</t>
  </si>
  <si>
    <t>JRM/322</t>
  </si>
  <si>
    <t>JRM/325</t>
  </si>
  <si>
    <t>JRM/10</t>
  </si>
  <si>
    <t>JRM/4</t>
  </si>
  <si>
    <t>JRM/7</t>
  </si>
  <si>
    <t>JRM/46</t>
  </si>
  <si>
    <t>JRM/89</t>
  </si>
  <si>
    <t>JRM/114</t>
  </si>
  <si>
    <t>JRM/115</t>
  </si>
  <si>
    <t>JRM/116</t>
  </si>
  <si>
    <t>JRM/118</t>
  </si>
  <si>
    <t>JRM/119</t>
  </si>
  <si>
    <t>JRM/139</t>
  </si>
  <si>
    <t>JRM/145</t>
  </si>
  <si>
    <t>JRM/311</t>
  </si>
  <si>
    <t>JRM/31</t>
  </si>
  <si>
    <t>JRM/122</t>
  </si>
  <si>
    <t>JRM/138</t>
  </si>
  <si>
    <t>JRM/143</t>
  </si>
  <si>
    <t>JRM/232</t>
  </si>
  <si>
    <t>JRM/248</t>
  </si>
  <si>
    <t>JRM/306</t>
  </si>
  <si>
    <t>JRM/200</t>
  </si>
  <si>
    <t>JRM/45</t>
  </si>
  <si>
    <t>JRM/48</t>
  </si>
  <si>
    <t>JRM/238</t>
  </si>
  <si>
    <t>JRM/240</t>
  </si>
  <si>
    <t>Istniejąca jednostka rynku mocy_x000D_wytwórcza</t>
  </si>
  <si>
    <t>Nowa jednostka rynku mocy_x000D_wytwórcza</t>
  </si>
  <si>
    <t>Modernizowana jednostka rynku_x000D_mocy wytwórcza</t>
  </si>
  <si>
    <t>Niepotwierdzona jednostka rynku_x000D_mocy redukcji zapotrzebowania</t>
  </si>
  <si>
    <t>Modernizowana jednostka tynku_x000D_mocy wytwórcza</t>
  </si>
  <si>
    <t>Istniejąca Jednostka rynku mocy_x000D_wytwórcza</t>
  </si>
  <si>
    <t>istniejąca jednostka rynku mocy_x000D_wytwórcza</t>
  </si>
  <si>
    <t>Niepotwierdzona Jednostka rynku_x000D_mocy redukcji zapotrzebowania</t>
  </si>
  <si>
    <t>"Energetyka" sp. z o.o.</t>
  </si>
  <si>
    <t>CEZ Skawina S.A.</t>
  </si>
  <si>
    <t>Elektrociepłownia BĘDZIN sp z o.o.</t>
  </si>
  <si>
    <t>Elektrociepłownia Stalowa Wola S.A.</t>
  </si>
  <si>
    <t>Elektrownia Pątnów II sp. z o.o.</t>
  </si>
  <si>
    <t>ELSEN S.A.</t>
  </si>
  <si>
    <t>ENEA Elektrownia Połaniec S.A.</t>
  </si>
  <si>
    <t>ENEA Wytwarzanie Sp. z o.o.</t>
  </si>
  <si>
    <t>ENERGA Elektrownie Ostrołęka S.A.</t>
  </si>
  <si>
    <t>ENERGA Wytwarzanie S.A.</t>
  </si>
  <si>
    <t>ENERNOC POLSKA Sp. z o.o.</t>
  </si>
  <si>
    <t>Enspirion Sp. z o.o.</t>
  </si>
  <si>
    <t>Fortum Power and Heat Polska sp. z o.o.</t>
  </si>
  <si>
    <t>Fortum Silesia S.A.</t>
  </si>
  <si>
    <t>Gl HRUBIESZÓW Sp. z o.o.</t>
  </si>
  <si>
    <t>Mercury Energia Spółka z o.o. i wspólnicy Sp._x000D_K.</t>
  </si>
  <si>
    <t>Miejskie Przedsiębiorstwo Energetyki Cieplnej_x000D_Sp. z o.o.</t>
  </si>
  <si>
    <t>NOWE JAWORZNO GRUPA TAURON sp. z_x000D_o.o.</t>
  </si>
  <si>
    <t>Państwowe Gospodarstwo Wodne Wody_x000D_Polskie</t>
  </si>
  <si>
    <t>PGE Energia Ciepła S.A.</t>
  </si>
  <si>
    <t>PGE Energia Odnawialna S.A.</t>
  </si>
  <si>
    <t>PGE Górnictwo i Energetyka Konwencjonalna S.A.</t>
  </si>
  <si>
    <t>PGE Górnictwo 1 Energetyka Konwencjonalna S.A.</t>
  </si>
  <si>
    <t>PGE POLSKA GRUPA ENERGETYCZNA S.A.</t>
  </si>
  <si>
    <t>PGNIG TERMIKA Energetyka Przemysłowa S.A.</t>
  </si>
  <si>
    <t>PGNiG TERMIKA Energetyka Przemysłowa_x000D_S.A.</t>
  </si>
  <si>
    <t>PGNiG TERMIKA S.A.</t>
  </si>
  <si>
    <t>Polenergia Elektrociepłownia Nowa Sarzyna_x000D_Sp. z o.o.</t>
  </si>
  <si>
    <t>Polski Końcem Naftowy ORLEN S.A.</t>
  </si>
  <si>
    <t>POLSKIE GÓRNICTWO NAFTOWE I_x000D_GAZOWNICTWO S.A.</t>
  </si>
  <si>
    <t>Power Block sp. z o.o.</t>
  </si>
  <si>
    <t>Przedsiębiorstwo Usługowo-Handlowo-_x000D_Produkcyjne "LECH" Sp. z o.o.</t>
  </si>
  <si>
    <t>TAMEH POLSKA sp. z o.o.</t>
  </si>
  <si>
    <t>TAURON CIEPŁO sp. z o.o.</t>
  </si>
  <si>
    <t>TAURON POLSKA ENERGIA S.A.</t>
  </si>
  <si>
    <t>TAURON POLSKA ENERGIA SA</t>
  </si>
  <si>
    <t>TAURON WYTWARZANIE S.A.</t>
  </si>
  <si>
    <t>Veolia Energia Łódź S.A.</t>
  </si>
  <si>
    <t>Veolia Energia Poznań S.A.</t>
  </si>
  <si>
    <t>Zakłady Górniczo-Hutnicze "Bolesław" S.A.</t>
  </si>
  <si>
    <t>Zespół Elektrowni Pątnów-Adamów-Konin S.A.</t>
  </si>
  <si>
    <t>Zespół Elektrowni Wodnych Niedzica S.A.</t>
  </si>
  <si>
    <t>Okres trwania
obowiązku
mocowego w
latach</t>
  </si>
  <si>
    <t>Wielkość
 obowiązku
 mocowego
[MW]</t>
  </si>
  <si>
    <t>Kod 
jednostki
rynku mocy</t>
  </si>
  <si>
    <t>Rok</t>
  </si>
  <si>
    <t>Typ aukcji</t>
  </si>
  <si>
    <t>Data aukcji</t>
  </si>
  <si>
    <t>Runda zamknięcia aukcji</t>
  </si>
  <si>
    <t>Cena zamknięcia aukcji za 1 kW</t>
  </si>
  <si>
    <t>Moc zakontraktowana w wyniku aukcji MW</t>
  </si>
  <si>
    <t>Aukcja główna</t>
  </si>
  <si>
    <t>Year 2021</t>
  </si>
  <si>
    <t>Last year of committment</t>
  </si>
  <si>
    <t>Year 2022</t>
  </si>
  <si>
    <t>Year 2023</t>
  </si>
  <si>
    <t>Year 2024</t>
  </si>
  <si>
    <t>Year 2025</t>
  </si>
  <si>
    <t>Year 2026</t>
  </si>
  <si>
    <t>Year 2027</t>
  </si>
  <si>
    <t>Year 2028</t>
  </si>
  <si>
    <t>Year 2029</t>
  </si>
  <si>
    <t>Year 2030</t>
  </si>
  <si>
    <t>Year 2031</t>
  </si>
  <si>
    <t>Year 2032</t>
  </si>
  <si>
    <t>Year 2033</t>
  </si>
  <si>
    <t>Year 2034</t>
  </si>
  <si>
    <t>Year 2035</t>
  </si>
  <si>
    <t>Year 2036</t>
  </si>
  <si>
    <t>Year 2037</t>
  </si>
  <si>
    <t>Total committment</t>
  </si>
  <si>
    <t>NPV of the total committment since the year of the auction</t>
  </si>
  <si>
    <t>Year 2019</t>
  </si>
  <si>
    <t>Year 2020</t>
  </si>
  <si>
    <t>Row Labels</t>
  </si>
  <si>
    <t>(blank)</t>
  </si>
  <si>
    <t>Grand Total</t>
  </si>
  <si>
    <t>Sum of Total committment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</si>
</sst>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#,##0.00\ &quot;PLN&quot;_);[Red]\(#,##0.00\ &quot;PLN&quot;\)"/>
    <numFmt numFmtId="44" formatCode="_ * #,##0.00_)\ &quot;PLN&quot;_ ;_ * \(#,##0.00\)\ &quot;PLN&quot;_ ;_ * &quot;-&quot;??_)\ &quot;PLN&quot;_ ;_ @_ "/>
    <numFmt numFmtId="43" formatCode="_ * #,##0.00_)_ ;_ * \(#,##0.00\)_ ;_ * &quot;-&quot;??_)_ ;_ @_ "/>
    <numFmt numFmtId="164" formatCode="_ * #,##0_)_ ;_ * \(#,##0\)_ ;_ * &quot;-&quot;??_)_ ;_ @_ 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0" xfId="1" applyFont="1"/>
    <xf numFmtId="164" fontId="0" fillId="0" borderId="0" xfId="1" applyNumberFormat="1" applyFont="1"/>
    <xf numFmtId="164" fontId="1" fillId="0" borderId="1" xfId="1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43" fontId="1" fillId="0" borderId="1" xfId="1" applyFont="1" applyBorder="1" applyAlignment="1">
      <alignment horizontal="center" vertical="top" wrapText="1"/>
    </xf>
    <xf numFmtId="0" fontId="1" fillId="0" borderId="0" xfId="0" applyFont="1" applyAlignment="1">
      <alignment wrapText="1"/>
    </xf>
    <xf numFmtId="14" fontId="0" fillId="0" borderId="0" xfId="0" applyNumberFormat="1"/>
    <xf numFmtId="44" fontId="0" fillId="0" borderId="0" xfId="2" applyFont="1"/>
    <xf numFmtId="0" fontId="1" fillId="0" borderId="0" xfId="0" applyFont="1"/>
    <xf numFmtId="44" fontId="0" fillId="0" borderId="0" xfId="0" applyNumberFormat="1"/>
    <xf numFmtId="44" fontId="1" fillId="0" borderId="0" xfId="0" applyNumberFormat="1" applyFon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165" fontId="0" fillId="0" borderId="0" xfId="3" applyNumberFormat="1" applyFont="1"/>
  </cellXfs>
  <cellStyles count="4">
    <cellStyle name="Comma" xfId="1" builtinId="3"/>
    <cellStyle name="Currency" xfId="2" builtinId="4"/>
    <cellStyle name="Normal" xfId="0" builtinId="0"/>
    <cellStyle name="Per cent" xfId="3" builtinId="5"/>
  </cellStyles>
  <dxfs count="1">
    <dxf>
      <numFmt numFmtId="35" formatCode="_ * #,##0.00_)_ ;_ * \(#,##0.00\)_ ;_ * &quot;-&quot;??_)_ ;_ @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95.757184374997" createdVersion="8" refreshedVersion="8" minRefreshableVersion="3" recordCount="147" xr:uid="{67D427A1-C2BF-6D44-BC13-C7BFEDD32181}">
  <cacheSource type="worksheet">
    <worksheetSource ref="A1:AB1048576" sheet="Sheet1 (2)"/>
  </cacheSource>
  <cacheFields count="28">
    <cacheField name="Cena zamknięcia aukcji za 1 kW" numFmtId="0">
      <sharedItems containsString="0" containsBlank="1" containsNumber="1" minValue="240.32" maxValue="240.32"/>
    </cacheField>
    <cacheField name="Kod _x000a_jednostki_x000a_rynku mocy" numFmtId="0">
      <sharedItems containsBlank="1" count="146">
        <s v="JRM/296"/>
        <s v="JRM/231"/>
        <s v="JRM/233"/>
        <s v="JRM/96"/>
        <s v="JRM/68"/>
        <s v="JRM/117"/>
        <s v="JRM/263"/>
        <s v="JRM/279"/>
        <s v="JRM/157"/>
        <s v="JRM/187"/>
        <s v="JRM/189"/>
        <s v="JRM/280"/>
        <s v="JRM/282"/>
        <s v="JRM/283"/>
        <s v="JRM/284"/>
        <s v="JRM/286"/>
        <s v="JRM/287"/>
        <s v="JRM/288"/>
        <s v="JRM/290"/>
        <s v="JRM/291"/>
        <s v="JRM/292"/>
        <s v="JRM/100"/>
        <s v="JRM/102"/>
        <s v="JRM/123"/>
        <s v="JRM/8"/>
        <s v="JRM/11"/>
        <s v="JRM/14"/>
        <s v="JRM/38"/>
        <s v="JRM/39"/>
        <s v="JRM/42"/>
        <s v="JRM/58"/>
        <s v="JRM/69"/>
        <s v="JRM/72"/>
        <s v="JRM/74"/>
        <s v="JRM/75"/>
        <s v="JRM/76"/>
        <s v="JRM/77"/>
        <s v="JRM/78"/>
        <s v="JRM/79"/>
        <s v="JRM/81"/>
        <s v="JRM/82"/>
        <s v="JRM/83"/>
        <s v="JRM/B4"/>
        <s v="JRM/313"/>
        <s v="JRM/314"/>
        <s v="JRM/315"/>
        <s v="JRM/328"/>
        <s v="JRM/255"/>
        <s v="JRM/285"/>
        <s v="JRM/329"/>
        <s v="JRM/197"/>
        <s v="JRM/246"/>
        <s v="JRM/59"/>
        <s v="JRM/326"/>
        <s v="JRM/130"/>
        <s v="JRM/142"/>
        <s v="JRM/156"/>
        <s v="JRM/173"/>
        <s v="JRM/198"/>
        <s v="JRM/43"/>
        <s v="JRM/47"/>
        <s v="JRM/51"/>
        <s v="JRM/53"/>
        <s v="JRM/54"/>
        <s v="JRM/57"/>
        <s v="JRM/66"/>
        <s v="JRM/67"/>
        <s v="JRM/94"/>
        <s v="JRM/99"/>
        <s v="JRM/101"/>
        <s v="JRM/111"/>
        <s v="JRM/112"/>
        <s v="JRM/113"/>
        <s v="JRM/125"/>
        <s v="JRM/126"/>
        <s v="JRM/22"/>
        <s v="JRM/24"/>
        <s v="JRM/9"/>
        <s v="JRM/13"/>
        <s v="JRM/15"/>
        <s v="JRM/21"/>
        <s v="JRM/29"/>
        <s v="JRM/40"/>
        <s v="JRM/41"/>
        <s v="JRM/97"/>
        <s v="JRM/105"/>
        <s v="JRM/107"/>
        <s v="JRM/191"/>
        <s v="JRM/210"/>
        <s v="JRM/235"/>
        <s v="JRM/50"/>
        <s v="JRM/52"/>
        <s v="JRM/55"/>
        <s v="JRM/65"/>
        <s v="JRM/88"/>
        <s v="JRM/93"/>
        <s v="JRM/104"/>
        <s v="JRM/106"/>
        <s v="JRM/120"/>
        <s v="JRM/170"/>
        <s v="JRM/188"/>
        <s v="JRM/194"/>
        <s v="JRM/254"/>
        <s v="JRM/95"/>
        <s v="JRM/90"/>
        <s v="JRM/87"/>
        <s v="JRM/92"/>
        <s v="JRM/124"/>
        <s v="JRM/110"/>
        <s v="JRM/234"/>
        <s v="JRM/293"/>
        <s v="JRM/17"/>
        <s v="JRM/36"/>
        <s v="JRM/206"/>
        <s v="JRM/262"/>
        <s v="JRM/308"/>
        <s v="JRM/303"/>
        <s v="JRM/317"/>
        <s v="JRM/322"/>
        <s v="JRM/325"/>
        <s v="JRM/10"/>
        <s v="JRM/4"/>
        <s v="JRM/7"/>
        <s v="JRM/46"/>
        <s v="JRM/89"/>
        <s v="JRM/114"/>
        <s v="JRM/115"/>
        <s v="JRM/311"/>
        <s v="JRM/116"/>
        <s v="JRM/118"/>
        <s v="JRM/119"/>
        <s v="JRM/139"/>
        <s v="JRM/145"/>
        <s v="JRM/31"/>
        <s v="JRM/122"/>
        <s v="JRM/138"/>
        <s v="JRM/143"/>
        <s v="JRM/232"/>
        <s v="JRM/248"/>
        <s v="JRM/306"/>
        <s v="JRM/200"/>
        <s v="JRM/45"/>
        <s v="JRM/48"/>
        <s v="JRM/238"/>
        <s v="JRM/240"/>
        <m/>
      </sharedItems>
    </cacheField>
    <cacheField name="Typ jednostki rynku mocy" numFmtId="0">
      <sharedItems containsBlank="1" count="6">
        <s v="Istniejąca jednostka rynku mocy_x000d_wytwórcza"/>
        <s v="Nowa jednostka rynku mocy_x000d_wytwórcza"/>
        <s v="Modernizowana jednostka rynku_x000d_mocy wytwórcza"/>
        <s v="Niepotwierdzona jednostka rynku_x000d_mocy redukcji zapotrzebowania"/>
        <s v="Modernizowana jednostka tynku_x000d_mocy wytwórcza"/>
        <m/>
      </sharedItems>
    </cacheField>
    <cacheField name="Wielkość_x000a_ obowiązku_x000a_ mocowego_x000a_[MW]" numFmtId="43">
      <sharedItems containsString="0" containsBlank="1" containsNumber="1" minValue="0.75" maxValue="915.4"/>
    </cacheField>
    <cacheField name="Okres trwania_x000a_obowiązku_x000a_mocowego w_x000a_latach" numFmtId="164">
      <sharedItems containsString="0" containsBlank="1" containsNumber="1" containsInteger="1" minValue="1" maxValue="17"/>
    </cacheField>
    <cacheField name="Nazwa dostawcy mocy" numFmtId="0">
      <sharedItems containsBlank="1"/>
    </cacheField>
    <cacheField name="Last year of committment" numFmtId="0">
      <sharedItems containsString="0" containsBlank="1" containsNumber="1" containsInteger="1" minValue="2021" maxValue="2037"/>
    </cacheField>
    <cacheField name="Year 2019" numFmtId="0">
      <sharedItems containsString="0" containsBlank="1" containsNumber="1" containsInteger="1" minValue="0" maxValue="0"/>
    </cacheField>
    <cacheField name="Year 2020" numFmtId="0">
      <sharedItems containsString="0" containsBlank="1" containsNumber="1" containsInteger="1" minValue="0" maxValue="0"/>
    </cacheField>
    <cacheField name="Year 2021" numFmtId="0">
      <sharedItems containsString="0" containsBlank="1" containsNumber="1" minValue="180240" maxValue="5093547553.5999994"/>
    </cacheField>
    <cacheField name="Year 2022" numFmtId="0">
      <sharedItems containsString="0" containsBlank="1" containsNumber="1" minValue="814444.48" maxValue="2915730944.6399994"/>
    </cacheField>
    <cacheField name="Year 2023" numFmtId="0">
      <sharedItems containsString="0" containsBlank="1" containsNumber="1" minValue="814444.48" maxValue="2915730944.6399994"/>
    </cacheField>
    <cacheField name="Year 2024" numFmtId="0">
      <sharedItems containsString="0" containsBlank="1" containsNumber="1" minValue="814444.48" maxValue="2915730944.6399994"/>
    </cacheField>
    <cacheField name="Year 2025" numFmtId="0">
      <sharedItems containsString="0" containsBlank="1" containsNumber="1" minValue="814444.48" maxValue="2915730944.6399994"/>
    </cacheField>
    <cacheField name="Year 2026" numFmtId="0">
      <sharedItems containsString="0" containsBlank="1" containsNumber="1" minValue="814444.48" maxValue="1134391868.48"/>
    </cacheField>
    <cacheField name="Year 2027" numFmtId="0">
      <sharedItems containsString="0" containsBlank="1" containsNumber="1" minValue="814444.48" maxValue="1134391868.48"/>
    </cacheField>
    <cacheField name="Year 2028" numFmtId="0">
      <sharedItems containsString="0" containsBlank="1" containsNumber="1" minValue="1119891.2" maxValue="991960452.80000007"/>
    </cacheField>
    <cacheField name="Year 2029" numFmtId="0">
      <sharedItems containsString="0" containsBlank="1" containsNumber="1" minValue="1119891.2" maxValue="991960452.80000007"/>
    </cacheField>
    <cacheField name="Year 2030" numFmtId="0">
      <sharedItems containsString="0" containsBlank="1" containsNumber="1" minValue="1119891.2" maxValue="991960452.80000007"/>
    </cacheField>
    <cacheField name="Year 2031" numFmtId="0">
      <sharedItems containsString="0" containsBlank="1" containsNumber="1" minValue="1119891.2" maxValue="991960452.80000007"/>
    </cacheField>
    <cacheField name="Year 2032" numFmtId="0">
      <sharedItems containsString="0" containsBlank="1" containsNumber="1" minValue="1119891.2" maxValue="991960452.80000007"/>
    </cacheField>
    <cacheField name="Year 2033" numFmtId="0">
      <sharedItems containsString="0" containsBlank="1" containsNumber="1" minValue="1119891.2" maxValue="991960452.80000007"/>
    </cacheField>
    <cacheField name="Year 2034" numFmtId="0">
      <sharedItems containsString="0" containsBlank="1" containsNumber="1" minValue="1119891.2" maxValue="991960452.80000007"/>
    </cacheField>
    <cacheField name="Year 2035" numFmtId="0">
      <sharedItems containsString="0" containsBlank="1" containsNumber="1" minValue="1119891.2" maxValue="991960452.80000007"/>
    </cacheField>
    <cacheField name="Year 2036" numFmtId="0">
      <sharedItems containsString="0" containsBlank="1" containsNumber="1" minValue="1119891.2" maxValue="105249585.92"/>
    </cacheField>
    <cacheField name="Year 2037" numFmtId="0">
      <sharedItems containsString="0" containsBlank="1" containsNumber="1" minValue="1119891.2" maxValue="105249585.92"/>
    </cacheField>
    <cacheField name="Total committment" numFmtId="0">
      <sharedItems containsString="0" containsBlank="1" containsNumber="1" minValue="180240" maxValue="27171437863.360004"/>
    </cacheField>
    <cacheField name="NPV of the total committment since the year of the auction" numFmtId="0">
      <sharedItems containsString="0" containsBlank="1" containsNumber="1" minValue="135416.97971450034" maxValue="14061639821.4480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">
  <r>
    <n v="240.32"/>
    <x v="0"/>
    <x v="0"/>
    <n v="6"/>
    <n v="1"/>
    <s v="&quot;Energetyka&quot; sp. z o.o."/>
    <n v="2021"/>
    <n v="0"/>
    <n v="0"/>
    <n v="1441920"/>
    <m/>
    <m/>
    <m/>
    <m/>
    <m/>
    <m/>
    <m/>
    <m/>
    <m/>
    <m/>
    <m/>
    <m/>
    <m/>
    <m/>
    <m/>
    <m/>
    <n v="1441920"/>
    <n v="1083335.8377160027"/>
  </r>
  <r>
    <n v="240.32"/>
    <x v="1"/>
    <x v="0"/>
    <n v="120"/>
    <n v="1"/>
    <s v="CEZ Skawina S.A."/>
    <n v="2021"/>
    <n v="0"/>
    <n v="0"/>
    <n v="28838400"/>
    <m/>
    <m/>
    <m/>
    <m/>
    <m/>
    <m/>
    <m/>
    <m/>
    <m/>
    <m/>
    <m/>
    <m/>
    <m/>
    <m/>
    <m/>
    <m/>
    <n v="28838400"/>
    <n v="21666716.754320055"/>
  </r>
  <r>
    <n v="240.32"/>
    <x v="2"/>
    <x v="0"/>
    <n v="55"/>
    <n v="1"/>
    <s v="Elektrociepłownia BĘDZIN sp z o.o."/>
    <n v="2021"/>
    <n v="0"/>
    <n v="0"/>
    <n v="13217600"/>
    <m/>
    <m/>
    <m/>
    <m/>
    <m/>
    <m/>
    <m/>
    <m/>
    <m/>
    <m/>
    <m/>
    <m/>
    <m/>
    <m/>
    <m/>
    <m/>
    <n v="13217600"/>
    <n v="9930578.5123966914"/>
  </r>
  <r>
    <n v="240.32"/>
    <x v="3"/>
    <x v="1"/>
    <n v="386"/>
    <n v="7"/>
    <s v="Elektrociepłownia Stalowa Wola S.A."/>
    <n v="2027"/>
    <n v="0"/>
    <n v="0"/>
    <n v="92763520"/>
    <n v="92763520"/>
    <n v="92763520"/>
    <n v="92763520"/>
    <n v="92763520"/>
    <n v="92763520"/>
    <n v="92763520"/>
    <m/>
    <m/>
    <m/>
    <m/>
    <m/>
    <m/>
    <m/>
    <m/>
    <m/>
    <m/>
    <n v="649344640"/>
    <n v="373232782.11854088"/>
  </r>
  <r>
    <n v="240.32"/>
    <x v="4"/>
    <x v="0"/>
    <n v="214"/>
    <n v="1"/>
    <s v="Elektrownia Pątnów II sp. z o.o."/>
    <n v="2021"/>
    <n v="0"/>
    <n v="0"/>
    <n v="51428480"/>
    <m/>
    <m/>
    <m/>
    <m/>
    <m/>
    <m/>
    <m/>
    <m/>
    <m/>
    <m/>
    <m/>
    <m/>
    <m/>
    <m/>
    <m/>
    <m/>
    <n v="51428480"/>
    <n v="38638978.211870767"/>
  </r>
  <r>
    <n v="240.32"/>
    <x v="5"/>
    <x v="0"/>
    <n v="3.5"/>
    <n v="1"/>
    <s v="ELSEN S.A."/>
    <n v="2021"/>
    <n v="0"/>
    <n v="0"/>
    <n v="841120"/>
    <m/>
    <m/>
    <m/>
    <m/>
    <m/>
    <m/>
    <m/>
    <m/>
    <m/>
    <m/>
    <m/>
    <m/>
    <m/>
    <m/>
    <m/>
    <m/>
    <n v="841120"/>
    <n v="631945.90533433494"/>
  </r>
  <r>
    <n v="240.32"/>
    <x v="6"/>
    <x v="2"/>
    <n v="206.56"/>
    <n v="5"/>
    <s v="ENEA Elektrownia Połaniec S.A."/>
    <n v="2025"/>
    <n v="0"/>
    <n v="0"/>
    <n v="49640499.199999996"/>
    <n v="49640499.199999996"/>
    <n v="49640499.199999996"/>
    <n v="49640499.199999996"/>
    <n v="49640499.199999996"/>
    <m/>
    <m/>
    <m/>
    <m/>
    <m/>
    <m/>
    <m/>
    <m/>
    <m/>
    <m/>
    <m/>
    <m/>
    <n v="248202495.99999997"/>
    <n v="155517807.92908311"/>
  </r>
  <r>
    <n v="240.32"/>
    <x v="7"/>
    <x v="2"/>
    <n v="202.66900000000001"/>
    <n v="5"/>
    <s v="ENEA Elektrownia Połaniec S.A."/>
    <n v="2025"/>
    <n v="0"/>
    <n v="0"/>
    <n v="48705414.079999998"/>
    <n v="48705414.079999998"/>
    <n v="48705414.079999998"/>
    <n v="48705414.079999998"/>
    <n v="48705414.079999998"/>
    <m/>
    <m/>
    <m/>
    <m/>
    <m/>
    <m/>
    <m/>
    <m/>
    <m/>
    <m/>
    <m/>
    <m/>
    <n v="243527070.39999998"/>
    <n v="152588296.93638334"/>
  </r>
  <r>
    <n v="240.32"/>
    <x v="8"/>
    <x v="0"/>
    <n v="13.095000000000001"/>
    <n v="1"/>
    <s v="ENEA Wytwarzanie Sp. z o.o."/>
    <n v="2021"/>
    <n v="0"/>
    <n v="0"/>
    <n v="3146990.4"/>
    <m/>
    <m/>
    <m/>
    <m/>
    <m/>
    <m/>
    <m/>
    <m/>
    <m/>
    <m/>
    <m/>
    <m/>
    <m/>
    <m/>
    <m/>
    <m/>
    <n v="3146990.4"/>
    <n v="2364380.4658151758"/>
  </r>
  <r>
    <n v="240.32"/>
    <x v="9"/>
    <x v="0"/>
    <n v="11.965"/>
    <n v="1"/>
    <s v="ENEA Wytwarzanie Sp. z o.o."/>
    <n v="2021"/>
    <n v="0"/>
    <n v="0"/>
    <n v="2875428.8"/>
    <m/>
    <m/>
    <m/>
    <m/>
    <m/>
    <m/>
    <m/>
    <m/>
    <m/>
    <m/>
    <m/>
    <m/>
    <m/>
    <m/>
    <m/>
    <m/>
    <n v="2875428.8"/>
    <n v="2160352.2163786618"/>
  </r>
  <r>
    <n v="240.32"/>
    <x v="10"/>
    <x v="0"/>
    <n v="11.961"/>
    <n v="1"/>
    <s v="ENEA Wytwarzanie Sp. z o.o."/>
    <n v="2021"/>
    <n v="0"/>
    <n v="0"/>
    <n v="2874467.52"/>
    <m/>
    <m/>
    <m/>
    <m/>
    <m/>
    <m/>
    <m/>
    <m/>
    <m/>
    <m/>
    <m/>
    <m/>
    <m/>
    <m/>
    <m/>
    <m/>
    <n v="2874467.52"/>
    <n v="2159629.9924868518"/>
  </r>
  <r>
    <n v="240.32"/>
    <x v="11"/>
    <x v="2"/>
    <n v="193.79"/>
    <n v="5"/>
    <s v="ENEA Wytwarzanie Sp. z o.o."/>
    <n v="2025"/>
    <n v="0"/>
    <n v="0"/>
    <n v="46571612.799999997"/>
    <n v="46571612.799999997"/>
    <n v="46571612.799999997"/>
    <n v="46571612.799999997"/>
    <n v="46571612.799999997"/>
    <m/>
    <m/>
    <m/>
    <m/>
    <m/>
    <m/>
    <m/>
    <m/>
    <m/>
    <m/>
    <m/>
    <m/>
    <n v="232858064"/>
    <n v="145903350.10930005"/>
  </r>
  <r>
    <n v="240.32"/>
    <x v="12"/>
    <x v="2"/>
    <n v="188.572"/>
    <n v="5"/>
    <s v="ENEA Wytwarzanie Sp. z o.o."/>
    <n v="2025"/>
    <n v="0"/>
    <n v="0"/>
    <n v="45317623.039999999"/>
    <n v="45317623.039999999"/>
    <n v="45317623.039999999"/>
    <n v="45317623.039999999"/>
    <n v="45317623.039999999"/>
    <m/>
    <m/>
    <m/>
    <m/>
    <m/>
    <m/>
    <m/>
    <m/>
    <m/>
    <m/>
    <m/>
    <m/>
    <n v="226588115.19999999"/>
    <n v="141974748.62898463"/>
  </r>
  <r>
    <n v="240.32"/>
    <x v="13"/>
    <x v="2"/>
    <n v="193.33199999999999"/>
    <n v="5"/>
    <s v="ENEA Wytwarzanie Sp. z o.o."/>
    <n v="2025"/>
    <n v="0"/>
    <n v="0"/>
    <n v="46461546.240000002"/>
    <n v="46461546.240000002"/>
    <n v="46461546.240000002"/>
    <n v="46461546.240000002"/>
    <n v="46461546.240000002"/>
    <m/>
    <m/>
    <m/>
    <m/>
    <m/>
    <m/>
    <m/>
    <m/>
    <m/>
    <m/>
    <m/>
    <m/>
    <n v="232307731.20000002"/>
    <n v="145558524.60566178"/>
  </r>
  <r>
    <n v="240.32"/>
    <x v="14"/>
    <x v="2"/>
    <n v="193.33199999999999"/>
    <n v="5"/>
    <s v="ENEA Wytwarzanie Sp. z o.o."/>
    <n v="2025"/>
    <n v="0"/>
    <n v="0"/>
    <n v="46461546.240000002"/>
    <n v="46461546.240000002"/>
    <n v="46461546.240000002"/>
    <n v="46461546.240000002"/>
    <n v="46461546.240000002"/>
    <m/>
    <m/>
    <m/>
    <m/>
    <m/>
    <m/>
    <m/>
    <m/>
    <m/>
    <m/>
    <m/>
    <m/>
    <n v="232307731.20000002"/>
    <n v="145558524.60566178"/>
  </r>
  <r>
    <n v="240.32"/>
    <x v="15"/>
    <x v="2"/>
    <n v="193.33199999999999"/>
    <n v="5"/>
    <s v="ENEA Wytwarzanie Sp. z o.o."/>
    <n v="2025"/>
    <n v="0"/>
    <n v="0"/>
    <n v="46461546.240000002"/>
    <n v="46461546.240000002"/>
    <n v="46461546.240000002"/>
    <n v="46461546.240000002"/>
    <n v="46461546.240000002"/>
    <m/>
    <m/>
    <m/>
    <m/>
    <m/>
    <m/>
    <m/>
    <m/>
    <m/>
    <m/>
    <m/>
    <m/>
    <n v="232307731.20000002"/>
    <n v="145558524.60566178"/>
  </r>
  <r>
    <n v="240.32"/>
    <x v="16"/>
    <x v="2"/>
    <n v="189.48699999999999"/>
    <n v="5"/>
    <s v="ENEA Wytwarzanie Sp. z o.o."/>
    <n v="2025"/>
    <n v="0"/>
    <n v="0"/>
    <n v="45537515.839999996"/>
    <n v="45537515.839999996"/>
    <n v="45537515.839999996"/>
    <n v="45537515.839999996"/>
    <n v="45537515.839999996"/>
    <m/>
    <m/>
    <m/>
    <m/>
    <m/>
    <m/>
    <m/>
    <m/>
    <m/>
    <m/>
    <m/>
    <m/>
    <n v="227687579.19999999"/>
    <n v="142663646.7421484"/>
  </r>
  <r>
    <n v="240.32"/>
    <x v="17"/>
    <x v="2"/>
    <n v="193.33199999999999"/>
    <n v="5"/>
    <s v="ENEA Wytwarzanie Sp. z o.o."/>
    <n v="2025"/>
    <n v="0"/>
    <n v="0"/>
    <n v="46461546.240000002"/>
    <n v="46461546.240000002"/>
    <n v="46461546.240000002"/>
    <n v="46461546.240000002"/>
    <n v="46461546.240000002"/>
    <m/>
    <m/>
    <m/>
    <m/>
    <m/>
    <m/>
    <m/>
    <m/>
    <m/>
    <m/>
    <m/>
    <m/>
    <n v="232307731.20000002"/>
    <n v="145558524.60566178"/>
  </r>
  <r>
    <n v="240.32"/>
    <x v="18"/>
    <x v="2"/>
    <n v="476.46499999999997"/>
    <n v="5"/>
    <s v="ENEA Wytwarzanie Sp. z o.o."/>
    <n v="2025"/>
    <n v="0"/>
    <n v="0"/>
    <n v="114504068.8"/>
    <n v="114504068.8"/>
    <n v="114504068.8"/>
    <n v="114504068.8"/>
    <n v="114504068.8"/>
    <m/>
    <m/>
    <m/>
    <m/>
    <m/>
    <m/>
    <m/>
    <m/>
    <m/>
    <m/>
    <m/>
    <m/>
    <n v="572520344"/>
    <n v="358727693.43014419"/>
  </r>
  <r>
    <n v="240.32"/>
    <x v="19"/>
    <x v="2"/>
    <n v="479.66899999999998"/>
    <n v="5"/>
    <s v="ENEA Wytwarzanie Sp. z o.o."/>
    <n v="2025"/>
    <n v="0"/>
    <n v="0"/>
    <n v="115274054.08"/>
    <n v="115274054.08"/>
    <n v="115274054.08"/>
    <n v="115274054.08"/>
    <n v="115274054.08"/>
    <m/>
    <m/>
    <m/>
    <m/>
    <m/>
    <m/>
    <m/>
    <m/>
    <m/>
    <m/>
    <m/>
    <m/>
    <n v="576370270.39999998"/>
    <n v="361139966.16738659"/>
  </r>
  <r>
    <n v="240.32"/>
    <x v="20"/>
    <x v="0"/>
    <n v="915.4"/>
    <n v="15"/>
    <s v="ENEA Wytwarzanie Sp. z o.o."/>
    <n v="2035"/>
    <n v="0"/>
    <n v="0"/>
    <n v="219988928"/>
    <n v="219988928"/>
    <n v="219988928"/>
    <n v="219988928"/>
    <n v="219988928"/>
    <n v="219988928"/>
    <n v="219988928"/>
    <n v="219988928"/>
    <n v="219988928"/>
    <n v="219988928"/>
    <n v="219988928"/>
    <n v="219988928"/>
    <n v="219988928"/>
    <n v="219988928"/>
    <n v="219988928"/>
    <m/>
    <m/>
    <n v="3299833920"/>
    <n v="1382853947.8310289"/>
  </r>
  <r>
    <n v="240.32"/>
    <x v="21"/>
    <x v="2"/>
    <n v="195.071"/>
    <n v="5"/>
    <s v="ENERGA Elektrownie Ostrołęka S.A."/>
    <n v="2025"/>
    <n v="0"/>
    <n v="0"/>
    <n v="46879462.719999999"/>
    <n v="46879462.719999999"/>
    <n v="46879462.719999999"/>
    <n v="46879462.719999999"/>
    <n v="46879462.719999999"/>
    <m/>
    <m/>
    <m/>
    <m/>
    <m/>
    <m/>
    <m/>
    <m/>
    <m/>
    <m/>
    <m/>
    <m/>
    <n v="234397313.59999999"/>
    <n v="146867807.46772936"/>
  </r>
  <r>
    <n v="240.32"/>
    <x v="22"/>
    <x v="2"/>
    <n v="195.071"/>
    <n v="5"/>
    <s v="ENERGA Elektrownie Ostrołęka S.A."/>
    <n v="2025"/>
    <n v="0"/>
    <n v="0"/>
    <n v="46879462.719999999"/>
    <n v="46879462.719999999"/>
    <n v="46879462.719999999"/>
    <n v="46879462.719999999"/>
    <n v="46879462.719999999"/>
    <m/>
    <m/>
    <m/>
    <m/>
    <m/>
    <m/>
    <m/>
    <m/>
    <m/>
    <m/>
    <m/>
    <m/>
    <n v="234397313.59999999"/>
    <n v="146867807.46772936"/>
  </r>
  <r>
    <n v="240.32"/>
    <x v="23"/>
    <x v="2"/>
    <n v="195.071"/>
    <n v="5"/>
    <s v="ENERGA Elektrownie Ostrołęka S.A."/>
    <n v="2025"/>
    <n v="0"/>
    <n v="0"/>
    <n v="46879462.719999999"/>
    <n v="46879462.719999999"/>
    <n v="46879462.719999999"/>
    <n v="46879462.719999999"/>
    <n v="46879462.719999999"/>
    <m/>
    <m/>
    <m/>
    <m/>
    <m/>
    <m/>
    <m/>
    <m/>
    <m/>
    <m/>
    <m/>
    <m/>
    <n v="234397313.59999999"/>
    <n v="146867807.46772936"/>
  </r>
  <r>
    <n v="240.32"/>
    <x v="24"/>
    <x v="0"/>
    <n v="49.66"/>
    <n v="1"/>
    <s v="ENERGA Wytwarzanie S.A."/>
    <n v="2021"/>
    <n v="0"/>
    <n v="0"/>
    <n v="11934291.199999999"/>
    <m/>
    <m/>
    <m/>
    <m/>
    <m/>
    <m/>
    <m/>
    <m/>
    <m/>
    <m/>
    <m/>
    <m/>
    <m/>
    <m/>
    <m/>
    <m/>
    <n v="11934291.199999999"/>
    <n v="8966409.6168294493"/>
  </r>
  <r>
    <n v="240.32"/>
    <x v="25"/>
    <x v="0"/>
    <n v="49.66"/>
    <n v="1"/>
    <s v="ENERGA Wytwarzanie S.A."/>
    <n v="2021"/>
    <n v="0"/>
    <n v="0"/>
    <n v="11934291.199999999"/>
    <m/>
    <m/>
    <m/>
    <m/>
    <m/>
    <m/>
    <m/>
    <m/>
    <m/>
    <m/>
    <m/>
    <m/>
    <m/>
    <m/>
    <m/>
    <m/>
    <n v="11934291.199999999"/>
    <n v="8966409.6168294493"/>
  </r>
  <r>
    <n v="240.32"/>
    <x v="26"/>
    <x v="0"/>
    <n v="49.68"/>
    <n v="1"/>
    <s v="ENERGA Wytwarzanie S.A."/>
    <n v="2021"/>
    <n v="0"/>
    <n v="0"/>
    <n v="11939097.6"/>
    <m/>
    <m/>
    <m/>
    <m/>
    <m/>
    <m/>
    <m/>
    <m/>
    <m/>
    <m/>
    <m/>
    <m/>
    <m/>
    <m/>
    <m/>
    <m/>
    <n v="11939097.6"/>
    <n v="8970020.7362885028"/>
  </r>
  <r>
    <n v="240.32"/>
    <x v="27"/>
    <x v="0"/>
    <n v="25.667000000000002"/>
    <n v="1"/>
    <s v="ENERGA Wytwarzanie S.A."/>
    <n v="2021"/>
    <n v="0"/>
    <n v="0"/>
    <n v="6168293.4399999995"/>
    <m/>
    <m/>
    <m/>
    <m/>
    <m/>
    <m/>
    <m/>
    <m/>
    <m/>
    <m/>
    <m/>
    <m/>
    <m/>
    <m/>
    <m/>
    <m/>
    <n v="6168293.4399999995"/>
    <n v="4634330.1577761071"/>
  </r>
  <r>
    <n v="240.32"/>
    <x v="28"/>
    <x v="0"/>
    <n v="25.667000000000002"/>
    <n v="1"/>
    <s v="ENERGA Wytwarzanie S.A."/>
    <n v="2021"/>
    <n v="0"/>
    <n v="0"/>
    <n v="6168293.4399999995"/>
    <m/>
    <m/>
    <m/>
    <m/>
    <m/>
    <m/>
    <m/>
    <m/>
    <m/>
    <m/>
    <m/>
    <m/>
    <m/>
    <m/>
    <m/>
    <m/>
    <n v="6168293.4399999995"/>
    <n v="4634330.1577761071"/>
  </r>
  <r>
    <n v="240.32"/>
    <x v="29"/>
    <x v="0"/>
    <n v="25.666"/>
    <n v="1"/>
    <s v="ENERGA Wytwarzanie S.A."/>
    <n v="2021"/>
    <n v="0"/>
    <n v="0"/>
    <n v="6168053.1200000001"/>
    <m/>
    <m/>
    <m/>
    <m/>
    <m/>
    <m/>
    <m/>
    <m/>
    <m/>
    <m/>
    <m/>
    <m/>
    <m/>
    <m/>
    <m/>
    <m/>
    <n v="6168053.1200000001"/>
    <n v="4634149.6018031547"/>
  </r>
  <r>
    <n v="240.32"/>
    <x v="30"/>
    <x v="0"/>
    <n v="14"/>
    <n v="1"/>
    <s v="ENERGA Wytwarzanie S.A."/>
    <n v="2021"/>
    <n v="0"/>
    <n v="0"/>
    <n v="3364480"/>
    <m/>
    <m/>
    <m/>
    <m/>
    <m/>
    <m/>
    <m/>
    <m/>
    <m/>
    <m/>
    <m/>
    <m/>
    <m/>
    <m/>
    <m/>
    <m/>
    <n v="3364480"/>
    <n v="2527783.6213373397"/>
  </r>
  <r>
    <n v="240.32"/>
    <x v="31"/>
    <x v="3"/>
    <n v="50"/>
    <n v="1"/>
    <s v="ENERNOC POLSKA Sp. z o.o."/>
    <n v="2021"/>
    <n v="0"/>
    <n v="0"/>
    <n v="12016000"/>
    <m/>
    <m/>
    <m/>
    <m/>
    <m/>
    <m/>
    <m/>
    <m/>
    <m/>
    <m/>
    <m/>
    <m/>
    <m/>
    <m/>
    <m/>
    <m/>
    <n v="12016000"/>
    <n v="9027798.647633357"/>
  </r>
  <r>
    <n v="240.32"/>
    <x v="32"/>
    <x v="3"/>
    <n v="50"/>
    <n v="1"/>
    <s v="ENERNOC POLSKA Sp. z o.o."/>
    <n v="2021"/>
    <n v="0"/>
    <n v="0"/>
    <n v="12016000"/>
    <m/>
    <m/>
    <m/>
    <m/>
    <m/>
    <m/>
    <m/>
    <m/>
    <m/>
    <m/>
    <m/>
    <m/>
    <m/>
    <m/>
    <m/>
    <m/>
    <n v="12016000"/>
    <n v="9027798.647633357"/>
  </r>
  <r>
    <n v="240.32"/>
    <x v="33"/>
    <x v="3"/>
    <n v="45"/>
    <n v="1"/>
    <s v="ENERNOC POLSKA Sp. z o.o."/>
    <n v="2021"/>
    <n v="0"/>
    <n v="0"/>
    <n v="10814400"/>
    <m/>
    <m/>
    <m/>
    <m/>
    <m/>
    <m/>
    <m/>
    <m/>
    <m/>
    <m/>
    <m/>
    <m/>
    <m/>
    <m/>
    <m/>
    <m/>
    <n v="10814400"/>
    <n v="8125018.7828700207"/>
  </r>
  <r>
    <n v="240.32"/>
    <x v="34"/>
    <x v="3"/>
    <n v="45"/>
    <n v="1"/>
    <s v="ENERNOC POLSKA Sp. z o.o."/>
    <n v="2021"/>
    <n v="0"/>
    <n v="0"/>
    <n v="10814400"/>
    <m/>
    <m/>
    <m/>
    <m/>
    <m/>
    <m/>
    <m/>
    <m/>
    <m/>
    <m/>
    <m/>
    <m/>
    <m/>
    <m/>
    <m/>
    <m/>
    <n v="10814400"/>
    <n v="8125018.7828700207"/>
  </r>
  <r>
    <n v="240.32"/>
    <x v="35"/>
    <x v="3"/>
    <n v="45"/>
    <n v="1"/>
    <s v="ENERNOC POLSKA Sp. z o.o."/>
    <n v="2021"/>
    <n v="0"/>
    <n v="0"/>
    <n v="10814400"/>
    <m/>
    <m/>
    <m/>
    <m/>
    <m/>
    <m/>
    <m/>
    <m/>
    <m/>
    <m/>
    <m/>
    <m/>
    <m/>
    <m/>
    <m/>
    <m/>
    <n v="10814400"/>
    <n v="8125018.7828700207"/>
  </r>
  <r>
    <n v="240.32"/>
    <x v="36"/>
    <x v="3"/>
    <n v="45"/>
    <n v="1"/>
    <s v="ENERNOC POLSKA Sp. z o.o."/>
    <n v="2021"/>
    <n v="0"/>
    <n v="0"/>
    <n v="10814400"/>
    <m/>
    <m/>
    <m/>
    <m/>
    <m/>
    <m/>
    <m/>
    <m/>
    <m/>
    <m/>
    <m/>
    <m/>
    <m/>
    <m/>
    <m/>
    <m/>
    <n v="10814400"/>
    <n v="8125018.7828700207"/>
  </r>
  <r>
    <n v="240.32"/>
    <x v="37"/>
    <x v="3"/>
    <n v="42"/>
    <n v="1"/>
    <s v="ENERNOC POLSKA Sp. z o.o."/>
    <n v="2021"/>
    <n v="0"/>
    <n v="0"/>
    <n v="10093440"/>
    <m/>
    <m/>
    <m/>
    <m/>
    <m/>
    <m/>
    <m/>
    <m/>
    <m/>
    <m/>
    <m/>
    <m/>
    <m/>
    <m/>
    <m/>
    <m/>
    <n v="10093440"/>
    <n v="7583350.8640120188"/>
  </r>
  <r>
    <n v="240.32"/>
    <x v="38"/>
    <x v="3"/>
    <n v="30"/>
    <n v="1"/>
    <s v="ENERNOC POLSKA Sp. z o.o."/>
    <n v="2021"/>
    <n v="0"/>
    <n v="0"/>
    <n v="7209600"/>
    <m/>
    <m/>
    <m/>
    <m/>
    <m/>
    <m/>
    <m/>
    <m/>
    <m/>
    <m/>
    <m/>
    <m/>
    <m/>
    <m/>
    <m/>
    <m/>
    <n v="7209600"/>
    <n v="5416679.1885800138"/>
  </r>
  <r>
    <n v="240.32"/>
    <x v="39"/>
    <x v="3"/>
    <n v="30"/>
    <n v="1"/>
    <s v="ENERNOC POLSKA Sp. z o.o."/>
    <n v="2021"/>
    <n v="0"/>
    <n v="0"/>
    <n v="7209600"/>
    <m/>
    <m/>
    <m/>
    <m/>
    <m/>
    <m/>
    <m/>
    <m/>
    <m/>
    <m/>
    <m/>
    <m/>
    <m/>
    <m/>
    <m/>
    <m/>
    <n v="7209600"/>
    <n v="5416679.1885800138"/>
  </r>
  <r>
    <n v="240.32"/>
    <x v="40"/>
    <x v="3"/>
    <n v="26"/>
    <n v="1"/>
    <s v="ENERNOC POLSKA Sp. z o.o."/>
    <n v="2021"/>
    <n v="0"/>
    <n v="0"/>
    <n v="6248320"/>
    <m/>
    <m/>
    <m/>
    <m/>
    <m/>
    <m/>
    <m/>
    <m/>
    <m/>
    <m/>
    <m/>
    <m/>
    <m/>
    <m/>
    <m/>
    <m/>
    <n v="6248320"/>
    <n v="4694455.2967693452"/>
  </r>
  <r>
    <n v="240.32"/>
    <x v="41"/>
    <x v="3"/>
    <n v="20"/>
    <n v="1"/>
    <s v="ENERNOC POLSKA Sp. z o.o."/>
    <n v="2021"/>
    <n v="0"/>
    <n v="0"/>
    <n v="4806400"/>
    <m/>
    <m/>
    <m/>
    <m/>
    <m/>
    <m/>
    <m/>
    <m/>
    <m/>
    <m/>
    <m/>
    <m/>
    <m/>
    <m/>
    <m/>
    <m/>
    <n v="4806400"/>
    <n v="3611119.4590533422"/>
  </r>
  <r>
    <n v="240.32"/>
    <x v="42"/>
    <x v="3"/>
    <n v="18"/>
    <n v="1"/>
    <s v="ENERNOC POLSKA Sp. z o.o."/>
    <n v="2021"/>
    <n v="0"/>
    <n v="0"/>
    <n v="4325760"/>
    <m/>
    <m/>
    <m/>
    <m/>
    <m/>
    <m/>
    <m/>
    <m/>
    <m/>
    <m/>
    <m/>
    <m/>
    <m/>
    <m/>
    <m/>
    <m/>
    <n v="4325760"/>
    <n v="3250007.5131480084"/>
  </r>
  <r>
    <n v="240.32"/>
    <x v="43"/>
    <x v="3"/>
    <n v="50"/>
    <n v="1"/>
    <s v="Enspirion Sp. z o.o."/>
    <n v="2021"/>
    <n v="0"/>
    <n v="0"/>
    <n v="12016000"/>
    <m/>
    <m/>
    <m/>
    <m/>
    <m/>
    <m/>
    <m/>
    <m/>
    <m/>
    <m/>
    <m/>
    <m/>
    <m/>
    <m/>
    <m/>
    <m/>
    <n v="12016000"/>
    <n v="9027798.647633357"/>
  </r>
  <r>
    <n v="240.32"/>
    <x v="44"/>
    <x v="3"/>
    <n v="50"/>
    <n v="1"/>
    <s v="Enspirion Sp. z o.o."/>
    <n v="2021"/>
    <n v="0"/>
    <n v="0"/>
    <n v="12016000"/>
    <m/>
    <m/>
    <m/>
    <m/>
    <m/>
    <m/>
    <m/>
    <m/>
    <m/>
    <m/>
    <m/>
    <m/>
    <m/>
    <m/>
    <m/>
    <m/>
    <n v="12016000"/>
    <n v="9027798.647633357"/>
  </r>
  <r>
    <n v="240.32"/>
    <x v="45"/>
    <x v="3"/>
    <n v="50"/>
    <n v="1"/>
    <s v="Enspirion Sp. z o.o."/>
    <n v="2021"/>
    <n v="0"/>
    <n v="0"/>
    <n v="12016000"/>
    <m/>
    <m/>
    <m/>
    <m/>
    <m/>
    <m/>
    <m/>
    <m/>
    <m/>
    <m/>
    <m/>
    <m/>
    <m/>
    <m/>
    <m/>
    <m/>
    <n v="12016000"/>
    <n v="9027798.647633357"/>
  </r>
  <r>
    <n v="240.32"/>
    <x v="46"/>
    <x v="0"/>
    <n v="2"/>
    <n v="1"/>
    <s v="Enspirion Sp. z o.o."/>
    <n v="2021"/>
    <n v="0"/>
    <n v="0"/>
    <n v="480640"/>
    <m/>
    <m/>
    <m/>
    <m/>
    <m/>
    <m/>
    <m/>
    <m/>
    <m/>
    <m/>
    <m/>
    <m/>
    <m/>
    <m/>
    <m/>
    <m/>
    <n v="480640"/>
    <n v="361111.94590533426"/>
  </r>
  <r>
    <n v="240.32"/>
    <x v="47"/>
    <x v="0"/>
    <n v="53"/>
    <n v="1"/>
    <s v="Fortum Power and Heat Polska sp. z o.o."/>
    <n v="2021"/>
    <n v="0"/>
    <n v="0"/>
    <n v="12736960"/>
    <m/>
    <m/>
    <m/>
    <m/>
    <m/>
    <m/>
    <m/>
    <m/>
    <m/>
    <m/>
    <m/>
    <m/>
    <m/>
    <m/>
    <m/>
    <m/>
    <n v="12736960"/>
    <n v="9569466.566491358"/>
  </r>
  <r>
    <n v="240.32"/>
    <x v="48"/>
    <x v="1"/>
    <n v="62"/>
    <n v="15"/>
    <s v="Fortum Silesia S.A."/>
    <n v="2035"/>
    <n v="0"/>
    <n v="0"/>
    <n v="14899840"/>
    <n v="14899840"/>
    <n v="14899840"/>
    <n v="14899840"/>
    <n v="14899840"/>
    <n v="14899840"/>
    <n v="14899840"/>
    <n v="14899840"/>
    <n v="14899840"/>
    <n v="14899840"/>
    <n v="14899840"/>
    <n v="14899840"/>
    <n v="14899840"/>
    <n v="14899840"/>
    <n v="14899840"/>
    <m/>
    <m/>
    <n v="223497600"/>
    <n v="93660634.439069018"/>
  </r>
  <r>
    <n v="240.32"/>
    <x v="49"/>
    <x v="0"/>
    <n v="0.75"/>
    <n v="1"/>
    <s v="Gl HRUBIESZÓW Sp. z o.o."/>
    <n v="2021"/>
    <n v="0"/>
    <n v="0"/>
    <n v="180240"/>
    <m/>
    <m/>
    <m/>
    <m/>
    <m/>
    <m/>
    <m/>
    <m/>
    <m/>
    <m/>
    <m/>
    <m/>
    <m/>
    <m/>
    <m/>
    <m/>
    <n v="180240"/>
    <n v="135416.97971450034"/>
  </r>
  <r>
    <n v="240.32"/>
    <x v="50"/>
    <x v="0"/>
    <n v="5"/>
    <n v="1"/>
    <s v="Mercury Energia Spółka z o.o. i wspólnicy Sp._x000d_K."/>
    <n v="2021"/>
    <n v="0"/>
    <n v="0"/>
    <n v="1201600"/>
    <m/>
    <m/>
    <m/>
    <m/>
    <m/>
    <m/>
    <m/>
    <m/>
    <m/>
    <m/>
    <m/>
    <m/>
    <m/>
    <m/>
    <m/>
    <m/>
    <n v="1201600"/>
    <n v="902779.86476333556"/>
  </r>
  <r>
    <n v="240.32"/>
    <x v="51"/>
    <x v="0"/>
    <n v="6"/>
    <n v="1"/>
    <s v="Miejskie Przedsiębiorstwo Energetyki Cieplnej_x000d_Sp. z o.o."/>
    <n v="2021"/>
    <n v="0"/>
    <n v="0"/>
    <n v="1441920"/>
    <m/>
    <m/>
    <m/>
    <m/>
    <m/>
    <m/>
    <m/>
    <m/>
    <m/>
    <m/>
    <m/>
    <m/>
    <m/>
    <m/>
    <m/>
    <m/>
    <n v="1441920"/>
    <n v="1083335.8377160027"/>
  </r>
  <r>
    <n v="240.32"/>
    <x v="52"/>
    <x v="1"/>
    <n v="768"/>
    <n v="15"/>
    <s v="NOWE JAWORZNO GRUPA TAURON sp. z_x000d_o.o."/>
    <n v="2035"/>
    <n v="0"/>
    <n v="0"/>
    <n v="184565760"/>
    <n v="184565760"/>
    <n v="184565760"/>
    <n v="184565760"/>
    <n v="184565760"/>
    <n v="184565760"/>
    <n v="184565760"/>
    <n v="184565760"/>
    <n v="184565760"/>
    <n v="184565760"/>
    <n v="184565760"/>
    <n v="184565760"/>
    <n v="184565760"/>
    <n v="184565760"/>
    <n v="184565760"/>
    <m/>
    <m/>
    <n v="2768486400"/>
    <n v="1160183342.7291131"/>
  </r>
  <r>
    <n v="240.32"/>
    <x v="53"/>
    <x v="0"/>
    <n v="2"/>
    <n v="1"/>
    <s v="Państwowe Gospodarstwo Wodne Wody_x000d_Polskie"/>
    <n v="2021"/>
    <n v="0"/>
    <n v="0"/>
    <n v="480640"/>
    <m/>
    <m/>
    <m/>
    <m/>
    <m/>
    <m/>
    <m/>
    <m/>
    <m/>
    <m/>
    <m/>
    <m/>
    <m/>
    <m/>
    <m/>
    <m/>
    <n v="480640"/>
    <n v="361111.94590533426"/>
  </r>
  <r>
    <n v="240.32"/>
    <x v="54"/>
    <x v="0"/>
    <n v="200"/>
    <n v="1"/>
    <s v="PGE Energia Ciepła S.A."/>
    <n v="2021"/>
    <n v="0"/>
    <n v="0"/>
    <n v="48064000"/>
    <m/>
    <m/>
    <m/>
    <m/>
    <m/>
    <m/>
    <m/>
    <m/>
    <m/>
    <m/>
    <m/>
    <m/>
    <m/>
    <m/>
    <m/>
    <m/>
    <n v="48064000"/>
    <n v="36111194.590533428"/>
  </r>
  <r>
    <n v="240.32"/>
    <x v="55"/>
    <x v="0"/>
    <n v="26.097999999999999"/>
    <n v="1"/>
    <s v="PGE Energia Ciepła S.A."/>
    <n v="2021"/>
    <n v="0"/>
    <n v="0"/>
    <n v="6271871.3599999994"/>
    <m/>
    <m/>
    <m/>
    <m/>
    <m/>
    <m/>
    <m/>
    <m/>
    <m/>
    <m/>
    <m/>
    <m/>
    <m/>
    <m/>
    <m/>
    <m/>
    <n v="6271871.3599999994"/>
    <n v="4712149.782118706"/>
  </r>
  <r>
    <n v="240.32"/>
    <x v="56"/>
    <x v="2"/>
    <n v="74"/>
    <n v="7"/>
    <s v="PGE Energia Ciepła S.A."/>
    <n v="2027"/>
    <n v="0"/>
    <n v="0"/>
    <n v="17783680"/>
    <n v="17783680"/>
    <n v="17783680"/>
    <n v="17783680"/>
    <n v="17783680"/>
    <n v="17783680"/>
    <n v="17783680"/>
    <m/>
    <m/>
    <m/>
    <m/>
    <m/>
    <m/>
    <m/>
    <m/>
    <m/>
    <m/>
    <n v="124485760"/>
    <n v="71552398.644487113"/>
  </r>
  <r>
    <n v="240.32"/>
    <x v="57"/>
    <x v="0"/>
    <n v="148.69999999999999"/>
    <n v="1"/>
    <s v="PGE Energia Ciepła S.A."/>
    <n v="2021"/>
    <n v="0"/>
    <n v="0"/>
    <n v="35735584"/>
    <m/>
    <m/>
    <m/>
    <m/>
    <m/>
    <m/>
    <m/>
    <m/>
    <m/>
    <m/>
    <m/>
    <m/>
    <m/>
    <m/>
    <m/>
    <m/>
    <n v="35735584"/>
    <n v="26848673.178061601"/>
  </r>
  <r>
    <n v="240.32"/>
    <x v="58"/>
    <x v="0"/>
    <n v="11.2"/>
    <n v="1"/>
    <s v="PGE Energia Ciepła S.A."/>
    <n v="2021"/>
    <n v="0"/>
    <n v="0"/>
    <n v="2691584"/>
    <m/>
    <m/>
    <m/>
    <m/>
    <m/>
    <m/>
    <m/>
    <m/>
    <m/>
    <m/>
    <m/>
    <m/>
    <m/>
    <m/>
    <m/>
    <m/>
    <n v="2691584"/>
    <n v="2022226.8970698717"/>
  </r>
  <r>
    <n v="240.32"/>
    <x v="59"/>
    <x v="0"/>
    <n v="10.103"/>
    <n v="1"/>
    <s v="PGE Energia Odnawialna S.A."/>
    <n v="2021"/>
    <n v="0"/>
    <n v="0"/>
    <n v="2427952.96"/>
    <m/>
    <m/>
    <m/>
    <m/>
    <m/>
    <m/>
    <m/>
    <m/>
    <m/>
    <m/>
    <m/>
    <m/>
    <m/>
    <m/>
    <m/>
    <m/>
    <n v="2427952.96"/>
    <n v="1824156.9947407958"/>
  </r>
  <r>
    <n v="240.32"/>
    <x v="60"/>
    <x v="0"/>
    <n v="119.084"/>
    <n v="1"/>
    <s v="PGE Energia Odnawialna S.A."/>
    <n v="2021"/>
    <n v="0"/>
    <n v="0"/>
    <n v="28618266.879999999"/>
    <m/>
    <m/>
    <m/>
    <m/>
    <m/>
    <m/>
    <m/>
    <m/>
    <m/>
    <m/>
    <m/>
    <m/>
    <m/>
    <m/>
    <m/>
    <m/>
    <n v="28618266.879999999"/>
    <n v="21501327.483095411"/>
  </r>
  <r>
    <n v="240.32"/>
    <x v="61"/>
    <x v="0"/>
    <n v="165.93700000000001"/>
    <n v="1"/>
    <s v="PGE Energia Odnawialna S.A."/>
    <n v="2021"/>
    <n v="0"/>
    <n v="0"/>
    <n v="39877979.839999996"/>
    <m/>
    <m/>
    <m/>
    <m/>
    <m/>
    <m/>
    <m/>
    <m/>
    <m/>
    <m/>
    <m/>
    <m/>
    <m/>
    <m/>
    <m/>
    <m/>
    <n v="39877979.839999996"/>
    <n v="29960916.48384672"/>
  </r>
  <r>
    <n v="240.32"/>
    <x v="62"/>
    <x v="0"/>
    <n v="165.93700000000001"/>
    <n v="1"/>
    <s v="PGE Energia Odnawialna S.A."/>
    <n v="2021"/>
    <n v="0"/>
    <n v="0"/>
    <n v="39877979.839999996"/>
    <m/>
    <m/>
    <m/>
    <m/>
    <m/>
    <m/>
    <m/>
    <m/>
    <m/>
    <m/>
    <m/>
    <m/>
    <m/>
    <m/>
    <m/>
    <m/>
    <n v="39877979.839999996"/>
    <n v="29960916.48384672"/>
  </r>
  <r>
    <n v="240.32"/>
    <x v="63"/>
    <x v="0"/>
    <n v="165.93700000000001"/>
    <n v="1"/>
    <s v="PGE Energia Odnawialna S.A."/>
    <n v="2021"/>
    <n v="0"/>
    <n v="0"/>
    <n v="39877979.839999996"/>
    <m/>
    <m/>
    <m/>
    <m/>
    <m/>
    <m/>
    <m/>
    <m/>
    <m/>
    <m/>
    <m/>
    <m/>
    <m/>
    <m/>
    <m/>
    <m/>
    <n v="39877979.839999996"/>
    <n v="29960916.48384672"/>
  </r>
  <r>
    <n v="240.32"/>
    <x v="64"/>
    <x v="0"/>
    <n v="165.93700000000001"/>
    <n v="1"/>
    <s v="PGE Energia Odnawialna S.A."/>
    <n v="2021"/>
    <n v="0"/>
    <n v="0"/>
    <n v="39877979.839999996"/>
    <m/>
    <m/>
    <m/>
    <m/>
    <m/>
    <m/>
    <m/>
    <m/>
    <m/>
    <m/>
    <m/>
    <m/>
    <m/>
    <m/>
    <m/>
    <m/>
    <n v="39877979.839999996"/>
    <n v="29960916.48384672"/>
  </r>
  <r>
    <n v="240.32"/>
    <x v="65"/>
    <x v="0"/>
    <n v="120.06"/>
    <n v="1"/>
    <s v="PGE Energia Odnawialna S.A."/>
    <n v="2021"/>
    <n v="0"/>
    <n v="0"/>
    <n v="28852819.199999999"/>
    <m/>
    <m/>
    <m/>
    <m/>
    <m/>
    <m/>
    <m/>
    <m/>
    <m/>
    <m/>
    <m/>
    <m/>
    <m/>
    <m/>
    <m/>
    <m/>
    <n v="28852819.199999999"/>
    <n v="21677550.112697214"/>
  </r>
  <r>
    <n v="240.32"/>
    <x v="66"/>
    <x v="0"/>
    <n v="4.9189999999999996"/>
    <n v="1"/>
    <s v="PGE Energia Odnawialna S.A."/>
    <n v="2021"/>
    <n v="0"/>
    <n v="0"/>
    <n v="1182134.08"/>
    <m/>
    <m/>
    <m/>
    <m/>
    <m/>
    <m/>
    <m/>
    <m/>
    <m/>
    <m/>
    <m/>
    <m/>
    <m/>
    <m/>
    <m/>
    <m/>
    <n v="1182134.08"/>
    <n v="888154.83095416962"/>
  </r>
  <r>
    <n v="240.32"/>
    <x v="67"/>
    <x v="2"/>
    <n v="4.0149999999999997"/>
    <n v="7"/>
    <s v="PGE Energia Odnawialna S.A."/>
    <n v="2027"/>
    <n v="0"/>
    <n v="0"/>
    <n v="964884.79999999981"/>
    <n v="964884.79999999981"/>
    <n v="964884.79999999981"/>
    <n v="964884.79999999981"/>
    <n v="964884.79999999981"/>
    <n v="964884.79999999981"/>
    <n v="964884.79999999981"/>
    <m/>
    <m/>
    <m/>
    <m/>
    <m/>
    <m/>
    <m/>
    <m/>
    <m/>
    <m/>
    <n v="6754193.5999999987"/>
    <n v="3882201.088616428"/>
  </r>
  <r>
    <n v="240.32"/>
    <x v="68"/>
    <x v="4"/>
    <n v="4.0149999999999997"/>
    <n v="7"/>
    <s v="PGE Energia Odnawialna S.A."/>
    <n v="2027"/>
    <n v="0"/>
    <n v="0"/>
    <n v="964884.79999999981"/>
    <n v="964884.79999999981"/>
    <n v="964884.79999999981"/>
    <n v="964884.79999999981"/>
    <n v="964884.79999999981"/>
    <n v="964884.79999999981"/>
    <n v="964884.79999999981"/>
    <m/>
    <m/>
    <m/>
    <m/>
    <m/>
    <m/>
    <m/>
    <m/>
    <m/>
    <m/>
    <n v="6754193.5999999987"/>
    <n v="3882201.088616428"/>
  </r>
  <r>
    <n v="240.32"/>
    <x v="69"/>
    <x v="2"/>
    <n v="3.3889999999999998"/>
    <n v="7"/>
    <s v="PGE Energia Odnawialna S.A."/>
    <n v="2027"/>
    <n v="0"/>
    <n v="0"/>
    <n v="814444.48"/>
    <n v="814444.48"/>
    <n v="814444.48"/>
    <n v="814444.48"/>
    <n v="814444.48"/>
    <n v="814444.48"/>
    <n v="814444.48"/>
    <m/>
    <m/>
    <m/>
    <m/>
    <m/>
    <m/>
    <m/>
    <m/>
    <m/>
    <m/>
    <n v="5701111.3599999994"/>
    <n v="3276906.473056308"/>
  </r>
  <r>
    <n v="240.32"/>
    <x v="70"/>
    <x v="4"/>
    <n v="18.056999999999999"/>
    <n v="7"/>
    <s v="PGE Energia Odnawialna S.A."/>
    <n v="2027"/>
    <n v="0"/>
    <n v="0"/>
    <n v="4339458.24"/>
    <n v="4339458.24"/>
    <n v="4339458.24"/>
    <n v="4339458.24"/>
    <n v="4339458.24"/>
    <n v="4339458.24"/>
    <n v="4339458.24"/>
    <m/>
    <m/>
    <m/>
    <m/>
    <m/>
    <m/>
    <m/>
    <m/>
    <m/>
    <m/>
    <n v="30376207.680000007"/>
    <n v="17459752.193560865"/>
  </r>
  <r>
    <n v="240.32"/>
    <x v="71"/>
    <x v="2"/>
    <n v="18.056999999999999"/>
    <n v="7"/>
    <s v="PGE Energia Odnawialna S.A."/>
    <n v="2027"/>
    <n v="0"/>
    <n v="0"/>
    <n v="4339458.24"/>
    <n v="4339458.24"/>
    <n v="4339458.24"/>
    <n v="4339458.24"/>
    <n v="4339458.24"/>
    <n v="4339458.24"/>
    <n v="4339458.24"/>
    <m/>
    <m/>
    <m/>
    <m/>
    <m/>
    <m/>
    <m/>
    <m/>
    <m/>
    <m/>
    <n v="30376207.680000007"/>
    <n v="17459752.193560865"/>
  </r>
  <r>
    <n v="240.32"/>
    <x v="72"/>
    <x v="2"/>
    <n v="18.056999999999999"/>
    <n v="7"/>
    <s v="PGE Energia Odnawialna S.A."/>
    <n v="2027"/>
    <n v="0"/>
    <n v="0"/>
    <n v="4339458.24"/>
    <n v="4339458.24"/>
    <n v="4339458.24"/>
    <n v="4339458.24"/>
    <n v="4339458.24"/>
    <n v="4339458.24"/>
    <n v="4339458.24"/>
    <m/>
    <m/>
    <m/>
    <m/>
    <m/>
    <m/>
    <m/>
    <m/>
    <m/>
    <m/>
    <n v="30376207.680000007"/>
    <n v="17459752.193560865"/>
  </r>
  <r>
    <n v="240.32"/>
    <x v="73"/>
    <x v="2"/>
    <n v="5.4749999999999996"/>
    <n v="7"/>
    <s v="PGE Energia Odnawialna S.A."/>
    <n v="2027"/>
    <n v="0"/>
    <n v="0"/>
    <n v="1315752"/>
    <n v="1315752"/>
    <n v="1315752"/>
    <n v="1315752"/>
    <n v="1315752"/>
    <n v="1315752"/>
    <n v="1315752"/>
    <m/>
    <m/>
    <m/>
    <m/>
    <m/>
    <m/>
    <m/>
    <m/>
    <m/>
    <m/>
    <n v="9210264"/>
    <n v="5293910.5753860399"/>
  </r>
  <r>
    <n v="240.32"/>
    <x v="74"/>
    <x v="2"/>
    <n v="5.609"/>
    <n v="7"/>
    <s v="PGE Energia Odnawialna S.A."/>
    <n v="2027"/>
    <n v="0"/>
    <n v="0"/>
    <n v="1347954.88"/>
    <n v="1347954.88"/>
    <n v="1347954.88"/>
    <n v="1347954.88"/>
    <n v="1347954.88"/>
    <n v="1347954.88"/>
    <n v="1347954.88"/>
    <m/>
    <m/>
    <m/>
    <m/>
    <m/>
    <m/>
    <m/>
    <m/>
    <m/>
    <m/>
    <n v="9435684.1600000001"/>
    <n v="5423478.4323909199"/>
  </r>
  <r>
    <n v="240.32"/>
    <x v="75"/>
    <x v="0"/>
    <n v="333.20499999999998"/>
    <n v="1"/>
    <s v="PGE Górnictwo 1 Energetyka Konwencjonalna S.A."/>
    <n v="2021"/>
    <n v="0"/>
    <n v="0"/>
    <n v="80075825.599999994"/>
    <m/>
    <m/>
    <m/>
    <m/>
    <m/>
    <m/>
    <m/>
    <m/>
    <m/>
    <m/>
    <m/>
    <m/>
    <m/>
    <m/>
    <m/>
    <m/>
    <n v="80075825.599999994"/>
    <n v="60162152.967693441"/>
  </r>
  <r>
    <n v="240.32"/>
    <x v="76"/>
    <x v="0"/>
    <n v="324.05099999999999"/>
    <n v="1"/>
    <s v="PGE Górnictwo 1 Energetyka Konwencjonalna S.A."/>
    <n v="2021"/>
    <n v="0"/>
    <n v="0"/>
    <n v="77875936.319999993"/>
    <m/>
    <m/>
    <m/>
    <m/>
    <m/>
    <m/>
    <m/>
    <m/>
    <m/>
    <m/>
    <m/>
    <m/>
    <m/>
    <m/>
    <m/>
    <m/>
    <n v="77875936.319999993"/>
    <n v="58509343.59128473"/>
  </r>
  <r>
    <n v="240.32"/>
    <x v="77"/>
    <x v="0"/>
    <n v="730.48900000000003"/>
    <n v="1"/>
    <s v="PGE Górnictwo i Energetyka Konwencjonalna S.A."/>
    <n v="2021"/>
    <n v="0"/>
    <n v="0"/>
    <n v="175551116.47999999"/>
    <m/>
    <m/>
    <m/>
    <m/>
    <m/>
    <m/>
    <m/>
    <m/>
    <m/>
    <m/>
    <m/>
    <m/>
    <m/>
    <m/>
    <m/>
    <m/>
    <n v="175551116.47999999"/>
    <n v="131894152.12622087"/>
  </r>
  <r>
    <n v="240.32"/>
    <x v="78"/>
    <x v="0"/>
    <n v="333.20499999999998"/>
    <n v="1"/>
    <s v="PGE Górnictwo i Energetyka Konwencjonalna S.A."/>
    <n v="2021"/>
    <n v="0"/>
    <n v="0"/>
    <n v="80075825.599999994"/>
    <m/>
    <m/>
    <m/>
    <m/>
    <m/>
    <m/>
    <m/>
    <m/>
    <m/>
    <m/>
    <m/>
    <m/>
    <m/>
    <m/>
    <m/>
    <m/>
    <n v="80075825.599999994"/>
    <n v="60162152.967693441"/>
  </r>
  <r>
    <n v="240.32"/>
    <x v="79"/>
    <x v="0"/>
    <n v="332.29"/>
    <n v="1"/>
    <s v="PGE Górnictwo i Energetyka Konwencjonalna S.A."/>
    <n v="2021"/>
    <n v="0"/>
    <n v="0"/>
    <n v="79855932.799999997"/>
    <m/>
    <m/>
    <m/>
    <m/>
    <m/>
    <m/>
    <m/>
    <m/>
    <m/>
    <m/>
    <m/>
    <m/>
    <m/>
    <m/>
    <m/>
    <m/>
    <n v="79855932.799999997"/>
    <n v="59996944.252441756"/>
  </r>
  <r>
    <n v="240.32"/>
    <x v="80"/>
    <x v="0"/>
    <n v="324.05099999999999"/>
    <n v="1"/>
    <s v="PGE Górnictwo i Energetyka Konwencjonalna S.A."/>
    <n v="2021"/>
    <n v="0"/>
    <n v="0"/>
    <n v="77875936.319999993"/>
    <m/>
    <m/>
    <m/>
    <m/>
    <m/>
    <m/>
    <m/>
    <m/>
    <m/>
    <m/>
    <m/>
    <m/>
    <m/>
    <m/>
    <m/>
    <m/>
    <n v="77875936.319999993"/>
    <n v="58509343.59128473"/>
  </r>
  <r>
    <n v="240.32"/>
    <x v="81"/>
    <x v="0"/>
    <n v="192.23400000000001"/>
    <n v="1"/>
    <s v="PGE Górnictwo i Energetyka Konwencjonalna S.A."/>
    <n v="2021"/>
    <n v="0"/>
    <n v="0"/>
    <n v="46197674.879999995"/>
    <m/>
    <m/>
    <m/>
    <m/>
    <m/>
    <m/>
    <m/>
    <m/>
    <m/>
    <m/>
    <m/>
    <m/>
    <m/>
    <m/>
    <m/>
    <m/>
    <n v="46197674.879999995"/>
    <n v="34708996.904583007"/>
  </r>
  <r>
    <n v="240.32"/>
    <x v="82"/>
    <x v="0"/>
    <n v="188.572"/>
    <n v="1"/>
    <s v="PGE Górnictwo i Energetyka Konwencjonalna S.A."/>
    <n v="2021"/>
    <n v="0"/>
    <n v="0"/>
    <n v="45317623.039999999"/>
    <m/>
    <m/>
    <m/>
    <m/>
    <m/>
    <m/>
    <m/>
    <m/>
    <m/>
    <m/>
    <m/>
    <m/>
    <m/>
    <m/>
    <m/>
    <m/>
    <n v="45317623.039999999"/>
    <n v="34047800.931630343"/>
  </r>
  <r>
    <n v="240.32"/>
    <x v="83"/>
    <x v="0"/>
    <n v="188.572"/>
    <n v="1"/>
    <s v="PGE Górnictwo i Energetyka Konwencjonalna S.A."/>
    <n v="2021"/>
    <n v="0"/>
    <n v="0"/>
    <n v="45317623.039999999"/>
    <m/>
    <m/>
    <m/>
    <m/>
    <m/>
    <m/>
    <m/>
    <m/>
    <m/>
    <m/>
    <m/>
    <m/>
    <m/>
    <m/>
    <m/>
    <m/>
    <n v="45317623.039999999"/>
    <n v="34047800.931630343"/>
  </r>
  <r>
    <n v="240.32"/>
    <x v="84"/>
    <x v="2"/>
    <n v="205.965"/>
    <n v="5"/>
    <s v="PGE Górnictwo i Energetyka Konwencjonalna S.A."/>
    <n v="2025"/>
    <n v="0"/>
    <n v="0"/>
    <n v="49497508.799999997"/>
    <n v="49497508.799999997"/>
    <n v="49497508.799999997"/>
    <n v="49497508.799999997"/>
    <n v="49497508.799999997"/>
    <m/>
    <m/>
    <m/>
    <m/>
    <m/>
    <m/>
    <m/>
    <m/>
    <m/>
    <m/>
    <m/>
    <m/>
    <n v="247487544"/>
    <n v="155069835.93199846"/>
  </r>
  <r>
    <n v="240.32"/>
    <x v="85"/>
    <x v="2"/>
    <n v="331.37400000000002"/>
    <n v="5"/>
    <s v="PGE Górnictwo i Energetyka Konwencjonalna S.A."/>
    <n v="2025"/>
    <n v="0"/>
    <n v="0"/>
    <n v="79635799.679999992"/>
    <n v="79635799.679999992"/>
    <n v="79635799.679999992"/>
    <n v="79635799.679999992"/>
    <n v="79635799.679999992"/>
    <m/>
    <m/>
    <m/>
    <m/>
    <m/>
    <m/>
    <m/>
    <m/>
    <m/>
    <m/>
    <m/>
    <m/>
    <n v="398178998.39999998"/>
    <n v="249489533.71752509"/>
  </r>
  <r>
    <n v="240.32"/>
    <x v="86"/>
    <x v="2"/>
    <n v="205.965"/>
    <n v="5"/>
    <s v="PGE Górnictwo i Energetyka Konwencjonalna S.A."/>
    <n v="2025"/>
    <n v="0"/>
    <n v="0"/>
    <n v="49497508.799999997"/>
    <n v="49497508.799999997"/>
    <n v="49497508.799999997"/>
    <n v="49497508.799999997"/>
    <n v="49497508.799999997"/>
    <m/>
    <m/>
    <m/>
    <m/>
    <m/>
    <m/>
    <m/>
    <m/>
    <m/>
    <m/>
    <m/>
    <m/>
    <n v="247487544"/>
    <n v="155069835.93199846"/>
  </r>
  <r>
    <n v="240.32"/>
    <x v="87"/>
    <x v="2"/>
    <n v="331.37400000000002"/>
    <n v="5"/>
    <s v="PGE Górnictwo i Energetyka Konwencjonalna S.A."/>
    <n v="2025"/>
    <n v="0"/>
    <n v="0"/>
    <n v="79635799.679999992"/>
    <n v="79635799.679999992"/>
    <n v="79635799.679999992"/>
    <n v="79635799.679999992"/>
    <n v="79635799.679999992"/>
    <m/>
    <m/>
    <m/>
    <m/>
    <m/>
    <m/>
    <m/>
    <m/>
    <m/>
    <m/>
    <m/>
    <m/>
    <n v="398178998.39999998"/>
    <n v="249489533.71752509"/>
  </r>
  <r>
    <n v="240.32"/>
    <x v="88"/>
    <x v="2"/>
    <n v="314.89699999999999"/>
    <n v="5"/>
    <s v="PGE Górnictwo i Energetyka Konwencjonalna S.A."/>
    <n v="2025"/>
    <n v="0"/>
    <n v="0"/>
    <n v="75676047.039999992"/>
    <n v="75676047.039999992"/>
    <n v="75676047.039999992"/>
    <n v="75676047.039999992"/>
    <n v="75676047.039999992"/>
    <m/>
    <m/>
    <m/>
    <m/>
    <m/>
    <m/>
    <m/>
    <m/>
    <m/>
    <m/>
    <m/>
    <m/>
    <n v="378380235.19999993"/>
    <n v="237084097.4217878"/>
  </r>
  <r>
    <n v="240.32"/>
    <x v="89"/>
    <x v="2"/>
    <n v="40"/>
    <n v="5"/>
    <s v="PGE Górnictwo i Energetyka Konwencjonalna S.A."/>
    <n v="2025"/>
    <n v="0"/>
    <n v="0"/>
    <n v="9612800"/>
    <n v="9612800"/>
    <n v="9612800"/>
    <n v="9612800"/>
    <n v="9612800"/>
    <m/>
    <m/>
    <m/>
    <m/>
    <m/>
    <m/>
    <m/>
    <m/>
    <m/>
    <m/>
    <m/>
    <m/>
    <n v="48064000"/>
    <n v="30115764.509892162"/>
  </r>
  <r>
    <n v="240.32"/>
    <x v="90"/>
    <x v="0"/>
    <n v="324.05099999999999"/>
    <n v="1"/>
    <s v="PGE POLSKA GRUPA ENERGETYCZNA S.A."/>
    <n v="2021"/>
    <n v="0"/>
    <n v="0"/>
    <n v="77875936.319999993"/>
    <m/>
    <m/>
    <m/>
    <m/>
    <m/>
    <m/>
    <m/>
    <m/>
    <m/>
    <m/>
    <m/>
    <m/>
    <m/>
    <m/>
    <m/>
    <m/>
    <n v="77875936.319999993"/>
    <n v="58509343.59128473"/>
  </r>
  <r>
    <n v="240.32"/>
    <x v="91"/>
    <x v="0"/>
    <n v="329.54399999999998"/>
    <n v="1"/>
    <s v="PGE POLSKA GRUPA ENERGETYCZNA S.A."/>
    <n v="2021"/>
    <n v="0"/>
    <n v="0"/>
    <n v="79196014.079999998"/>
    <m/>
    <m/>
    <m/>
    <m/>
    <m/>
    <m/>
    <m/>
    <m/>
    <m/>
    <m/>
    <m/>
    <m/>
    <m/>
    <m/>
    <m/>
    <m/>
    <n v="79196014.079999998"/>
    <n v="59501137.550713733"/>
  </r>
  <r>
    <n v="240.32"/>
    <x v="92"/>
    <x v="0"/>
    <n v="336.86700000000002"/>
    <n v="1"/>
    <s v="PGE POLSKA GRUPA ENERGETYCZNA S.A."/>
    <n v="2021"/>
    <n v="0"/>
    <n v="0"/>
    <n v="80955877.439999998"/>
    <m/>
    <m/>
    <m/>
    <m/>
    <m/>
    <m/>
    <m/>
    <m/>
    <m/>
    <m/>
    <m/>
    <m/>
    <m/>
    <m/>
    <m/>
    <m/>
    <n v="80955877.439999998"/>
    <n v="60823348.940646112"/>
  </r>
  <r>
    <n v="240.32"/>
    <x v="93"/>
    <x v="0"/>
    <n v="330.459"/>
    <n v="1"/>
    <s v="PGE POLSKA GRUPA ENERGETYCZNA S.A."/>
    <n v="2021"/>
    <n v="0"/>
    <n v="0"/>
    <n v="79415906.879999995"/>
    <m/>
    <m/>
    <m/>
    <m/>
    <m/>
    <m/>
    <m/>
    <m/>
    <m/>
    <m/>
    <m/>
    <m/>
    <m/>
    <m/>
    <m/>
    <m/>
    <n v="79415906.879999995"/>
    <n v="59666346.265965424"/>
  </r>
  <r>
    <n v="240.32"/>
    <x v="94"/>
    <x v="0"/>
    <n v="334.12099999999998"/>
    <n v="1"/>
    <s v="PGE POLSKA GRUPA ENERGETYCZNA S.A."/>
    <n v="2021"/>
    <n v="0"/>
    <n v="0"/>
    <n v="80295958.719999999"/>
    <m/>
    <m/>
    <m/>
    <m/>
    <m/>
    <m/>
    <m/>
    <m/>
    <m/>
    <m/>
    <m/>
    <m/>
    <m/>
    <m/>
    <m/>
    <m/>
    <n v="80295958.719999999"/>
    <n v="60327542.238918088"/>
  </r>
  <r>
    <n v="240.32"/>
    <x v="95"/>
    <x v="0"/>
    <n v="192.23400000000001"/>
    <n v="1"/>
    <s v="PGE POLSKA GRUPA ENERGETYCZNA S.A."/>
    <n v="2021"/>
    <n v="0"/>
    <n v="0"/>
    <n v="46197674.879999995"/>
    <m/>
    <m/>
    <m/>
    <m/>
    <m/>
    <m/>
    <m/>
    <m/>
    <m/>
    <m/>
    <m/>
    <m/>
    <m/>
    <m/>
    <m/>
    <m/>
    <n v="46197674.879999995"/>
    <n v="34708996.904583007"/>
  </r>
  <r>
    <n v="240.32"/>
    <x v="96"/>
    <x v="2"/>
    <n v="205.965"/>
    <n v="5"/>
    <s v="PGE POLSKA GRUPA ENERGETYCZNA S.A."/>
    <n v="2025"/>
    <n v="0"/>
    <n v="0"/>
    <n v="49497508.799999997"/>
    <n v="49497508.799999997"/>
    <n v="49497508.799999997"/>
    <n v="49497508.799999997"/>
    <n v="49497508.799999997"/>
    <m/>
    <m/>
    <m/>
    <m/>
    <m/>
    <m/>
    <m/>
    <m/>
    <m/>
    <m/>
    <m/>
    <m/>
    <n v="247487544"/>
    <n v="155069835.93199846"/>
  </r>
  <r>
    <n v="240.32"/>
    <x v="97"/>
    <x v="2"/>
    <n v="217.86500000000001"/>
    <n v="5"/>
    <s v="PGE POLSKA GRUPA ENERGETYCZNA S.A."/>
    <n v="2025"/>
    <n v="0"/>
    <n v="0"/>
    <n v="52357316.799999997"/>
    <n v="52357316.799999997"/>
    <n v="52357316.799999997"/>
    <n v="52357316.799999997"/>
    <n v="52357316.799999997"/>
    <m/>
    <m/>
    <m/>
    <m/>
    <m/>
    <m/>
    <m/>
    <m/>
    <m/>
    <m/>
    <m/>
    <m/>
    <n v="261786584"/>
    <n v="164029275.87369138"/>
  </r>
  <r>
    <n v="240.32"/>
    <x v="98"/>
    <x v="1"/>
    <n v="767.10500000000002"/>
    <n v="15"/>
    <s v="PGE POLSKA GRUPA ENERGETYCZNA S.A."/>
    <n v="2035"/>
    <n v="0"/>
    <n v="0"/>
    <n v="184350673.59999999"/>
    <n v="184350673.59999999"/>
    <n v="184350673.59999999"/>
    <n v="184350673.59999999"/>
    <n v="184350673.59999999"/>
    <n v="184350673.59999999"/>
    <n v="184350673.59999999"/>
    <n v="184350673.59999999"/>
    <n v="184350673.59999999"/>
    <n v="184350673.59999999"/>
    <n v="184350673.59999999"/>
    <n v="184350673.59999999"/>
    <n v="184350673.59999999"/>
    <n v="184350673.59999999"/>
    <n v="184350673.59999999"/>
    <m/>
    <m/>
    <n v="2765260103.999999"/>
    <n v="1158831306.1513236"/>
  </r>
  <r>
    <n v="240.32"/>
    <x v="99"/>
    <x v="1"/>
    <n v="410.09899999999999"/>
    <n v="15"/>
    <s v="PGE POLSKA GRUPA ENERGETYCZNA S.A."/>
    <n v="2035"/>
    <n v="0"/>
    <n v="0"/>
    <n v="98554991.679999992"/>
    <n v="98554991.679999992"/>
    <n v="98554991.679999992"/>
    <n v="98554991.679999992"/>
    <n v="98554991.679999992"/>
    <n v="98554991.679999992"/>
    <n v="98554991.679999992"/>
    <n v="98554991.679999992"/>
    <n v="98554991.679999992"/>
    <n v="98554991.679999992"/>
    <n v="98554991.679999992"/>
    <n v="98554991.679999992"/>
    <n v="98554991.679999992"/>
    <n v="98554991.679999992"/>
    <n v="98554991.679999992"/>
    <m/>
    <m/>
    <n v="1478324875.2"/>
    <n v="619518266.49722195"/>
  </r>
  <r>
    <n v="240.32"/>
    <x v="100"/>
    <x v="2"/>
    <n v="333.20499999999998"/>
    <n v="5"/>
    <s v="PGE POLSKA GRUPA ENERGETYCZNA S.A."/>
    <n v="2025"/>
    <n v="0"/>
    <n v="0"/>
    <n v="80075825.599999994"/>
    <n v="80075825.599999994"/>
    <n v="80075825.599999994"/>
    <n v="80075825.599999994"/>
    <n v="80075825.599999994"/>
    <m/>
    <m/>
    <m/>
    <m/>
    <m/>
    <m/>
    <m/>
    <m/>
    <m/>
    <m/>
    <m/>
    <m/>
    <n v="400379128"/>
    <n v="250868082.83796543"/>
  </r>
  <r>
    <n v="240.32"/>
    <x v="101"/>
    <x v="2"/>
    <n v="40"/>
    <n v="5"/>
    <s v="PGE POLSKA GRUPA ENERGETYCZNA S.A."/>
    <n v="2025"/>
    <n v="0"/>
    <n v="0"/>
    <n v="9612800"/>
    <n v="9612800"/>
    <n v="9612800"/>
    <n v="9612800"/>
    <n v="9612800"/>
    <m/>
    <m/>
    <m/>
    <m/>
    <m/>
    <m/>
    <m/>
    <m/>
    <m/>
    <m/>
    <m/>
    <m/>
    <n v="48064000"/>
    <n v="30115764.509892162"/>
  </r>
  <r>
    <n v="240.32"/>
    <x v="102"/>
    <x v="1"/>
    <n v="767.10500000000002"/>
    <n v="15"/>
    <s v="PGE POLSKA GRUPA ENERGETYCZNA S.A."/>
    <n v="2035"/>
    <n v="0"/>
    <n v="0"/>
    <n v="184350673.59999999"/>
    <n v="184350673.59999999"/>
    <n v="184350673.59999999"/>
    <n v="184350673.59999999"/>
    <n v="184350673.59999999"/>
    <n v="184350673.59999999"/>
    <n v="184350673.59999999"/>
    <n v="184350673.59999999"/>
    <n v="184350673.59999999"/>
    <n v="184350673.59999999"/>
    <n v="184350673.59999999"/>
    <n v="184350673.59999999"/>
    <n v="184350673.59999999"/>
    <n v="184350673.59999999"/>
    <n v="184350673.59999999"/>
    <m/>
    <m/>
    <n v="2765260103.999999"/>
    <n v="1158831306.1513236"/>
  </r>
  <r>
    <n v="240.32"/>
    <x v="103"/>
    <x v="0"/>
    <n v="1.2"/>
    <n v="1"/>
    <s v="PGNiG TERMIKA Energetyka Przemysłowa_x000d_S.A."/>
    <n v="2021"/>
    <n v="0"/>
    <n v="0"/>
    <n v="288384"/>
    <m/>
    <m/>
    <m/>
    <m/>
    <m/>
    <m/>
    <m/>
    <m/>
    <m/>
    <m/>
    <m/>
    <m/>
    <m/>
    <m/>
    <m/>
    <m/>
    <n v="288384"/>
    <n v="216667.16754320054"/>
  </r>
  <r>
    <n v="240.32"/>
    <x v="104"/>
    <x v="0"/>
    <n v="7"/>
    <n v="1"/>
    <s v="PGNIG TERMIKA Energetyka Przemysłowa S.A."/>
    <n v="2021"/>
    <n v="0"/>
    <n v="0"/>
    <n v="1682240"/>
    <m/>
    <m/>
    <m/>
    <m/>
    <m/>
    <m/>
    <m/>
    <m/>
    <m/>
    <m/>
    <m/>
    <m/>
    <m/>
    <m/>
    <m/>
    <m/>
    <n v="1682240"/>
    <n v="1263891.8106686699"/>
  </r>
  <r>
    <n v="240.32"/>
    <x v="105"/>
    <x v="0"/>
    <n v="70"/>
    <n v="1"/>
    <s v="PGNiG TERMIKA S.A."/>
    <n v="2021"/>
    <n v="0"/>
    <n v="0"/>
    <n v="16822400"/>
    <m/>
    <m/>
    <m/>
    <m/>
    <m/>
    <m/>
    <m/>
    <m/>
    <m/>
    <m/>
    <m/>
    <m/>
    <m/>
    <m/>
    <m/>
    <m/>
    <n v="16822400"/>
    <n v="12638918.106686698"/>
  </r>
  <r>
    <n v="240.32"/>
    <x v="106"/>
    <x v="0"/>
    <n v="70"/>
    <n v="1"/>
    <s v="PGNiG TERMIKA S.A."/>
    <n v="2021"/>
    <n v="0"/>
    <n v="0"/>
    <n v="16822400"/>
    <m/>
    <m/>
    <m/>
    <m/>
    <m/>
    <m/>
    <m/>
    <m/>
    <m/>
    <m/>
    <m/>
    <m/>
    <m/>
    <m/>
    <m/>
    <m/>
    <n v="16822400"/>
    <n v="12638918.106686698"/>
  </r>
  <r>
    <n v="240.32"/>
    <x v="107"/>
    <x v="1"/>
    <n v="433.29599999999999"/>
    <n v="17"/>
    <s v="PGNiG TERMIKA S.A."/>
    <n v="2037"/>
    <n v="0"/>
    <n v="0"/>
    <n v="104129694.72"/>
    <n v="104129694.72"/>
    <n v="104129694.72"/>
    <n v="104129694.72"/>
    <n v="104129694.72"/>
    <n v="104129694.72"/>
    <n v="104129694.72"/>
    <n v="104129694.72"/>
    <n v="104129694.72"/>
    <n v="104129694.72"/>
    <n v="104129694.72"/>
    <n v="104129694.72"/>
    <n v="104129694.72"/>
    <n v="104129694.72"/>
    <n v="104129694.72"/>
    <n v="104129694.72"/>
    <n v="104129694.72"/>
    <n v="1770204810.2400002"/>
    <n v="690315617.7309866"/>
  </r>
  <r>
    <n v="240.32"/>
    <x v="108"/>
    <x v="0"/>
    <n v="109"/>
    <n v="1"/>
    <s v="Polenergia Elektrociepłownia Nowa Sarzyna_x000d_Sp. z o.o."/>
    <n v="2021"/>
    <n v="0"/>
    <n v="0"/>
    <n v="26194880"/>
    <m/>
    <m/>
    <m/>
    <m/>
    <m/>
    <m/>
    <m/>
    <m/>
    <m/>
    <m/>
    <m/>
    <m/>
    <m/>
    <m/>
    <m/>
    <m/>
    <n v="26194880"/>
    <n v="19680601.051840715"/>
  </r>
  <r>
    <n v="240.32"/>
    <x v="109"/>
    <x v="0"/>
    <n v="351"/>
    <n v="1"/>
    <s v="Polski Końcem Naftowy ORLEN S.A."/>
    <n v="2021"/>
    <n v="0"/>
    <n v="0"/>
    <n v="84352320"/>
    <m/>
    <m/>
    <m/>
    <m/>
    <m/>
    <m/>
    <m/>
    <m/>
    <m/>
    <m/>
    <m/>
    <m/>
    <m/>
    <m/>
    <m/>
    <m/>
    <n v="84352320"/>
    <n v="63375146.506386161"/>
  </r>
  <r>
    <n v="240.32"/>
    <x v="110"/>
    <x v="1"/>
    <n v="389"/>
    <n v="5"/>
    <s v="Polski Końcem Naftowy ORLEN S.A."/>
    <n v="2025"/>
    <n v="0"/>
    <n v="0"/>
    <n v="93484480"/>
    <n v="93484480"/>
    <n v="93484480"/>
    <n v="93484480"/>
    <n v="93484480"/>
    <m/>
    <m/>
    <m/>
    <m/>
    <m/>
    <m/>
    <m/>
    <m/>
    <m/>
    <m/>
    <m/>
    <m/>
    <n v="467422400"/>
    <n v="292875809.85870129"/>
  </r>
  <r>
    <n v="240.32"/>
    <x v="111"/>
    <x v="0"/>
    <n v="17"/>
    <n v="1"/>
    <s v="POLSKIE GÓRNICTWO NAFTOWE I_x000d_GAZOWNICTWO S.A."/>
    <n v="2021"/>
    <n v="0"/>
    <n v="0"/>
    <n v="4085440"/>
    <m/>
    <m/>
    <m/>
    <m/>
    <m/>
    <m/>
    <m/>
    <m/>
    <m/>
    <m/>
    <m/>
    <m/>
    <m/>
    <m/>
    <m/>
    <m/>
    <n v="4085440"/>
    <n v="3069451.5401953408"/>
  </r>
  <r>
    <n v="240.32"/>
    <x v="112"/>
    <x v="0"/>
    <n v="4.5"/>
    <n v="1"/>
    <s v="POLSKIE GÓRNICTWO NAFTOWE I_x000d_GAZOWNICTWO S.A."/>
    <n v="2021"/>
    <n v="0"/>
    <n v="0"/>
    <n v="1081440"/>
    <m/>
    <m/>
    <m/>
    <m/>
    <m/>
    <m/>
    <m/>
    <m/>
    <m/>
    <m/>
    <m/>
    <m/>
    <m/>
    <m/>
    <m/>
    <m/>
    <n v="1081440"/>
    <n v="812501.8782870021"/>
  </r>
  <r>
    <n v="240.32"/>
    <x v="113"/>
    <x v="0"/>
    <n v="5.492"/>
    <n v="1"/>
    <s v="Power Block sp. z o.o."/>
    <n v="2021"/>
    <n v="0"/>
    <n v="0"/>
    <n v="1319837.44"/>
    <m/>
    <m/>
    <m/>
    <m/>
    <m/>
    <m/>
    <m/>
    <m/>
    <m/>
    <m/>
    <m/>
    <m/>
    <m/>
    <m/>
    <m/>
    <m/>
    <n v="1319837.44"/>
    <n v="991613.40345604776"/>
  </r>
  <r>
    <n v="240.32"/>
    <x v="114"/>
    <x v="3"/>
    <n v="5"/>
    <n v="5"/>
    <s v="Power Block sp. z o.o."/>
    <n v="2025"/>
    <n v="0"/>
    <n v="0"/>
    <n v="1201600"/>
    <m/>
    <m/>
    <m/>
    <m/>
    <m/>
    <m/>
    <m/>
    <m/>
    <m/>
    <m/>
    <m/>
    <m/>
    <m/>
    <m/>
    <m/>
    <m/>
    <n v="1201600"/>
    <n v="902779.86476333556"/>
  </r>
  <r>
    <n v="240.32"/>
    <x v="115"/>
    <x v="0"/>
    <n v="5"/>
    <n v="1"/>
    <s v="Przedsiębiorstwo Usługowo-Handlowo-_x000d_Produkcyjne &quot;LECH&quot; Sp. z o.o."/>
    <n v="2021"/>
    <n v="0"/>
    <n v="0"/>
    <n v="1201600"/>
    <m/>
    <m/>
    <m/>
    <m/>
    <m/>
    <m/>
    <m/>
    <m/>
    <m/>
    <m/>
    <m/>
    <m/>
    <m/>
    <m/>
    <m/>
    <m/>
    <n v="1201600"/>
    <n v="902779.86476333556"/>
  </r>
  <r>
    <n v="240.32"/>
    <x v="116"/>
    <x v="0"/>
    <n v="10"/>
    <n v="1"/>
    <s v="TAMEH POLSKA sp. z o.o."/>
    <n v="2021"/>
    <n v="0"/>
    <n v="0"/>
    <n v="2403200"/>
    <m/>
    <m/>
    <m/>
    <m/>
    <m/>
    <m/>
    <m/>
    <m/>
    <m/>
    <m/>
    <m/>
    <m/>
    <m/>
    <m/>
    <m/>
    <m/>
    <n v="2403200"/>
    <n v="1805559.7295266711"/>
  </r>
  <r>
    <n v="240.32"/>
    <x v="117"/>
    <x v="1"/>
    <n v="8"/>
    <n v="7"/>
    <s v="TAMEH POLSKA sp. z o.o."/>
    <n v="2027"/>
    <n v="0"/>
    <n v="0"/>
    <n v="1922560"/>
    <n v="1922560"/>
    <n v="1922560"/>
    <n v="1922560"/>
    <n v="1922560"/>
    <n v="1922560"/>
    <n v="1922560"/>
    <m/>
    <m/>
    <m/>
    <m/>
    <m/>
    <m/>
    <m/>
    <m/>
    <m/>
    <m/>
    <n v="13457920"/>
    <n v="7735394.4480526615"/>
  </r>
  <r>
    <n v="240.32"/>
    <x v="118"/>
    <x v="1"/>
    <n v="27"/>
    <n v="5"/>
    <s v="TAMEH POLSKA sp. z o.o."/>
    <n v="2025"/>
    <n v="0"/>
    <n v="0"/>
    <n v="6488640"/>
    <n v="6488640"/>
    <n v="6488640"/>
    <n v="6488640"/>
    <n v="6488640"/>
    <m/>
    <m/>
    <m/>
    <m/>
    <m/>
    <m/>
    <m/>
    <m/>
    <m/>
    <m/>
    <m/>
    <m/>
    <n v="32443200"/>
    <n v="20328141.044177208"/>
  </r>
  <r>
    <n v="240.32"/>
    <x v="119"/>
    <x v="0"/>
    <n v="30"/>
    <n v="1"/>
    <s v="TAMEH POLSKA sp. z o.o."/>
    <n v="2021"/>
    <n v="0"/>
    <n v="0"/>
    <n v="7209600"/>
    <m/>
    <m/>
    <m/>
    <m/>
    <m/>
    <m/>
    <m/>
    <m/>
    <m/>
    <m/>
    <m/>
    <m/>
    <m/>
    <m/>
    <m/>
    <m/>
    <n v="7209600"/>
    <n v="5416679.1885800138"/>
  </r>
  <r>
    <n v="240.32"/>
    <x v="120"/>
    <x v="0"/>
    <n v="29"/>
    <n v="1"/>
    <s v="TAURON CIEPŁO sp. z o.o."/>
    <n v="2021"/>
    <n v="0"/>
    <n v="0"/>
    <n v="6969280"/>
    <m/>
    <m/>
    <m/>
    <m/>
    <m/>
    <m/>
    <m/>
    <m/>
    <m/>
    <m/>
    <m/>
    <m/>
    <m/>
    <m/>
    <m/>
    <m/>
    <n v="6969280"/>
    <n v="5236123.2156273462"/>
  </r>
  <r>
    <n v="240.32"/>
    <x v="121"/>
    <x v="0"/>
    <n v="6.2329999999999997"/>
    <n v="1"/>
    <s v="TAURON POLSKA ENERGIA S.A."/>
    <n v="2021"/>
    <n v="0"/>
    <n v="0"/>
    <n v="1497914.56"/>
    <m/>
    <m/>
    <m/>
    <m/>
    <m/>
    <m/>
    <m/>
    <m/>
    <m/>
    <m/>
    <m/>
    <m/>
    <m/>
    <m/>
    <m/>
    <m/>
    <n v="1497914.56"/>
    <n v="1125405.3794139742"/>
  </r>
  <r>
    <n v="240.32"/>
    <x v="122"/>
    <x v="0"/>
    <n v="2"/>
    <n v="1"/>
    <s v="TAURON POLSKA ENERGIA S.A."/>
    <n v="2021"/>
    <n v="0"/>
    <n v="0"/>
    <n v="480640"/>
    <m/>
    <m/>
    <m/>
    <m/>
    <m/>
    <m/>
    <m/>
    <m/>
    <m/>
    <m/>
    <m/>
    <m/>
    <m/>
    <m/>
    <m/>
    <m/>
    <n v="480640"/>
    <n v="361111.94590533426"/>
  </r>
  <r>
    <n v="240.32"/>
    <x v="123"/>
    <x v="3"/>
    <n v="3.6"/>
    <n v="1"/>
    <s v="TAURON POLSKA ENERGIA S.A."/>
    <n v="2021"/>
    <n v="0"/>
    <n v="0"/>
    <n v="865152"/>
    <m/>
    <m/>
    <m/>
    <m/>
    <m/>
    <m/>
    <m/>
    <m/>
    <m/>
    <m/>
    <m/>
    <m/>
    <m/>
    <m/>
    <m/>
    <m/>
    <n v="865152"/>
    <n v="650001.50262960163"/>
  </r>
  <r>
    <n v="240.32"/>
    <x v="124"/>
    <x v="0"/>
    <n v="11"/>
    <n v="1"/>
    <s v="TAURON POLSKA ENERGIA S.A."/>
    <n v="2021"/>
    <n v="0"/>
    <n v="0"/>
    <n v="2643520"/>
    <m/>
    <m/>
    <m/>
    <m/>
    <m/>
    <m/>
    <m/>
    <m/>
    <m/>
    <m/>
    <m/>
    <m/>
    <m/>
    <m/>
    <m/>
    <m/>
    <n v="2643520"/>
    <n v="1986115.7024793385"/>
  </r>
  <r>
    <n v="240.32"/>
    <x v="125"/>
    <x v="2"/>
    <n v="54"/>
    <n v="5"/>
    <s v="TAURON POLSKA ENERGIA S.A."/>
    <n v="2025"/>
    <n v="0"/>
    <n v="0"/>
    <n v="12977280"/>
    <n v="12977280"/>
    <n v="12977280"/>
    <n v="12977280"/>
    <n v="12977280"/>
    <m/>
    <m/>
    <m/>
    <m/>
    <m/>
    <m/>
    <m/>
    <m/>
    <m/>
    <m/>
    <m/>
    <m/>
    <n v="64886400"/>
    <n v="40656282.088354416"/>
  </r>
  <r>
    <n v="240.32"/>
    <x v="126"/>
    <x v="2"/>
    <n v="123"/>
    <n v="5"/>
    <s v="TAURON POLSKA ENERGIA S.A."/>
    <n v="2025"/>
    <n v="0"/>
    <n v="0"/>
    <n v="29559360"/>
    <n v="29559360"/>
    <n v="29559360"/>
    <n v="29559360"/>
    <n v="29559360"/>
    <m/>
    <m/>
    <m/>
    <m/>
    <m/>
    <m/>
    <m/>
    <m/>
    <m/>
    <m/>
    <m/>
    <m/>
    <n v="147796800"/>
    <n v="92605975.867918402"/>
  </r>
  <r>
    <n v="240.32"/>
    <x v="127"/>
    <x v="1"/>
    <n v="4.66"/>
    <n v="17"/>
    <s v="TAURON POLSKA ENERGIA S.A."/>
    <n v="2037"/>
    <n v="0"/>
    <n v="0"/>
    <n v="1119891.2"/>
    <n v="1119891.2"/>
    <n v="1119891.2"/>
    <n v="1119891.2"/>
    <n v="1119891.2"/>
    <n v="1119891.2"/>
    <n v="1119891.2"/>
    <n v="1119891.2"/>
    <n v="1119891.2"/>
    <n v="1119891.2"/>
    <n v="1119891.2"/>
    <n v="1119891.2"/>
    <n v="1119891.2"/>
    <n v="1119891.2"/>
    <n v="1119891.2"/>
    <n v="1119891.2"/>
    <n v="1119891.2"/>
    <n v="19038150.399999995"/>
    <n v="7424187.5729902834"/>
  </r>
  <r>
    <n v="240.32"/>
    <x v="128"/>
    <x v="2"/>
    <n v="123"/>
    <n v="5"/>
    <s v="TAURON POLSKA ENERGIA SA"/>
    <n v="2025"/>
    <n v="0"/>
    <n v="0"/>
    <n v="29559360"/>
    <n v="29559360"/>
    <n v="29559360"/>
    <n v="29559360"/>
    <n v="29559360"/>
    <m/>
    <m/>
    <m/>
    <m/>
    <m/>
    <m/>
    <m/>
    <m/>
    <m/>
    <m/>
    <m/>
    <m/>
    <n v="147796800"/>
    <n v="92605975.867918402"/>
  </r>
  <r>
    <n v="240.32"/>
    <x v="129"/>
    <x v="2"/>
    <n v="184"/>
    <n v="5"/>
    <s v="TAURON POLSKA ENERGIA SA"/>
    <n v="2025"/>
    <n v="0"/>
    <n v="0"/>
    <n v="44218880"/>
    <n v="44218880"/>
    <n v="44218880"/>
    <n v="44218880"/>
    <n v="44218880"/>
    <m/>
    <m/>
    <m/>
    <m/>
    <m/>
    <m/>
    <m/>
    <m/>
    <m/>
    <m/>
    <m/>
    <m/>
    <n v="221094400"/>
    <n v="138532516.74550393"/>
  </r>
  <r>
    <n v="240.32"/>
    <x v="130"/>
    <x v="2"/>
    <n v="54"/>
    <n v="5"/>
    <s v="TAURON POLSKA ENERGIA SA"/>
    <n v="2025"/>
    <n v="0"/>
    <n v="0"/>
    <n v="12977280"/>
    <n v="12977280"/>
    <n v="12977280"/>
    <n v="12977280"/>
    <n v="12977280"/>
    <m/>
    <m/>
    <m/>
    <m/>
    <m/>
    <m/>
    <m/>
    <m/>
    <m/>
    <m/>
    <m/>
    <m/>
    <n v="64886400"/>
    <n v="40656282.088354416"/>
  </r>
  <r>
    <n v="240.32"/>
    <x v="131"/>
    <x v="0"/>
    <n v="184"/>
    <n v="1"/>
    <s v="TAURON POLSKA ENERGIA SA"/>
    <n v="2021"/>
    <n v="0"/>
    <n v="0"/>
    <n v="44218880"/>
    <m/>
    <m/>
    <m/>
    <m/>
    <m/>
    <m/>
    <m/>
    <m/>
    <m/>
    <m/>
    <m/>
    <m/>
    <m/>
    <m/>
    <m/>
    <m/>
    <n v="44218880"/>
    <n v="33222299.02329075"/>
  </r>
  <r>
    <n v="240.32"/>
    <x v="132"/>
    <x v="0"/>
    <n v="190"/>
    <n v="1"/>
    <s v="TAURON POLSKA ENERGIA SA"/>
    <n v="2021"/>
    <n v="0"/>
    <n v="0"/>
    <n v="45660800"/>
    <m/>
    <m/>
    <m/>
    <m/>
    <m/>
    <m/>
    <m/>
    <m/>
    <m/>
    <m/>
    <m/>
    <m/>
    <m/>
    <m/>
    <m/>
    <m/>
    <n v="45660800"/>
    <n v="34305634.861006752"/>
  </r>
  <r>
    <n v="240.32"/>
    <x v="133"/>
    <x v="2"/>
    <n v="186"/>
    <n v="5"/>
    <s v="TAURON WYTWARZANIE S.A."/>
    <n v="2025"/>
    <n v="0"/>
    <n v="0"/>
    <n v="44699520"/>
    <n v="44699520"/>
    <n v="44699520"/>
    <n v="44699520"/>
    <n v="44699520"/>
    <m/>
    <m/>
    <m/>
    <m/>
    <m/>
    <m/>
    <m/>
    <m/>
    <m/>
    <m/>
    <m/>
    <m/>
    <n v="223497600"/>
    <n v="140038304.97099853"/>
  </r>
  <r>
    <n v="240.32"/>
    <x v="134"/>
    <x v="2"/>
    <n v="187"/>
    <n v="5"/>
    <s v="TAURON WYTWARZANIE S.A."/>
    <n v="2025"/>
    <n v="0"/>
    <n v="0"/>
    <n v="44939840"/>
    <n v="44939840"/>
    <n v="44939840"/>
    <n v="44939840"/>
    <n v="44939840"/>
    <m/>
    <m/>
    <m/>
    <m/>
    <m/>
    <m/>
    <m/>
    <m/>
    <m/>
    <m/>
    <m/>
    <m/>
    <n v="224699200"/>
    <n v="140791199.08374587"/>
  </r>
  <r>
    <n v="240.32"/>
    <x v="135"/>
    <x v="2"/>
    <n v="380"/>
    <n v="5"/>
    <s v="TAURON WYTWARZANIE S.A."/>
    <n v="2025"/>
    <n v="0"/>
    <n v="0"/>
    <n v="91321600"/>
    <n v="91321600"/>
    <n v="91321600"/>
    <n v="91321600"/>
    <n v="91321600"/>
    <m/>
    <m/>
    <m/>
    <m/>
    <m/>
    <m/>
    <m/>
    <m/>
    <m/>
    <m/>
    <m/>
    <m/>
    <n v="456608000"/>
    <n v="286099762.84397548"/>
  </r>
  <r>
    <n v="240.32"/>
    <x v="136"/>
    <x v="2"/>
    <n v="183"/>
    <n v="5"/>
    <s v="TAURON WYTWARZANIE S.A."/>
    <n v="2025"/>
    <n v="0"/>
    <n v="0"/>
    <n v="43978560"/>
    <n v="43978560"/>
    <n v="43978560"/>
    <n v="43978560"/>
    <n v="43978560"/>
    <m/>
    <m/>
    <m/>
    <m/>
    <m/>
    <m/>
    <m/>
    <m/>
    <m/>
    <m/>
    <m/>
    <m/>
    <n v="219892800"/>
    <n v="137779622.63275662"/>
  </r>
  <r>
    <n v="240.32"/>
    <x v="137"/>
    <x v="2"/>
    <n v="25"/>
    <n v="7"/>
    <s v="Veolia Energia Łódź S.A."/>
    <n v="2027"/>
    <n v="0"/>
    <n v="0"/>
    <n v="6008000"/>
    <n v="6008000"/>
    <n v="6008000"/>
    <n v="6008000"/>
    <n v="6008000"/>
    <n v="6008000"/>
    <n v="6008000"/>
    <m/>
    <m/>
    <m/>
    <m/>
    <m/>
    <m/>
    <m/>
    <m/>
    <m/>
    <m/>
    <n v="42056000"/>
    <n v="24173107.650164559"/>
  </r>
  <r>
    <n v="240.32"/>
    <x v="138"/>
    <x v="2"/>
    <n v="23"/>
    <n v="7"/>
    <s v="Veolia Energia Łódź S.A."/>
    <n v="2027"/>
    <n v="0"/>
    <n v="0"/>
    <n v="5527360"/>
    <n v="5527360"/>
    <n v="5527360"/>
    <n v="5527360"/>
    <n v="5527360"/>
    <n v="5527360"/>
    <n v="5527360"/>
    <m/>
    <m/>
    <m/>
    <m/>
    <m/>
    <m/>
    <m/>
    <m/>
    <m/>
    <m/>
    <n v="38691520"/>
    <n v="22239259.038151398"/>
  </r>
  <r>
    <n v="240.32"/>
    <x v="139"/>
    <x v="0"/>
    <n v="50"/>
    <n v="1"/>
    <s v="Veolia Energia Poznań S.A."/>
    <n v="2021"/>
    <n v="0"/>
    <n v="0"/>
    <n v="12016000"/>
    <m/>
    <m/>
    <m/>
    <m/>
    <m/>
    <m/>
    <m/>
    <m/>
    <m/>
    <m/>
    <m/>
    <m/>
    <m/>
    <m/>
    <m/>
    <m/>
    <n v="12016000"/>
    <n v="9027798.647633357"/>
  </r>
  <r>
    <n v="240.32"/>
    <x v="140"/>
    <x v="3"/>
    <n v="10"/>
    <n v="1"/>
    <s v="Zakłady Górniczo-Hutnicze &quot;Bolesław&quot; S.A."/>
    <n v="2021"/>
    <n v="0"/>
    <n v="0"/>
    <n v="2403200"/>
    <m/>
    <m/>
    <m/>
    <m/>
    <m/>
    <m/>
    <m/>
    <m/>
    <m/>
    <m/>
    <m/>
    <m/>
    <m/>
    <m/>
    <m/>
    <m/>
    <n v="2403200"/>
    <n v="1805559.7295266711"/>
  </r>
  <r>
    <n v="240.32"/>
    <x v="141"/>
    <x v="0"/>
    <n v="189"/>
    <n v="1"/>
    <s v="Zespół Elektrowni Pątnów-Adamów-Konin S.A."/>
    <n v="2021"/>
    <n v="0"/>
    <n v="0"/>
    <n v="45420480"/>
    <m/>
    <m/>
    <m/>
    <m/>
    <m/>
    <m/>
    <m/>
    <m/>
    <m/>
    <m/>
    <m/>
    <m/>
    <m/>
    <m/>
    <m/>
    <m/>
    <n v="45420480"/>
    <n v="34125078.888054088"/>
  </r>
  <r>
    <n v="240.32"/>
    <x v="142"/>
    <x v="0"/>
    <n v="184"/>
    <n v="1"/>
    <s v="Zespół Elektrowni Pątnów-Adamów-Konin S.A."/>
    <n v="2021"/>
    <n v="0"/>
    <n v="0"/>
    <n v="44218880"/>
    <m/>
    <m/>
    <m/>
    <m/>
    <m/>
    <m/>
    <m/>
    <m/>
    <m/>
    <m/>
    <m/>
    <m/>
    <m/>
    <m/>
    <m/>
    <m/>
    <n v="44218880"/>
    <n v="33222299.02329075"/>
  </r>
  <r>
    <n v="240.32"/>
    <x v="143"/>
    <x v="0"/>
    <n v="40"/>
    <n v="1"/>
    <s v="Zespół Elektrowni Wodnych Niedzica S.A."/>
    <n v="2021"/>
    <n v="0"/>
    <n v="0"/>
    <n v="9612800"/>
    <m/>
    <m/>
    <m/>
    <m/>
    <m/>
    <m/>
    <m/>
    <m/>
    <m/>
    <m/>
    <m/>
    <m/>
    <m/>
    <m/>
    <m/>
    <m/>
    <n v="9612800"/>
    <n v="7222238.9181066845"/>
  </r>
  <r>
    <n v="240.32"/>
    <x v="144"/>
    <x v="0"/>
    <n v="40"/>
    <n v="1"/>
    <s v="Zespół Elektrowni Wodnych Niedzica S.A."/>
    <n v="2021"/>
    <n v="0"/>
    <n v="0"/>
    <n v="9612800"/>
    <m/>
    <m/>
    <m/>
    <m/>
    <m/>
    <m/>
    <m/>
    <m/>
    <m/>
    <m/>
    <m/>
    <m/>
    <m/>
    <m/>
    <m/>
    <m/>
    <n v="9612800"/>
    <n v="7222238.9181066845"/>
  </r>
  <r>
    <m/>
    <x v="145"/>
    <x v="5"/>
    <m/>
    <m/>
    <m/>
    <m/>
    <m/>
    <m/>
    <n v="5093547553.5999994"/>
    <n v="2915730944.6399994"/>
    <n v="2915730944.6399994"/>
    <n v="2915730944.6399994"/>
    <n v="2915730944.6399994"/>
    <n v="1134391868.48"/>
    <n v="1134391868.48"/>
    <n v="991960452.80000007"/>
    <n v="991960452.80000007"/>
    <n v="991960452.80000007"/>
    <n v="991960452.80000007"/>
    <n v="991960452.80000007"/>
    <n v="991960452.80000007"/>
    <n v="991960452.80000007"/>
    <n v="991960452.80000007"/>
    <n v="105249585.92"/>
    <n v="105249585.92"/>
    <n v="27171437863.360004"/>
    <n v="14061639821.448074"/>
  </r>
  <r>
    <m/>
    <x v="145"/>
    <x v="5"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C3B9FB-E0A4-8B43-98C9-46721C52991D}" name="PivotTable7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28">
    <pivotField showAll="0"/>
    <pivotField showAll="0">
      <items count="147">
        <item x="120"/>
        <item x="21"/>
        <item x="69"/>
        <item x="22"/>
        <item x="96"/>
        <item x="85"/>
        <item x="97"/>
        <item x="86"/>
        <item x="25"/>
        <item x="108"/>
        <item x="70"/>
        <item x="71"/>
        <item x="72"/>
        <item x="125"/>
        <item x="126"/>
        <item x="128"/>
        <item x="5"/>
        <item x="129"/>
        <item x="130"/>
        <item x="98"/>
        <item x="134"/>
        <item x="23"/>
        <item x="107"/>
        <item x="73"/>
        <item x="74"/>
        <item x="78"/>
        <item x="54"/>
        <item x="135"/>
        <item x="131"/>
        <item x="26"/>
        <item x="55"/>
        <item x="136"/>
        <item x="132"/>
        <item x="79"/>
        <item x="56"/>
        <item x="8"/>
        <item x="111"/>
        <item x="99"/>
        <item x="57"/>
        <item x="9"/>
        <item x="100"/>
        <item x="10"/>
        <item x="87"/>
        <item x="101"/>
        <item x="50"/>
        <item x="58"/>
        <item x="140"/>
        <item x="113"/>
        <item x="80"/>
        <item x="88"/>
        <item x="75"/>
        <item x="1"/>
        <item x="137"/>
        <item x="2"/>
        <item x="109"/>
        <item x="89"/>
        <item x="143"/>
        <item x="76"/>
        <item x="144"/>
        <item x="51"/>
        <item x="138"/>
        <item x="102"/>
        <item x="47"/>
        <item x="114"/>
        <item x="6"/>
        <item x="7"/>
        <item x="11"/>
        <item x="12"/>
        <item x="13"/>
        <item x="14"/>
        <item x="48"/>
        <item x="15"/>
        <item x="16"/>
        <item x="17"/>
        <item x="81"/>
        <item x="18"/>
        <item x="19"/>
        <item x="20"/>
        <item x="110"/>
        <item x="0"/>
        <item x="116"/>
        <item x="139"/>
        <item x="115"/>
        <item x="133"/>
        <item x="127"/>
        <item x="43"/>
        <item x="44"/>
        <item x="45"/>
        <item x="117"/>
        <item x="118"/>
        <item x="119"/>
        <item x="53"/>
        <item x="46"/>
        <item x="49"/>
        <item x="112"/>
        <item x="27"/>
        <item x="28"/>
        <item x="121"/>
        <item x="82"/>
        <item x="83"/>
        <item x="29"/>
        <item x="59"/>
        <item x="141"/>
        <item x="123"/>
        <item x="60"/>
        <item x="142"/>
        <item x="90"/>
        <item x="61"/>
        <item x="91"/>
        <item x="62"/>
        <item x="63"/>
        <item x="92"/>
        <item x="64"/>
        <item x="30"/>
        <item x="52"/>
        <item x="93"/>
        <item x="65"/>
        <item x="66"/>
        <item x="4"/>
        <item x="31"/>
        <item x="122"/>
        <item x="32"/>
        <item x="33"/>
        <item x="34"/>
        <item x="35"/>
        <item x="36"/>
        <item x="37"/>
        <item x="38"/>
        <item x="24"/>
        <item x="39"/>
        <item x="40"/>
        <item x="41"/>
        <item x="105"/>
        <item x="94"/>
        <item x="124"/>
        <item x="77"/>
        <item x="104"/>
        <item x="106"/>
        <item x="95"/>
        <item x="67"/>
        <item x="103"/>
        <item x="3"/>
        <item x="84"/>
        <item x="68"/>
        <item x="42"/>
        <item x="145"/>
        <item t="default"/>
      </items>
    </pivotField>
    <pivotField axis="axisRow" showAll="0">
      <items count="7">
        <item x="0"/>
        <item x="2"/>
        <item x="4"/>
        <item x="3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committment" fld="26" baseField="0" baseItem="0"/>
  </dataFields>
  <formats count="1">
    <format dxfId="0">
      <pivotArea collapsedLevelsAreSubtotals="1" fieldPosition="0">
        <references count="1">
          <reference field="2" count="5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916A5-CD1C-E04D-9031-9901C616667A}">
  <dimension ref="A3:C300"/>
  <sheetViews>
    <sheetView workbookViewId="0">
      <selection activeCell="B4" sqref="B4:B8"/>
    </sheetView>
  </sheetViews>
  <sheetFormatPr baseColWidth="10" defaultRowHeight="15" x14ac:dyDescent="0.2"/>
  <cols>
    <col min="1" max="1" width="51.1640625" bestFit="1" customWidth="1"/>
    <col min="2" max="2" width="22" bestFit="1" customWidth="1"/>
  </cols>
  <sheetData>
    <row r="3" spans="1:2" x14ac:dyDescent="0.2">
      <c r="A3" s="14" t="s">
        <v>229</v>
      </c>
      <c r="B3" t="s">
        <v>232</v>
      </c>
    </row>
    <row r="4" spans="1:2" x14ac:dyDescent="0.2">
      <c r="A4" s="15" t="s">
        <v>147</v>
      </c>
      <c r="B4" s="16">
        <v>5329949856.96</v>
      </c>
    </row>
    <row r="5" spans="1:2" x14ac:dyDescent="0.2">
      <c r="A5" s="15" t="s">
        <v>149</v>
      </c>
      <c r="B5" s="16">
        <v>8703916729.2799988</v>
      </c>
    </row>
    <row r="6" spans="1:2" x14ac:dyDescent="0.2">
      <c r="A6" s="15" t="s">
        <v>151</v>
      </c>
      <c r="B6" s="16">
        <v>37130401.280000009</v>
      </c>
    </row>
    <row r="7" spans="1:2" x14ac:dyDescent="0.2">
      <c r="A7" s="15" t="s">
        <v>150</v>
      </c>
      <c r="B7" s="16">
        <v>147700672</v>
      </c>
    </row>
    <row r="8" spans="1:2" x14ac:dyDescent="0.2">
      <c r="A8" s="15" t="s">
        <v>148</v>
      </c>
      <c r="B8" s="16">
        <v>12952740203.839996</v>
      </c>
    </row>
    <row r="9" spans="1:2" x14ac:dyDescent="0.2">
      <c r="A9" s="15" t="s">
        <v>230</v>
      </c>
      <c r="B9">
        <v>27171437863.360004</v>
      </c>
    </row>
    <row r="10" spans="1:2" x14ac:dyDescent="0.2">
      <c r="A10" s="15" t="s">
        <v>231</v>
      </c>
      <c r="B10">
        <v>54342875726.720001</v>
      </c>
    </row>
    <row r="155" spans="1:3" x14ac:dyDescent="0.2">
      <c r="A155" s="2" t="s">
        <v>229</v>
      </c>
      <c r="B155" s="2" t="s">
        <v>232</v>
      </c>
    </row>
    <row r="156" spans="1:3" x14ac:dyDescent="0.2">
      <c r="A156" s="2" t="s">
        <v>22</v>
      </c>
      <c r="B156" s="2">
        <v>3299833920</v>
      </c>
      <c r="C156" s="17">
        <f>B156/SUM(B$156:B$300)</f>
        <v>0.12144495026705017</v>
      </c>
    </row>
    <row r="157" spans="1:3" x14ac:dyDescent="0.2">
      <c r="A157" s="2" t="s">
        <v>54</v>
      </c>
      <c r="B157" s="2">
        <v>2768486400</v>
      </c>
      <c r="C157" s="17">
        <f t="shared" ref="C157:C220" si="0">B157/SUM(B$156:B$300)</f>
        <v>0.10188958029833355</v>
      </c>
    </row>
    <row r="158" spans="1:3" x14ac:dyDescent="0.2">
      <c r="A158" s="2" t="s">
        <v>100</v>
      </c>
      <c r="B158" s="2">
        <v>2765260103.999999</v>
      </c>
      <c r="C158" s="17">
        <f t="shared" si="0"/>
        <v>0.10177084179004313</v>
      </c>
    </row>
    <row r="159" spans="1:3" x14ac:dyDescent="0.2">
      <c r="A159" s="2" t="s">
        <v>104</v>
      </c>
      <c r="B159" s="2">
        <v>2765260103.999999</v>
      </c>
      <c r="C159" s="17">
        <f t="shared" si="0"/>
        <v>0.10177084179004313</v>
      </c>
    </row>
    <row r="160" spans="1:3" x14ac:dyDescent="0.2">
      <c r="A160" s="2" t="s">
        <v>109</v>
      </c>
      <c r="B160" s="2">
        <v>1770204810.2400002</v>
      </c>
      <c r="C160" s="17">
        <f t="shared" si="0"/>
        <v>6.514947126250821E-2</v>
      </c>
    </row>
    <row r="161" spans="1:3" x14ac:dyDescent="0.2">
      <c r="A161" s="2" t="s">
        <v>101</v>
      </c>
      <c r="B161" s="2">
        <v>1478324875.2</v>
      </c>
      <c r="C161" s="17">
        <f t="shared" si="0"/>
        <v>5.4407311185893606E-2</v>
      </c>
    </row>
    <row r="162" spans="1:3" x14ac:dyDescent="0.2">
      <c r="A162" s="2" t="s">
        <v>5</v>
      </c>
      <c r="B162" s="2">
        <v>649344640</v>
      </c>
      <c r="C162" s="17">
        <f t="shared" si="0"/>
        <v>2.3898059545668163E-2</v>
      </c>
    </row>
    <row r="163" spans="1:3" x14ac:dyDescent="0.2">
      <c r="A163" s="2" t="s">
        <v>21</v>
      </c>
      <c r="B163" s="2">
        <v>576370270.39999998</v>
      </c>
      <c r="C163" s="17">
        <f t="shared" si="0"/>
        <v>2.1212358112899891E-2</v>
      </c>
    </row>
    <row r="164" spans="1:3" x14ac:dyDescent="0.2">
      <c r="A164" s="2" t="s">
        <v>20</v>
      </c>
      <c r="B164" s="2">
        <v>572520344</v>
      </c>
      <c r="C164" s="17">
        <f t="shared" si="0"/>
        <v>2.1070667915297523E-2</v>
      </c>
    </row>
    <row r="165" spans="1:3" x14ac:dyDescent="0.2">
      <c r="A165" s="2" t="s">
        <v>112</v>
      </c>
      <c r="B165" s="2">
        <v>467422400</v>
      </c>
      <c r="C165" s="17">
        <f t="shared" si="0"/>
        <v>1.7202711256966905E-2</v>
      </c>
    </row>
    <row r="166" spans="1:3" x14ac:dyDescent="0.2">
      <c r="A166" s="2" t="s">
        <v>137</v>
      </c>
      <c r="B166" s="2">
        <v>456608000</v>
      </c>
      <c r="C166" s="17">
        <f t="shared" si="0"/>
        <v>1.6804705083926539E-2</v>
      </c>
    </row>
    <row r="167" spans="1:3" x14ac:dyDescent="0.2">
      <c r="A167" s="2" t="s">
        <v>102</v>
      </c>
      <c r="B167" s="2">
        <v>400379128</v>
      </c>
      <c r="C167" s="17">
        <f t="shared" si="0"/>
        <v>1.4735294098657217E-2</v>
      </c>
    </row>
    <row r="168" spans="1:3" x14ac:dyDescent="0.2">
      <c r="A168" s="2" t="s">
        <v>87</v>
      </c>
      <c r="B168" s="2">
        <v>398178998.39999998</v>
      </c>
      <c r="C168" s="17">
        <f t="shared" si="0"/>
        <v>1.465432195389756E-2</v>
      </c>
    </row>
    <row r="169" spans="1:3" x14ac:dyDescent="0.2">
      <c r="A169" s="2" t="s">
        <v>89</v>
      </c>
      <c r="B169" s="2">
        <v>398178998.39999998</v>
      </c>
      <c r="C169" s="17">
        <f t="shared" si="0"/>
        <v>1.465432195389756E-2</v>
      </c>
    </row>
    <row r="170" spans="1:3" x14ac:dyDescent="0.2">
      <c r="A170" s="2" t="s">
        <v>90</v>
      </c>
      <c r="B170" s="2">
        <v>378380235.19999993</v>
      </c>
      <c r="C170" s="17">
        <f t="shared" si="0"/>
        <v>1.392566109687688E-2</v>
      </c>
    </row>
    <row r="171" spans="1:3" x14ac:dyDescent="0.2">
      <c r="A171" s="2" t="s">
        <v>99</v>
      </c>
      <c r="B171" s="2">
        <v>261786584</v>
      </c>
      <c r="C171" s="17">
        <f t="shared" si="0"/>
        <v>9.634623876604357E-3</v>
      </c>
    </row>
    <row r="172" spans="1:3" x14ac:dyDescent="0.2">
      <c r="A172" s="2" t="s">
        <v>8</v>
      </c>
      <c r="B172" s="2">
        <v>248202495.99999997</v>
      </c>
      <c r="C172" s="17">
        <f t="shared" si="0"/>
        <v>9.1346839003575413E-3</v>
      </c>
    </row>
    <row r="173" spans="1:3" x14ac:dyDescent="0.2">
      <c r="A173" s="2" t="s">
        <v>98</v>
      </c>
      <c r="B173" s="2">
        <v>247487544</v>
      </c>
      <c r="C173" s="17">
        <f t="shared" si="0"/>
        <v>9.108371270028762E-3</v>
      </c>
    </row>
    <row r="174" spans="1:3" x14ac:dyDescent="0.2">
      <c r="A174" s="2" t="s">
        <v>88</v>
      </c>
      <c r="B174" s="2">
        <v>247487544</v>
      </c>
      <c r="C174" s="17">
        <f t="shared" si="0"/>
        <v>9.108371270028762E-3</v>
      </c>
    </row>
    <row r="175" spans="1:3" x14ac:dyDescent="0.2">
      <c r="A175" s="2" t="s">
        <v>86</v>
      </c>
      <c r="B175" s="2">
        <v>247487544</v>
      </c>
      <c r="C175" s="17">
        <f t="shared" si="0"/>
        <v>9.108371270028762E-3</v>
      </c>
    </row>
    <row r="176" spans="1:3" x14ac:dyDescent="0.2">
      <c r="A176" s="2" t="s">
        <v>9</v>
      </c>
      <c r="B176" s="2">
        <v>243527070.39999998</v>
      </c>
      <c r="C176" s="17">
        <f t="shared" si="0"/>
        <v>8.9626125648797558E-3</v>
      </c>
    </row>
    <row r="177" spans="1:3" x14ac:dyDescent="0.2">
      <c r="A177" s="2" t="s">
        <v>23</v>
      </c>
      <c r="B177" s="2">
        <v>234397313.59999999</v>
      </c>
      <c r="C177" s="17">
        <f t="shared" si="0"/>
        <v>8.626606909017457E-3</v>
      </c>
    </row>
    <row r="178" spans="1:3" x14ac:dyDescent="0.2">
      <c r="A178" s="2" t="s">
        <v>24</v>
      </c>
      <c r="B178" s="2">
        <v>234397313.59999999</v>
      </c>
      <c r="C178" s="17">
        <f t="shared" si="0"/>
        <v>8.626606909017457E-3</v>
      </c>
    </row>
    <row r="179" spans="1:3" x14ac:dyDescent="0.2">
      <c r="A179" s="2" t="s">
        <v>25</v>
      </c>
      <c r="B179" s="2">
        <v>234397313.59999999</v>
      </c>
      <c r="C179" s="17">
        <f t="shared" si="0"/>
        <v>8.626606909017457E-3</v>
      </c>
    </row>
    <row r="180" spans="1:3" x14ac:dyDescent="0.2">
      <c r="A180" s="2" t="s">
        <v>13</v>
      </c>
      <c r="B180" s="2">
        <v>232858064</v>
      </c>
      <c r="C180" s="17">
        <f t="shared" si="0"/>
        <v>8.569957363721379E-3</v>
      </c>
    </row>
    <row r="181" spans="1:3" x14ac:dyDescent="0.2">
      <c r="A181" s="2" t="s">
        <v>15</v>
      </c>
      <c r="B181" s="2">
        <v>232307731.20000002</v>
      </c>
      <c r="C181" s="17">
        <f t="shared" si="0"/>
        <v>8.5497032718044371E-3</v>
      </c>
    </row>
    <row r="182" spans="1:3" x14ac:dyDescent="0.2">
      <c r="A182" s="2" t="s">
        <v>16</v>
      </c>
      <c r="B182" s="2">
        <v>232307731.20000002</v>
      </c>
      <c r="C182" s="17">
        <f t="shared" si="0"/>
        <v>8.5497032718044371E-3</v>
      </c>
    </row>
    <row r="183" spans="1:3" x14ac:dyDescent="0.2">
      <c r="A183" s="2" t="s">
        <v>17</v>
      </c>
      <c r="B183" s="2">
        <v>232307731.20000002</v>
      </c>
      <c r="C183" s="17">
        <f t="shared" si="0"/>
        <v>8.5497032718044371E-3</v>
      </c>
    </row>
    <row r="184" spans="1:3" x14ac:dyDescent="0.2">
      <c r="A184" s="2" t="s">
        <v>19</v>
      </c>
      <c r="B184" s="2">
        <v>232307731.20000002</v>
      </c>
      <c r="C184" s="17">
        <f t="shared" si="0"/>
        <v>8.5497032718044371E-3</v>
      </c>
    </row>
    <row r="185" spans="1:3" x14ac:dyDescent="0.2">
      <c r="A185" s="2" t="s">
        <v>18</v>
      </c>
      <c r="B185" s="2">
        <v>227687579.19999999</v>
      </c>
      <c r="C185" s="17">
        <f t="shared" si="0"/>
        <v>8.3796661900999679E-3</v>
      </c>
    </row>
    <row r="186" spans="1:3" x14ac:dyDescent="0.2">
      <c r="A186" s="2" t="s">
        <v>14</v>
      </c>
      <c r="B186" s="2">
        <v>226588115.19999999</v>
      </c>
      <c r="C186" s="17">
        <f t="shared" si="0"/>
        <v>8.3392022291741974E-3</v>
      </c>
    </row>
    <row r="187" spans="1:3" x14ac:dyDescent="0.2">
      <c r="A187" s="2" t="s">
        <v>136</v>
      </c>
      <c r="B187" s="2">
        <v>224699200</v>
      </c>
      <c r="C187" s="17">
        <f t="shared" si="0"/>
        <v>8.2696838176164814E-3</v>
      </c>
    </row>
    <row r="188" spans="1:3" x14ac:dyDescent="0.2">
      <c r="A188" s="2" t="s">
        <v>50</v>
      </c>
      <c r="B188" s="2">
        <v>223497600</v>
      </c>
      <c r="C188" s="17">
        <f t="shared" si="0"/>
        <v>8.2254609095008847E-3</v>
      </c>
    </row>
    <row r="189" spans="1:3" x14ac:dyDescent="0.2">
      <c r="A189" s="2" t="s">
        <v>135</v>
      </c>
      <c r="B189" s="2">
        <v>223497600</v>
      </c>
      <c r="C189" s="17">
        <f t="shared" si="0"/>
        <v>8.2254609095008847E-3</v>
      </c>
    </row>
    <row r="190" spans="1:3" x14ac:dyDescent="0.2">
      <c r="A190" s="2" t="s">
        <v>130</v>
      </c>
      <c r="B190" s="2">
        <v>221094400</v>
      </c>
      <c r="C190" s="17">
        <f t="shared" si="0"/>
        <v>8.1370150932696932E-3</v>
      </c>
    </row>
    <row r="191" spans="1:3" x14ac:dyDescent="0.2">
      <c r="A191" s="2" t="s">
        <v>138</v>
      </c>
      <c r="B191" s="2">
        <v>219892800</v>
      </c>
      <c r="C191" s="17">
        <f t="shared" si="0"/>
        <v>8.0927921851540966E-3</v>
      </c>
    </row>
    <row r="192" spans="1:3" x14ac:dyDescent="0.2">
      <c r="A192" s="2" t="s">
        <v>77</v>
      </c>
      <c r="B192" s="2">
        <v>175551116.47999999</v>
      </c>
      <c r="C192" s="17">
        <f t="shared" si="0"/>
        <v>6.460869585290744E-3</v>
      </c>
    </row>
    <row r="193" spans="1:3" x14ac:dyDescent="0.2">
      <c r="A193" s="2" t="s">
        <v>128</v>
      </c>
      <c r="B193" s="2">
        <v>147796800</v>
      </c>
      <c r="C193" s="17">
        <f t="shared" si="0"/>
        <v>5.4394176982183271E-3</v>
      </c>
    </row>
    <row r="194" spans="1:3" x14ac:dyDescent="0.2">
      <c r="A194" s="2" t="s">
        <v>129</v>
      </c>
      <c r="B194" s="2">
        <v>147796800</v>
      </c>
      <c r="C194" s="17">
        <f t="shared" si="0"/>
        <v>5.4394176982183271E-3</v>
      </c>
    </row>
    <row r="195" spans="1:3" x14ac:dyDescent="0.2">
      <c r="A195" s="2" t="s">
        <v>58</v>
      </c>
      <c r="B195" s="2">
        <v>124485760</v>
      </c>
      <c r="C195" s="17">
        <f t="shared" si="0"/>
        <v>4.5814932807757619E-3</v>
      </c>
    </row>
    <row r="196" spans="1:3" x14ac:dyDescent="0.2">
      <c r="A196" s="2" t="s">
        <v>111</v>
      </c>
      <c r="B196" s="2">
        <v>84352320</v>
      </c>
      <c r="C196" s="17">
        <f t="shared" si="0"/>
        <v>3.10444814971485E-3</v>
      </c>
    </row>
    <row r="197" spans="1:3" x14ac:dyDescent="0.2">
      <c r="A197" s="2" t="s">
        <v>94</v>
      </c>
      <c r="B197" s="2">
        <v>80955877.439999998</v>
      </c>
      <c r="C197" s="17">
        <f t="shared" si="0"/>
        <v>2.979447677635306E-3</v>
      </c>
    </row>
    <row r="198" spans="1:3" x14ac:dyDescent="0.2">
      <c r="A198" s="2" t="s">
        <v>96</v>
      </c>
      <c r="B198" s="2">
        <v>80295958.719999999</v>
      </c>
      <c r="C198" s="17">
        <f t="shared" si="0"/>
        <v>2.9551604564982208E-3</v>
      </c>
    </row>
    <row r="199" spans="1:3" x14ac:dyDescent="0.2">
      <c r="A199" s="2" t="s">
        <v>78</v>
      </c>
      <c r="B199" s="2">
        <v>80075825.599999994</v>
      </c>
      <c r="C199" s="17">
        <f t="shared" si="0"/>
        <v>2.9470588197314431E-3</v>
      </c>
    </row>
    <row r="200" spans="1:3" x14ac:dyDescent="0.2">
      <c r="A200" s="2" t="s">
        <v>81</v>
      </c>
      <c r="B200" s="2">
        <v>80075825.599999994</v>
      </c>
      <c r="C200" s="17">
        <f t="shared" si="0"/>
        <v>2.9470588197314431E-3</v>
      </c>
    </row>
    <row r="201" spans="1:3" x14ac:dyDescent="0.2">
      <c r="A201" s="2" t="s">
        <v>79</v>
      </c>
      <c r="B201" s="2">
        <v>79855932.799999997</v>
      </c>
      <c r="C201" s="17">
        <f t="shared" si="0"/>
        <v>2.9389660275462894E-3</v>
      </c>
    </row>
    <row r="202" spans="1:3" x14ac:dyDescent="0.2">
      <c r="A202" s="2" t="s">
        <v>95</v>
      </c>
      <c r="B202" s="2">
        <v>79415906.879999995</v>
      </c>
      <c r="C202" s="17">
        <f t="shared" si="0"/>
        <v>2.9227715985943579E-3</v>
      </c>
    </row>
    <row r="203" spans="1:3" x14ac:dyDescent="0.2">
      <c r="A203" s="2" t="s">
        <v>93</v>
      </c>
      <c r="B203" s="2">
        <v>79196014.079999998</v>
      </c>
      <c r="C203" s="17">
        <f t="shared" si="0"/>
        <v>2.9146788064092037E-3</v>
      </c>
    </row>
    <row r="204" spans="1:3" x14ac:dyDescent="0.2">
      <c r="A204" s="2" t="s">
        <v>80</v>
      </c>
      <c r="B204" s="2">
        <v>77875936.319999993</v>
      </c>
      <c r="C204" s="17">
        <f t="shared" si="0"/>
        <v>2.8660955195534098E-3</v>
      </c>
    </row>
    <row r="205" spans="1:3" x14ac:dyDescent="0.2">
      <c r="A205" s="2" t="s">
        <v>82</v>
      </c>
      <c r="B205" s="2">
        <v>77875936.319999993</v>
      </c>
      <c r="C205" s="17">
        <f t="shared" si="0"/>
        <v>2.8660955195534098E-3</v>
      </c>
    </row>
    <row r="206" spans="1:3" x14ac:dyDescent="0.2">
      <c r="A206" s="2" t="s">
        <v>92</v>
      </c>
      <c r="B206" s="2">
        <v>77875936.319999993</v>
      </c>
      <c r="C206" s="17">
        <f t="shared" si="0"/>
        <v>2.8660955195534098E-3</v>
      </c>
    </row>
    <row r="207" spans="1:3" x14ac:dyDescent="0.2">
      <c r="A207" s="2" t="s">
        <v>127</v>
      </c>
      <c r="B207" s="2">
        <v>64886400</v>
      </c>
      <c r="C207" s="17">
        <f t="shared" si="0"/>
        <v>2.3880370382421924E-3</v>
      </c>
    </row>
    <row r="208" spans="1:3" x14ac:dyDescent="0.2">
      <c r="A208" s="2" t="s">
        <v>131</v>
      </c>
      <c r="B208" s="2">
        <v>64886400</v>
      </c>
      <c r="C208" s="17">
        <f t="shared" si="0"/>
        <v>2.3880370382421924E-3</v>
      </c>
    </row>
    <row r="209" spans="1:3" x14ac:dyDescent="0.2">
      <c r="A209" s="2" t="s">
        <v>6</v>
      </c>
      <c r="B209" s="2">
        <v>51428480</v>
      </c>
      <c r="C209" s="17">
        <f t="shared" si="0"/>
        <v>1.8927404673475155E-3</v>
      </c>
    </row>
    <row r="210" spans="1:3" x14ac:dyDescent="0.2">
      <c r="A210" s="2" t="s">
        <v>56</v>
      </c>
      <c r="B210" s="2">
        <v>48064000</v>
      </c>
      <c r="C210" s="17">
        <f t="shared" si="0"/>
        <v>1.7689163246238462E-3</v>
      </c>
    </row>
    <row r="211" spans="1:3" x14ac:dyDescent="0.2">
      <c r="A211" s="2" t="s">
        <v>103</v>
      </c>
      <c r="B211" s="2">
        <v>48064000</v>
      </c>
      <c r="C211" s="17">
        <f t="shared" si="0"/>
        <v>1.7689163246238462E-3</v>
      </c>
    </row>
    <row r="212" spans="1:3" x14ac:dyDescent="0.2">
      <c r="A212" s="2" t="s">
        <v>91</v>
      </c>
      <c r="B212" s="2">
        <v>48064000</v>
      </c>
      <c r="C212" s="17">
        <f t="shared" si="0"/>
        <v>1.7689163246238462E-3</v>
      </c>
    </row>
    <row r="213" spans="1:3" x14ac:dyDescent="0.2">
      <c r="A213" s="2" t="s">
        <v>83</v>
      </c>
      <c r="B213" s="2">
        <v>46197674.879999995</v>
      </c>
      <c r="C213" s="17">
        <f t="shared" si="0"/>
        <v>1.7002293037387021E-3</v>
      </c>
    </row>
    <row r="214" spans="1:3" x14ac:dyDescent="0.2">
      <c r="A214" s="2" t="s">
        <v>97</v>
      </c>
      <c r="B214" s="2">
        <v>46197674.879999995</v>
      </c>
      <c r="C214" s="17">
        <f t="shared" si="0"/>
        <v>1.7002293037387021E-3</v>
      </c>
    </row>
    <row r="215" spans="1:3" x14ac:dyDescent="0.2">
      <c r="A215" s="2" t="s">
        <v>133</v>
      </c>
      <c r="B215" s="2">
        <v>45660800</v>
      </c>
      <c r="C215" s="17">
        <f t="shared" si="0"/>
        <v>1.680470508392654E-3</v>
      </c>
    </row>
    <row r="216" spans="1:3" x14ac:dyDescent="0.2">
      <c r="A216" s="2" t="s">
        <v>143</v>
      </c>
      <c r="B216" s="2">
        <v>45420480</v>
      </c>
      <c r="C216" s="17">
        <f t="shared" si="0"/>
        <v>1.6716259267695347E-3</v>
      </c>
    </row>
    <row r="217" spans="1:3" x14ac:dyDescent="0.2">
      <c r="A217" s="2" t="s">
        <v>84</v>
      </c>
      <c r="B217" s="2">
        <v>45317623.039999999</v>
      </c>
      <c r="C217" s="17">
        <f t="shared" si="0"/>
        <v>1.6678404458348396E-3</v>
      </c>
    </row>
    <row r="218" spans="1:3" x14ac:dyDescent="0.2">
      <c r="A218" s="2" t="s">
        <v>85</v>
      </c>
      <c r="B218" s="2">
        <v>45317623.039999999</v>
      </c>
      <c r="C218" s="17">
        <f t="shared" si="0"/>
        <v>1.6678404458348396E-3</v>
      </c>
    </row>
    <row r="219" spans="1:3" x14ac:dyDescent="0.2">
      <c r="A219" s="2" t="s">
        <v>132</v>
      </c>
      <c r="B219" s="2">
        <v>44218880</v>
      </c>
      <c r="C219" s="17">
        <f t="shared" si="0"/>
        <v>1.6274030186539386E-3</v>
      </c>
    </row>
    <row r="220" spans="1:3" x14ac:dyDescent="0.2">
      <c r="A220" s="2" t="s">
        <v>144</v>
      </c>
      <c r="B220" s="2">
        <v>44218880</v>
      </c>
      <c r="C220" s="17">
        <f t="shared" si="0"/>
        <v>1.6274030186539386E-3</v>
      </c>
    </row>
    <row r="221" spans="1:3" x14ac:dyDescent="0.2">
      <c r="A221" s="2" t="s">
        <v>139</v>
      </c>
      <c r="B221" s="2">
        <v>42056000</v>
      </c>
      <c r="C221" s="17">
        <f t="shared" ref="C221:C284" si="1">B221/SUM(B$156:B$300)</f>
        <v>1.5478017840458655E-3</v>
      </c>
    </row>
    <row r="222" spans="1:3" x14ac:dyDescent="0.2">
      <c r="A222" s="2" t="s">
        <v>63</v>
      </c>
      <c r="B222" s="2">
        <v>39877979.839999996</v>
      </c>
      <c r="C222" s="17">
        <f t="shared" si="1"/>
        <v>1.4676433407955357E-3</v>
      </c>
    </row>
    <row r="223" spans="1:3" x14ac:dyDescent="0.2">
      <c r="A223" s="2" t="s">
        <v>64</v>
      </c>
      <c r="B223" s="2">
        <v>39877979.839999996</v>
      </c>
      <c r="C223" s="17">
        <f t="shared" si="1"/>
        <v>1.4676433407955357E-3</v>
      </c>
    </row>
    <row r="224" spans="1:3" x14ac:dyDescent="0.2">
      <c r="A224" s="2" t="s">
        <v>65</v>
      </c>
      <c r="B224" s="2">
        <v>39877979.839999996</v>
      </c>
      <c r="C224" s="17">
        <f t="shared" si="1"/>
        <v>1.4676433407955357E-3</v>
      </c>
    </row>
    <row r="225" spans="1:3" x14ac:dyDescent="0.2">
      <c r="A225" s="2" t="s">
        <v>66</v>
      </c>
      <c r="B225" s="2">
        <v>39877979.839999996</v>
      </c>
      <c r="C225" s="17">
        <f t="shared" si="1"/>
        <v>1.4676433407955357E-3</v>
      </c>
    </row>
    <row r="226" spans="1:3" x14ac:dyDescent="0.2">
      <c r="A226" s="2" t="s">
        <v>140</v>
      </c>
      <c r="B226" s="2">
        <v>38691520</v>
      </c>
      <c r="C226" s="17">
        <f t="shared" si="1"/>
        <v>1.4239776413221962E-3</v>
      </c>
    </row>
    <row r="227" spans="1:3" x14ac:dyDescent="0.2">
      <c r="A227" s="2" t="s">
        <v>59</v>
      </c>
      <c r="B227" s="2">
        <v>35735584</v>
      </c>
      <c r="C227" s="17">
        <f t="shared" si="1"/>
        <v>1.3151892873578296E-3</v>
      </c>
    </row>
    <row r="228" spans="1:3" x14ac:dyDescent="0.2">
      <c r="A228" s="2" t="s">
        <v>120</v>
      </c>
      <c r="B228" s="2">
        <v>32443200</v>
      </c>
      <c r="C228" s="17">
        <f t="shared" si="1"/>
        <v>1.1940185191210962E-3</v>
      </c>
    </row>
    <row r="229" spans="1:3" x14ac:dyDescent="0.2">
      <c r="A229" s="2" t="s">
        <v>72</v>
      </c>
      <c r="B229" s="2">
        <v>30376207.680000007</v>
      </c>
      <c r="C229" s="17">
        <f t="shared" si="1"/>
        <v>1.117946272580648E-3</v>
      </c>
    </row>
    <row r="230" spans="1:3" x14ac:dyDescent="0.2">
      <c r="A230" s="2" t="s">
        <v>73</v>
      </c>
      <c r="B230" s="2">
        <v>30376207.680000007</v>
      </c>
      <c r="C230" s="17">
        <f t="shared" si="1"/>
        <v>1.117946272580648E-3</v>
      </c>
    </row>
    <row r="231" spans="1:3" x14ac:dyDescent="0.2">
      <c r="A231" s="2" t="s">
        <v>74</v>
      </c>
      <c r="B231" s="2">
        <v>30376207.680000007</v>
      </c>
      <c r="C231" s="17">
        <f t="shared" si="1"/>
        <v>1.117946272580648E-3</v>
      </c>
    </row>
    <row r="232" spans="1:3" x14ac:dyDescent="0.2">
      <c r="A232" s="2" t="s">
        <v>67</v>
      </c>
      <c r="B232" s="2">
        <v>28852819.199999999</v>
      </c>
      <c r="C232" s="17">
        <f t="shared" si="1"/>
        <v>1.0618804696716948E-3</v>
      </c>
    </row>
    <row r="233" spans="1:3" x14ac:dyDescent="0.2">
      <c r="A233" s="2" t="s">
        <v>3</v>
      </c>
      <c r="B233" s="2">
        <v>28838400</v>
      </c>
      <c r="C233" s="17">
        <f t="shared" si="1"/>
        <v>1.0613497947743078E-3</v>
      </c>
    </row>
    <row r="234" spans="1:3" x14ac:dyDescent="0.2">
      <c r="A234" s="2" t="s">
        <v>62</v>
      </c>
      <c r="B234" s="2">
        <v>28618266.879999999</v>
      </c>
      <c r="C234" s="17">
        <f t="shared" si="1"/>
        <v>1.0532481580075306E-3</v>
      </c>
    </row>
    <row r="235" spans="1:3" x14ac:dyDescent="0.2">
      <c r="A235" s="2" t="s">
        <v>110</v>
      </c>
      <c r="B235" s="2">
        <v>26194880</v>
      </c>
      <c r="C235" s="17">
        <f t="shared" si="1"/>
        <v>9.6405939691999619E-4</v>
      </c>
    </row>
    <row r="236" spans="1:3" x14ac:dyDescent="0.2">
      <c r="A236" s="2" t="s">
        <v>134</v>
      </c>
      <c r="B236" s="2">
        <v>19038150.399999995</v>
      </c>
      <c r="C236" s="17">
        <f t="shared" si="1"/>
        <v>7.0066775618350533E-4</v>
      </c>
    </row>
    <row r="237" spans="1:3" x14ac:dyDescent="0.2">
      <c r="A237" s="2" t="s">
        <v>107</v>
      </c>
      <c r="B237" s="2">
        <v>16822400</v>
      </c>
      <c r="C237" s="17">
        <f t="shared" si="1"/>
        <v>6.1912071361834619E-4</v>
      </c>
    </row>
    <row r="238" spans="1:3" x14ac:dyDescent="0.2">
      <c r="A238" s="2" t="s">
        <v>108</v>
      </c>
      <c r="B238" s="2">
        <v>16822400</v>
      </c>
      <c r="C238" s="17">
        <f t="shared" si="1"/>
        <v>6.1912071361834619E-4</v>
      </c>
    </row>
    <row r="239" spans="1:3" x14ac:dyDescent="0.2">
      <c r="A239" s="2" t="s">
        <v>119</v>
      </c>
      <c r="B239" s="2">
        <v>13457920</v>
      </c>
      <c r="C239" s="17">
        <f t="shared" si="1"/>
        <v>4.9529657089467691E-4</v>
      </c>
    </row>
    <row r="240" spans="1:3" x14ac:dyDescent="0.2">
      <c r="A240" s="2" t="s">
        <v>4</v>
      </c>
      <c r="B240" s="2">
        <v>13217600</v>
      </c>
      <c r="C240" s="17">
        <f t="shared" si="1"/>
        <v>4.8645198927155773E-4</v>
      </c>
    </row>
    <row r="241" spans="1:3" x14ac:dyDescent="0.2">
      <c r="A241" s="2" t="s">
        <v>49</v>
      </c>
      <c r="B241" s="2">
        <v>12736960</v>
      </c>
      <c r="C241" s="17">
        <f t="shared" si="1"/>
        <v>4.6876282602531928E-4</v>
      </c>
    </row>
    <row r="242" spans="1:3" x14ac:dyDescent="0.2">
      <c r="A242" s="2" t="s">
        <v>141</v>
      </c>
      <c r="B242" s="2">
        <v>12016000</v>
      </c>
      <c r="C242" s="17">
        <f t="shared" si="1"/>
        <v>4.4222908115596155E-4</v>
      </c>
    </row>
    <row r="243" spans="1:3" x14ac:dyDescent="0.2">
      <c r="A243" s="2" t="s">
        <v>45</v>
      </c>
      <c r="B243" s="2">
        <v>12016000</v>
      </c>
      <c r="C243" s="17">
        <f t="shared" si="1"/>
        <v>4.4222908115596155E-4</v>
      </c>
    </row>
    <row r="244" spans="1:3" x14ac:dyDescent="0.2">
      <c r="A244" s="2" t="s">
        <v>46</v>
      </c>
      <c r="B244" s="2">
        <v>12016000</v>
      </c>
      <c r="C244" s="17">
        <f t="shared" si="1"/>
        <v>4.4222908115596155E-4</v>
      </c>
    </row>
    <row r="245" spans="1:3" x14ac:dyDescent="0.2">
      <c r="A245" s="2" t="s">
        <v>47</v>
      </c>
      <c r="B245" s="2">
        <v>12016000</v>
      </c>
      <c r="C245" s="17">
        <f t="shared" si="1"/>
        <v>4.4222908115596155E-4</v>
      </c>
    </row>
    <row r="246" spans="1:3" x14ac:dyDescent="0.2">
      <c r="A246" s="2" t="s">
        <v>33</v>
      </c>
      <c r="B246" s="2">
        <v>12016000</v>
      </c>
      <c r="C246" s="17">
        <f t="shared" si="1"/>
        <v>4.4222908115596155E-4</v>
      </c>
    </row>
    <row r="247" spans="1:3" x14ac:dyDescent="0.2">
      <c r="A247" s="2" t="s">
        <v>34</v>
      </c>
      <c r="B247" s="2">
        <v>12016000</v>
      </c>
      <c r="C247" s="17">
        <f t="shared" si="1"/>
        <v>4.4222908115596155E-4</v>
      </c>
    </row>
    <row r="248" spans="1:3" x14ac:dyDescent="0.2">
      <c r="A248" s="2" t="s">
        <v>28</v>
      </c>
      <c r="B248" s="2">
        <v>11939097.6</v>
      </c>
      <c r="C248" s="17">
        <f t="shared" si="1"/>
        <v>4.3939881503656338E-4</v>
      </c>
    </row>
    <row r="249" spans="1:3" x14ac:dyDescent="0.2">
      <c r="A249" s="2" t="s">
        <v>27</v>
      </c>
      <c r="B249" s="2">
        <v>11934291.199999999</v>
      </c>
      <c r="C249" s="17">
        <f t="shared" si="1"/>
        <v>4.3922192340410101E-4</v>
      </c>
    </row>
    <row r="250" spans="1:3" x14ac:dyDescent="0.2">
      <c r="A250" s="2" t="s">
        <v>26</v>
      </c>
      <c r="B250" s="2">
        <v>11934291.199999999</v>
      </c>
      <c r="C250" s="17">
        <f t="shared" si="1"/>
        <v>4.3922192340410101E-4</v>
      </c>
    </row>
    <row r="251" spans="1:3" x14ac:dyDescent="0.2">
      <c r="A251" s="2" t="s">
        <v>35</v>
      </c>
      <c r="B251" s="2">
        <v>10814400</v>
      </c>
      <c r="C251" s="17">
        <f t="shared" si="1"/>
        <v>3.9800617304036541E-4</v>
      </c>
    </row>
    <row r="252" spans="1:3" x14ac:dyDescent="0.2">
      <c r="A252" s="2" t="s">
        <v>36</v>
      </c>
      <c r="B252" s="2">
        <v>10814400</v>
      </c>
      <c r="C252" s="17">
        <f t="shared" si="1"/>
        <v>3.9800617304036541E-4</v>
      </c>
    </row>
    <row r="253" spans="1:3" x14ac:dyDescent="0.2">
      <c r="A253" s="2" t="s">
        <v>37</v>
      </c>
      <c r="B253" s="2">
        <v>10814400</v>
      </c>
      <c r="C253" s="17">
        <f t="shared" si="1"/>
        <v>3.9800617304036541E-4</v>
      </c>
    </row>
    <row r="254" spans="1:3" x14ac:dyDescent="0.2">
      <c r="A254" s="2" t="s">
        <v>38</v>
      </c>
      <c r="B254" s="2">
        <v>10814400</v>
      </c>
      <c r="C254" s="17">
        <f t="shared" si="1"/>
        <v>3.9800617304036541E-4</v>
      </c>
    </row>
    <row r="255" spans="1:3" x14ac:dyDescent="0.2">
      <c r="A255" s="2" t="s">
        <v>39</v>
      </c>
      <c r="B255" s="2">
        <v>10093440</v>
      </c>
      <c r="C255" s="17">
        <f t="shared" si="1"/>
        <v>3.7147242817100773E-4</v>
      </c>
    </row>
    <row r="256" spans="1:3" x14ac:dyDescent="0.2">
      <c r="A256" s="2" t="s">
        <v>145</v>
      </c>
      <c r="B256" s="2">
        <v>9612800</v>
      </c>
      <c r="C256" s="17">
        <f t="shared" si="1"/>
        <v>3.5378326492476923E-4</v>
      </c>
    </row>
    <row r="257" spans="1:3" x14ac:dyDescent="0.2">
      <c r="A257" s="2" t="s">
        <v>146</v>
      </c>
      <c r="B257" s="2">
        <v>9612800</v>
      </c>
      <c r="C257" s="17">
        <f t="shared" si="1"/>
        <v>3.5378326492476923E-4</v>
      </c>
    </row>
    <row r="258" spans="1:3" x14ac:dyDescent="0.2">
      <c r="A258" s="2" t="s">
        <v>76</v>
      </c>
      <c r="B258" s="2">
        <v>9435684.1600000001</v>
      </c>
      <c r="C258" s="17">
        <f t="shared" si="1"/>
        <v>3.4726480826853041E-4</v>
      </c>
    </row>
    <row r="259" spans="1:3" x14ac:dyDescent="0.2">
      <c r="A259" s="2" t="s">
        <v>75</v>
      </c>
      <c r="B259" s="2">
        <v>9210264</v>
      </c>
      <c r="C259" s="17">
        <f t="shared" si="1"/>
        <v>3.3896859070604456E-4</v>
      </c>
    </row>
    <row r="260" spans="1:3" x14ac:dyDescent="0.2">
      <c r="A260" s="2" t="s">
        <v>121</v>
      </c>
      <c r="B260" s="2">
        <v>7209600</v>
      </c>
      <c r="C260" s="17">
        <f t="shared" si="1"/>
        <v>2.6533744869357696E-4</v>
      </c>
    </row>
    <row r="261" spans="1:3" x14ac:dyDescent="0.2">
      <c r="A261" s="2" t="s">
        <v>40</v>
      </c>
      <c r="B261" s="2">
        <v>7209600</v>
      </c>
      <c r="C261" s="17">
        <f t="shared" si="1"/>
        <v>2.6533744869357696E-4</v>
      </c>
    </row>
    <row r="262" spans="1:3" x14ac:dyDescent="0.2">
      <c r="A262" s="2" t="s">
        <v>41</v>
      </c>
      <c r="B262" s="2">
        <v>7209600</v>
      </c>
      <c r="C262" s="17">
        <f t="shared" si="1"/>
        <v>2.6533744869357696E-4</v>
      </c>
    </row>
    <row r="263" spans="1:3" x14ac:dyDescent="0.2">
      <c r="A263" s="2" t="s">
        <v>122</v>
      </c>
      <c r="B263" s="2">
        <v>6969280</v>
      </c>
      <c r="C263" s="17">
        <f t="shared" si="1"/>
        <v>2.5649286707045773E-4</v>
      </c>
    </row>
    <row r="264" spans="1:3" x14ac:dyDescent="0.2">
      <c r="A264" s="2" t="s">
        <v>69</v>
      </c>
      <c r="B264" s="2">
        <v>6754193.5999999987</v>
      </c>
      <c r="C264" s="17">
        <f t="shared" si="1"/>
        <v>2.4857696651776597E-4</v>
      </c>
    </row>
    <row r="265" spans="1:3" x14ac:dyDescent="0.2">
      <c r="A265" s="2" t="s">
        <v>70</v>
      </c>
      <c r="B265" s="2">
        <v>6754193.5999999987</v>
      </c>
      <c r="C265" s="17">
        <f t="shared" si="1"/>
        <v>2.4857696651776597E-4</v>
      </c>
    </row>
    <row r="266" spans="1:3" x14ac:dyDescent="0.2">
      <c r="A266" s="2" t="s">
        <v>57</v>
      </c>
      <c r="B266" s="2">
        <v>6271871.3599999994</v>
      </c>
      <c r="C266" s="17">
        <f t="shared" si="1"/>
        <v>2.3082589120016568E-4</v>
      </c>
    </row>
    <row r="267" spans="1:3" x14ac:dyDescent="0.2">
      <c r="A267" s="2" t="s">
        <v>42</v>
      </c>
      <c r="B267" s="2">
        <v>6248320</v>
      </c>
      <c r="C267" s="17">
        <f t="shared" si="1"/>
        <v>2.2995912220110003E-4</v>
      </c>
    </row>
    <row r="268" spans="1:3" x14ac:dyDescent="0.2">
      <c r="A268" s="2" t="s">
        <v>29</v>
      </c>
      <c r="B268" s="2">
        <v>6168293.4399999995</v>
      </c>
      <c r="C268" s="17">
        <f t="shared" si="1"/>
        <v>2.270138765206013E-4</v>
      </c>
    </row>
    <row r="269" spans="1:3" x14ac:dyDescent="0.2">
      <c r="A269" s="2" t="s">
        <v>30</v>
      </c>
      <c r="B269" s="2">
        <v>6168293.4399999995</v>
      </c>
      <c r="C269" s="17">
        <f t="shared" si="1"/>
        <v>2.270138765206013E-4</v>
      </c>
    </row>
    <row r="270" spans="1:3" x14ac:dyDescent="0.2">
      <c r="A270" s="2" t="s">
        <v>31</v>
      </c>
      <c r="B270" s="2">
        <v>6168053.1200000001</v>
      </c>
      <c r="C270" s="17">
        <f t="shared" si="1"/>
        <v>2.2700503193897819E-4</v>
      </c>
    </row>
    <row r="271" spans="1:3" x14ac:dyDescent="0.2">
      <c r="A271" s="2" t="s">
        <v>71</v>
      </c>
      <c r="B271" s="2">
        <v>5701111.3599999994</v>
      </c>
      <c r="C271" s="17">
        <f t="shared" si="1"/>
        <v>2.098200098452575E-4</v>
      </c>
    </row>
    <row r="272" spans="1:3" x14ac:dyDescent="0.2">
      <c r="A272" s="2" t="s">
        <v>43</v>
      </c>
      <c r="B272" s="2">
        <v>4806400</v>
      </c>
      <c r="C272" s="17">
        <f t="shared" si="1"/>
        <v>1.7689163246238461E-4</v>
      </c>
    </row>
    <row r="273" spans="1:3" x14ac:dyDescent="0.2">
      <c r="A273" s="2" t="s">
        <v>44</v>
      </c>
      <c r="B273" s="2">
        <v>4325760</v>
      </c>
      <c r="C273" s="17">
        <f t="shared" si="1"/>
        <v>1.5920246921614616E-4</v>
      </c>
    </row>
    <row r="274" spans="1:3" x14ac:dyDescent="0.2">
      <c r="A274" s="2" t="s">
        <v>113</v>
      </c>
      <c r="B274" s="2">
        <v>4085440</v>
      </c>
      <c r="C274" s="17">
        <f t="shared" si="1"/>
        <v>1.5035788759302693E-4</v>
      </c>
    </row>
    <row r="275" spans="1:3" x14ac:dyDescent="0.2">
      <c r="A275" s="2" t="s">
        <v>32</v>
      </c>
      <c r="B275" s="2">
        <v>3364480</v>
      </c>
      <c r="C275" s="17">
        <f t="shared" si="1"/>
        <v>1.2382414272366923E-4</v>
      </c>
    </row>
    <row r="276" spans="1:3" x14ac:dyDescent="0.2">
      <c r="A276" s="2" t="s">
        <v>10</v>
      </c>
      <c r="B276" s="2">
        <v>3146990.4</v>
      </c>
      <c r="C276" s="17">
        <f t="shared" si="1"/>
        <v>1.1581979635474633E-4</v>
      </c>
    </row>
    <row r="277" spans="1:3" x14ac:dyDescent="0.2">
      <c r="A277" s="2" t="s">
        <v>11</v>
      </c>
      <c r="B277" s="2">
        <v>2875428.8</v>
      </c>
      <c r="C277" s="17">
        <f t="shared" si="1"/>
        <v>1.058254191206216E-4</v>
      </c>
    </row>
    <row r="278" spans="1:3" x14ac:dyDescent="0.2">
      <c r="A278" s="2" t="s">
        <v>12</v>
      </c>
      <c r="B278" s="2">
        <v>2874467.52</v>
      </c>
      <c r="C278" s="17">
        <f t="shared" si="1"/>
        <v>1.0579004079412913E-4</v>
      </c>
    </row>
    <row r="279" spans="1:3" x14ac:dyDescent="0.2">
      <c r="A279" s="2" t="s">
        <v>60</v>
      </c>
      <c r="B279" s="2">
        <v>2691584</v>
      </c>
      <c r="C279" s="17">
        <f t="shared" si="1"/>
        <v>9.9059314178935392E-5</v>
      </c>
    </row>
    <row r="280" spans="1:3" x14ac:dyDescent="0.2">
      <c r="A280" s="2" t="s">
        <v>126</v>
      </c>
      <c r="B280" s="2">
        <v>2643520</v>
      </c>
      <c r="C280" s="17">
        <f t="shared" si="1"/>
        <v>9.7290397854311547E-5</v>
      </c>
    </row>
    <row r="281" spans="1:3" x14ac:dyDescent="0.2">
      <c r="A281" s="2" t="s">
        <v>61</v>
      </c>
      <c r="B281" s="2">
        <v>2427952.96</v>
      </c>
      <c r="C281" s="17">
        <f t="shared" si="1"/>
        <v>8.9356808138373593E-5</v>
      </c>
    </row>
    <row r="282" spans="1:3" x14ac:dyDescent="0.2">
      <c r="A282" s="2" t="s">
        <v>142</v>
      </c>
      <c r="B282" s="2">
        <v>2403200</v>
      </c>
      <c r="C282" s="17">
        <f t="shared" si="1"/>
        <v>8.8445816231192307E-5</v>
      </c>
    </row>
    <row r="283" spans="1:3" x14ac:dyDescent="0.2">
      <c r="A283" s="2" t="s">
        <v>118</v>
      </c>
      <c r="B283" s="2">
        <v>2403200</v>
      </c>
      <c r="C283" s="17">
        <f t="shared" si="1"/>
        <v>8.8445816231192307E-5</v>
      </c>
    </row>
    <row r="284" spans="1:3" x14ac:dyDescent="0.2">
      <c r="A284" s="2" t="s">
        <v>105</v>
      </c>
      <c r="B284" s="2">
        <v>1682240</v>
      </c>
      <c r="C284" s="17">
        <f t="shared" si="1"/>
        <v>6.1912071361834613E-5</v>
      </c>
    </row>
    <row r="285" spans="1:3" x14ac:dyDescent="0.2">
      <c r="A285" s="2" t="s">
        <v>123</v>
      </c>
      <c r="B285" s="2">
        <v>1497914.56</v>
      </c>
      <c r="C285" s="17">
        <f t="shared" ref="C285:C300" si="2">B285/SUM(B$156:B$300)</f>
        <v>5.5128277256902168E-5</v>
      </c>
    </row>
    <row r="286" spans="1:3" x14ac:dyDescent="0.2">
      <c r="A286" s="2" t="s">
        <v>53</v>
      </c>
      <c r="B286" s="2">
        <v>1441920</v>
      </c>
      <c r="C286" s="17">
        <f t="shared" si="2"/>
        <v>5.3067489738715387E-5</v>
      </c>
    </row>
    <row r="287" spans="1:3" x14ac:dyDescent="0.2">
      <c r="A287" s="2" t="s">
        <v>2</v>
      </c>
      <c r="B287" s="2">
        <v>1441920</v>
      </c>
      <c r="C287" s="17">
        <f t="shared" si="2"/>
        <v>5.3067489738715387E-5</v>
      </c>
    </row>
    <row r="288" spans="1:3" x14ac:dyDescent="0.2">
      <c r="A288" s="2" t="s">
        <v>115</v>
      </c>
      <c r="B288" s="2">
        <v>1319837.44</v>
      </c>
      <c r="C288" s="17">
        <f t="shared" si="2"/>
        <v>4.8574442274170818E-5</v>
      </c>
    </row>
    <row r="289" spans="1:3" x14ac:dyDescent="0.2">
      <c r="A289" s="2" t="s">
        <v>52</v>
      </c>
      <c r="B289" s="2">
        <v>1201600</v>
      </c>
      <c r="C289" s="17">
        <f t="shared" si="2"/>
        <v>4.4222908115596153E-5</v>
      </c>
    </row>
    <row r="290" spans="1:3" x14ac:dyDescent="0.2">
      <c r="A290" s="2" t="s">
        <v>116</v>
      </c>
      <c r="B290" s="2">
        <v>1201600</v>
      </c>
      <c r="C290" s="17">
        <f t="shared" si="2"/>
        <v>4.4222908115596153E-5</v>
      </c>
    </row>
    <row r="291" spans="1:3" x14ac:dyDescent="0.2">
      <c r="A291" s="2" t="s">
        <v>117</v>
      </c>
      <c r="B291" s="2">
        <v>1201600</v>
      </c>
      <c r="C291" s="17">
        <f t="shared" si="2"/>
        <v>4.4222908115596153E-5</v>
      </c>
    </row>
    <row r="292" spans="1:3" x14ac:dyDescent="0.2">
      <c r="A292" s="2" t="s">
        <v>68</v>
      </c>
      <c r="B292" s="2">
        <v>1182134.08</v>
      </c>
      <c r="C292" s="17">
        <f t="shared" si="2"/>
        <v>4.3506497004123505E-5</v>
      </c>
    </row>
    <row r="293" spans="1:3" x14ac:dyDescent="0.2">
      <c r="A293" s="2" t="s">
        <v>114</v>
      </c>
      <c r="B293" s="2">
        <v>1081440</v>
      </c>
      <c r="C293" s="17">
        <f t="shared" si="2"/>
        <v>3.980061730403654E-5</v>
      </c>
    </row>
    <row r="294" spans="1:3" x14ac:dyDescent="0.2">
      <c r="A294" s="2" t="s">
        <v>125</v>
      </c>
      <c r="B294" s="2">
        <v>865152</v>
      </c>
      <c r="C294" s="17">
        <f t="shared" si="2"/>
        <v>3.1840493843229236E-5</v>
      </c>
    </row>
    <row r="295" spans="1:3" x14ac:dyDescent="0.2">
      <c r="A295" s="2" t="s">
        <v>7</v>
      </c>
      <c r="B295" s="2">
        <v>841120</v>
      </c>
      <c r="C295" s="17">
        <f t="shared" si="2"/>
        <v>3.0956035680917307E-5</v>
      </c>
    </row>
    <row r="296" spans="1:3" x14ac:dyDescent="0.2">
      <c r="A296" s="2" t="s">
        <v>55</v>
      </c>
      <c r="B296" s="2">
        <v>480640</v>
      </c>
      <c r="C296" s="17">
        <f t="shared" si="2"/>
        <v>1.7689163246238463E-5</v>
      </c>
    </row>
    <row r="297" spans="1:3" x14ac:dyDescent="0.2">
      <c r="A297" s="2" t="s">
        <v>48</v>
      </c>
      <c r="B297" s="2">
        <v>480640</v>
      </c>
      <c r="C297" s="17">
        <f t="shared" si="2"/>
        <v>1.7689163246238463E-5</v>
      </c>
    </row>
    <row r="298" spans="1:3" x14ac:dyDescent="0.2">
      <c r="A298" s="2" t="s">
        <v>124</v>
      </c>
      <c r="B298" s="2">
        <v>480640</v>
      </c>
      <c r="C298" s="17">
        <f t="shared" si="2"/>
        <v>1.7689163246238463E-5</v>
      </c>
    </row>
    <row r="299" spans="1:3" x14ac:dyDescent="0.2">
      <c r="A299" s="2" t="s">
        <v>106</v>
      </c>
      <c r="B299" s="2">
        <v>288384</v>
      </c>
      <c r="C299" s="17">
        <f t="shared" si="2"/>
        <v>1.0613497947743077E-5</v>
      </c>
    </row>
    <row r="300" spans="1:3" x14ac:dyDescent="0.2">
      <c r="A300" s="2" t="s">
        <v>51</v>
      </c>
      <c r="B300" s="2">
        <v>180240</v>
      </c>
      <c r="C300" s="17">
        <f t="shared" si="2"/>
        <v>6.6334362173394233E-6</v>
      </c>
    </row>
  </sheetData>
  <sortState xmlns:xlrd2="http://schemas.microsoft.com/office/spreadsheetml/2017/richdata2" ref="A156:B300">
    <sortCondition descending="1" ref="B156:B3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5F1D-14C2-9042-8005-C2AB48387F1B}">
  <dimension ref="A1:AB147"/>
  <sheetViews>
    <sheetView topLeftCell="V1" workbookViewId="0">
      <selection activeCell="E22" sqref="E22"/>
    </sheetView>
  </sheetViews>
  <sheetFormatPr baseColWidth="10" defaultColWidth="8.83203125" defaultRowHeight="15" x14ac:dyDescent="0.2"/>
  <cols>
    <col min="1" max="1" width="16.1640625" customWidth="1"/>
    <col min="2" max="3" width="23.6640625" customWidth="1"/>
    <col min="4" max="4" width="23.6640625" style="2" customWidth="1"/>
    <col min="5" max="5" width="23.6640625" style="3" customWidth="1"/>
    <col min="6" max="6" width="23.6640625" customWidth="1"/>
    <col min="7" max="9" width="26.5" customWidth="1"/>
    <col min="10" max="16" width="19.33203125" bestFit="1" customWidth="1"/>
    <col min="17" max="26" width="18" bestFit="1" customWidth="1"/>
    <col min="27" max="27" width="21.33203125" customWidth="1"/>
    <col min="28" max="28" width="21.6640625" customWidth="1"/>
  </cols>
  <sheetData>
    <row r="1" spans="1:28" ht="64" x14ac:dyDescent="0.2">
      <c r="A1" s="7" t="s">
        <v>204</v>
      </c>
      <c r="B1" s="5" t="s">
        <v>199</v>
      </c>
      <c r="C1" s="1" t="s">
        <v>0</v>
      </c>
      <c r="D1" s="6" t="s">
        <v>198</v>
      </c>
      <c r="E1" s="4" t="s">
        <v>197</v>
      </c>
      <c r="F1" s="1" t="s">
        <v>1</v>
      </c>
      <c r="G1" s="10" t="s">
        <v>208</v>
      </c>
      <c r="H1" s="10" t="s">
        <v>227</v>
      </c>
      <c r="I1" s="10" t="s">
        <v>228</v>
      </c>
      <c r="J1" s="10" t="s">
        <v>207</v>
      </c>
      <c r="K1" s="10" t="s">
        <v>209</v>
      </c>
      <c r="L1" s="10" t="s">
        <v>210</v>
      </c>
      <c r="M1" s="10" t="s">
        <v>211</v>
      </c>
      <c r="N1" s="10" t="s">
        <v>212</v>
      </c>
      <c r="O1" s="10" t="s">
        <v>213</v>
      </c>
      <c r="P1" s="10" t="s">
        <v>214</v>
      </c>
      <c r="Q1" s="10" t="s">
        <v>215</v>
      </c>
      <c r="R1" s="10" t="s">
        <v>216</v>
      </c>
      <c r="S1" s="10" t="s">
        <v>217</v>
      </c>
      <c r="T1" s="10" t="s">
        <v>218</v>
      </c>
      <c r="U1" s="10" t="s">
        <v>219</v>
      </c>
      <c r="V1" s="10" t="s">
        <v>220</v>
      </c>
      <c r="W1" s="10" t="s">
        <v>221</v>
      </c>
      <c r="X1" s="10" t="s">
        <v>222</v>
      </c>
      <c r="Y1" s="10" t="s">
        <v>223</v>
      </c>
      <c r="Z1" s="10" t="s">
        <v>224</v>
      </c>
      <c r="AA1" s="10" t="s">
        <v>225</v>
      </c>
      <c r="AB1" s="10" t="s">
        <v>226</v>
      </c>
    </row>
    <row r="2" spans="1:28" x14ac:dyDescent="0.2">
      <c r="A2" s="9">
        <v>240.32</v>
      </c>
      <c r="B2" t="s">
        <v>2</v>
      </c>
      <c r="C2" t="s">
        <v>147</v>
      </c>
      <c r="D2" s="2">
        <v>6</v>
      </c>
      <c r="E2" s="3">
        <v>1</v>
      </c>
      <c r="F2" t="s">
        <v>155</v>
      </c>
      <c r="G2">
        <f>2020+E2</f>
        <v>2021</v>
      </c>
      <c r="H2">
        <v>0</v>
      </c>
      <c r="I2">
        <v>0</v>
      </c>
      <c r="J2" s="9">
        <f>D2*1000*A2</f>
        <v>1441920</v>
      </c>
      <c r="AA2" s="11">
        <f>SUM(J2:Z2)</f>
        <v>1441920</v>
      </c>
      <c r="AB2" s="13">
        <f>NPV(0.1,H2:Z2)</f>
        <v>1083335.8377160027</v>
      </c>
    </row>
    <row r="3" spans="1:28" x14ac:dyDescent="0.2">
      <c r="A3" s="9">
        <v>240.32</v>
      </c>
      <c r="B3" t="s">
        <v>3</v>
      </c>
      <c r="C3" t="s">
        <v>147</v>
      </c>
      <c r="D3" s="2">
        <v>120</v>
      </c>
      <c r="E3" s="3">
        <v>1</v>
      </c>
      <c r="F3" t="s">
        <v>156</v>
      </c>
      <c r="G3">
        <f t="shared" ref="G3:G66" si="0">2020+E3</f>
        <v>2021</v>
      </c>
      <c r="H3">
        <v>0</v>
      </c>
      <c r="I3">
        <v>0</v>
      </c>
      <c r="J3" s="9">
        <f t="shared" ref="J3:J66" si="1">D3*1000*A3</f>
        <v>28838400</v>
      </c>
      <c r="AA3" s="11">
        <f t="shared" ref="AA3:AA66" si="2">SUM(J3:Z3)</f>
        <v>28838400</v>
      </c>
      <c r="AB3" s="13">
        <f t="shared" ref="AB3:AB66" si="3">NPV(0.1,H3:Z3)</f>
        <v>21666716.754320055</v>
      </c>
    </row>
    <row r="4" spans="1:28" x14ac:dyDescent="0.2">
      <c r="A4" s="9">
        <v>240.32</v>
      </c>
      <c r="B4" t="s">
        <v>4</v>
      </c>
      <c r="C4" t="s">
        <v>147</v>
      </c>
      <c r="D4" s="2">
        <v>55</v>
      </c>
      <c r="E4" s="3">
        <v>1</v>
      </c>
      <c r="F4" t="s">
        <v>157</v>
      </c>
      <c r="G4">
        <f t="shared" si="0"/>
        <v>2021</v>
      </c>
      <c r="H4">
        <v>0</v>
      </c>
      <c r="I4">
        <v>0</v>
      </c>
      <c r="J4" s="9">
        <f t="shared" si="1"/>
        <v>13217600</v>
      </c>
      <c r="AA4" s="11">
        <f t="shared" si="2"/>
        <v>13217600</v>
      </c>
      <c r="AB4" s="13">
        <f t="shared" si="3"/>
        <v>9930578.5123966914</v>
      </c>
    </row>
    <row r="5" spans="1:28" x14ac:dyDescent="0.2">
      <c r="A5" s="9">
        <v>240.32</v>
      </c>
      <c r="B5" t="s">
        <v>5</v>
      </c>
      <c r="C5" t="s">
        <v>148</v>
      </c>
      <c r="D5" s="2">
        <v>386</v>
      </c>
      <c r="E5" s="3">
        <v>7</v>
      </c>
      <c r="F5" t="s">
        <v>158</v>
      </c>
      <c r="G5">
        <f t="shared" si="0"/>
        <v>2027</v>
      </c>
      <c r="H5">
        <v>0</v>
      </c>
      <c r="I5">
        <v>0</v>
      </c>
      <c r="J5" s="9">
        <f t="shared" si="1"/>
        <v>92763520</v>
      </c>
      <c r="K5" s="9">
        <f>J5</f>
        <v>92763520</v>
      </c>
      <c r="L5" s="9">
        <f t="shared" ref="L5:P5" si="4">K5</f>
        <v>92763520</v>
      </c>
      <c r="M5" s="9">
        <f t="shared" si="4"/>
        <v>92763520</v>
      </c>
      <c r="N5" s="9">
        <f t="shared" si="4"/>
        <v>92763520</v>
      </c>
      <c r="O5" s="9">
        <f t="shared" si="4"/>
        <v>92763520</v>
      </c>
      <c r="P5" s="9">
        <f t="shared" si="4"/>
        <v>92763520</v>
      </c>
      <c r="AA5" s="11">
        <f t="shared" si="2"/>
        <v>649344640</v>
      </c>
      <c r="AB5" s="13">
        <f t="shared" si="3"/>
        <v>373232782.11854088</v>
      </c>
    </row>
    <row r="6" spans="1:28" x14ac:dyDescent="0.2">
      <c r="A6" s="9">
        <v>240.32</v>
      </c>
      <c r="B6" t="s">
        <v>6</v>
      </c>
      <c r="C6" t="s">
        <v>147</v>
      </c>
      <c r="D6" s="2">
        <v>214</v>
      </c>
      <c r="E6" s="3">
        <v>1</v>
      </c>
      <c r="F6" t="s">
        <v>159</v>
      </c>
      <c r="G6">
        <f t="shared" si="0"/>
        <v>2021</v>
      </c>
      <c r="H6">
        <v>0</v>
      </c>
      <c r="I6">
        <v>0</v>
      </c>
      <c r="J6" s="9">
        <f t="shared" si="1"/>
        <v>51428480</v>
      </c>
      <c r="AA6" s="11">
        <f t="shared" si="2"/>
        <v>51428480</v>
      </c>
      <c r="AB6" s="13">
        <f t="shared" si="3"/>
        <v>38638978.211870767</v>
      </c>
    </row>
    <row r="7" spans="1:28" x14ac:dyDescent="0.2">
      <c r="A7" s="9">
        <v>240.32</v>
      </c>
      <c r="B7" t="s">
        <v>7</v>
      </c>
      <c r="C7" t="s">
        <v>147</v>
      </c>
      <c r="D7" s="2">
        <v>3.5</v>
      </c>
      <c r="E7" s="3">
        <v>1</v>
      </c>
      <c r="F7" t="s">
        <v>160</v>
      </c>
      <c r="G7">
        <f t="shared" si="0"/>
        <v>2021</v>
      </c>
      <c r="H7">
        <v>0</v>
      </c>
      <c r="I7">
        <v>0</v>
      </c>
      <c r="J7" s="9">
        <f t="shared" si="1"/>
        <v>841120</v>
      </c>
      <c r="AA7" s="11">
        <f t="shared" si="2"/>
        <v>841120</v>
      </c>
      <c r="AB7" s="13">
        <f t="shared" si="3"/>
        <v>631945.90533433494</v>
      </c>
    </row>
    <row r="8" spans="1:28" x14ac:dyDescent="0.2">
      <c r="A8" s="9">
        <v>240.32</v>
      </c>
      <c r="B8" t="s">
        <v>8</v>
      </c>
      <c r="C8" t="s">
        <v>149</v>
      </c>
      <c r="D8" s="2">
        <v>206.56</v>
      </c>
      <c r="E8" s="3">
        <v>5</v>
      </c>
      <c r="F8" t="s">
        <v>161</v>
      </c>
      <c r="G8">
        <f t="shared" si="0"/>
        <v>2025</v>
      </c>
      <c r="H8">
        <v>0</v>
      </c>
      <c r="I8">
        <v>0</v>
      </c>
      <c r="J8" s="9">
        <f t="shared" si="1"/>
        <v>49640499.199999996</v>
      </c>
      <c r="K8" s="11">
        <f>J8</f>
        <v>49640499.199999996</v>
      </c>
      <c r="L8" s="11">
        <f t="shared" ref="L8:N9" si="5">K8</f>
        <v>49640499.199999996</v>
      </c>
      <c r="M8" s="11">
        <f t="shared" si="5"/>
        <v>49640499.199999996</v>
      </c>
      <c r="N8" s="11">
        <f t="shared" si="5"/>
        <v>49640499.199999996</v>
      </c>
      <c r="AA8" s="11">
        <f t="shared" si="2"/>
        <v>248202495.99999997</v>
      </c>
      <c r="AB8" s="13">
        <f t="shared" si="3"/>
        <v>155517807.92908311</v>
      </c>
    </row>
    <row r="9" spans="1:28" x14ac:dyDescent="0.2">
      <c r="A9" s="9">
        <v>240.32</v>
      </c>
      <c r="B9" t="s">
        <v>9</v>
      </c>
      <c r="C9" t="s">
        <v>149</v>
      </c>
      <c r="D9" s="2">
        <v>202.66900000000001</v>
      </c>
      <c r="E9" s="3">
        <v>5</v>
      </c>
      <c r="F9" t="s">
        <v>161</v>
      </c>
      <c r="G9">
        <f t="shared" si="0"/>
        <v>2025</v>
      </c>
      <c r="H9">
        <v>0</v>
      </c>
      <c r="I9">
        <v>0</v>
      </c>
      <c r="J9" s="9">
        <f t="shared" si="1"/>
        <v>48705414.079999998</v>
      </c>
      <c r="K9" s="11">
        <f>J9</f>
        <v>48705414.079999998</v>
      </c>
      <c r="L9" s="11">
        <f t="shared" si="5"/>
        <v>48705414.079999998</v>
      </c>
      <c r="M9" s="11">
        <f t="shared" si="5"/>
        <v>48705414.079999998</v>
      </c>
      <c r="N9" s="11">
        <f t="shared" si="5"/>
        <v>48705414.079999998</v>
      </c>
      <c r="AA9" s="11">
        <f t="shared" si="2"/>
        <v>243527070.39999998</v>
      </c>
      <c r="AB9" s="13">
        <f t="shared" si="3"/>
        <v>152588296.93638334</v>
      </c>
    </row>
    <row r="10" spans="1:28" x14ac:dyDescent="0.2">
      <c r="A10" s="9">
        <v>240.32</v>
      </c>
      <c r="B10" t="s">
        <v>10</v>
      </c>
      <c r="C10" t="s">
        <v>147</v>
      </c>
      <c r="D10" s="2">
        <v>13.095000000000001</v>
      </c>
      <c r="E10" s="3">
        <v>1</v>
      </c>
      <c r="F10" t="s">
        <v>162</v>
      </c>
      <c r="G10">
        <f t="shared" si="0"/>
        <v>2021</v>
      </c>
      <c r="H10">
        <v>0</v>
      </c>
      <c r="I10">
        <v>0</v>
      </c>
      <c r="J10" s="9">
        <f t="shared" si="1"/>
        <v>3146990.4</v>
      </c>
      <c r="AA10" s="11">
        <f t="shared" si="2"/>
        <v>3146990.4</v>
      </c>
      <c r="AB10" s="13">
        <f t="shared" si="3"/>
        <v>2364380.4658151758</v>
      </c>
    </row>
    <row r="11" spans="1:28" x14ac:dyDescent="0.2">
      <c r="A11" s="9">
        <v>240.32</v>
      </c>
      <c r="B11" t="s">
        <v>11</v>
      </c>
      <c r="C11" t="s">
        <v>147</v>
      </c>
      <c r="D11" s="2">
        <v>11.965</v>
      </c>
      <c r="E11" s="3">
        <v>1</v>
      </c>
      <c r="F11" t="s">
        <v>162</v>
      </c>
      <c r="G11">
        <f t="shared" si="0"/>
        <v>2021</v>
      </c>
      <c r="H11">
        <v>0</v>
      </c>
      <c r="I11">
        <v>0</v>
      </c>
      <c r="J11" s="9">
        <f t="shared" si="1"/>
        <v>2875428.8</v>
      </c>
      <c r="AA11" s="11">
        <f t="shared" si="2"/>
        <v>2875428.8</v>
      </c>
      <c r="AB11" s="13">
        <f t="shared" si="3"/>
        <v>2160352.2163786618</v>
      </c>
    </row>
    <row r="12" spans="1:28" x14ac:dyDescent="0.2">
      <c r="A12" s="9">
        <v>240.32</v>
      </c>
      <c r="B12" t="s">
        <v>12</v>
      </c>
      <c r="C12" t="s">
        <v>147</v>
      </c>
      <c r="D12" s="2">
        <v>11.961</v>
      </c>
      <c r="E12" s="3">
        <v>1</v>
      </c>
      <c r="F12" t="s">
        <v>162</v>
      </c>
      <c r="G12">
        <f t="shared" si="0"/>
        <v>2021</v>
      </c>
      <c r="H12">
        <v>0</v>
      </c>
      <c r="I12">
        <v>0</v>
      </c>
      <c r="J12" s="9">
        <f t="shared" si="1"/>
        <v>2874467.52</v>
      </c>
      <c r="AA12" s="11">
        <f t="shared" si="2"/>
        <v>2874467.52</v>
      </c>
      <c r="AB12" s="13">
        <f t="shared" si="3"/>
        <v>2159629.9924868518</v>
      </c>
    </row>
    <row r="13" spans="1:28" x14ac:dyDescent="0.2">
      <c r="A13" s="9">
        <v>240.32</v>
      </c>
      <c r="B13" t="s">
        <v>13</v>
      </c>
      <c r="C13" t="s">
        <v>149</v>
      </c>
      <c r="D13" s="2">
        <v>193.79</v>
      </c>
      <c r="E13" s="3">
        <v>5</v>
      </c>
      <c r="F13" t="s">
        <v>162</v>
      </c>
      <c r="G13">
        <f t="shared" si="0"/>
        <v>2025</v>
      </c>
      <c r="H13">
        <v>0</v>
      </c>
      <c r="I13">
        <v>0</v>
      </c>
      <c r="J13" s="9">
        <f t="shared" si="1"/>
        <v>46571612.799999997</v>
      </c>
      <c r="K13" s="11">
        <f>J13</f>
        <v>46571612.799999997</v>
      </c>
      <c r="L13" s="11">
        <f t="shared" ref="L13:N16" si="6">K13</f>
        <v>46571612.799999997</v>
      </c>
      <c r="M13" s="11">
        <f t="shared" si="6"/>
        <v>46571612.799999997</v>
      </c>
      <c r="N13" s="11">
        <f t="shared" si="6"/>
        <v>46571612.799999997</v>
      </c>
      <c r="AA13" s="11">
        <f t="shared" si="2"/>
        <v>232858064</v>
      </c>
      <c r="AB13" s="13">
        <f t="shared" si="3"/>
        <v>145903350.10930005</v>
      </c>
    </row>
    <row r="14" spans="1:28" x14ac:dyDescent="0.2">
      <c r="A14" s="9">
        <v>240.32</v>
      </c>
      <c r="B14" t="s">
        <v>14</v>
      </c>
      <c r="C14" t="s">
        <v>149</v>
      </c>
      <c r="D14" s="2">
        <v>188.572</v>
      </c>
      <c r="E14" s="3">
        <v>5</v>
      </c>
      <c r="F14" t="s">
        <v>162</v>
      </c>
      <c r="G14">
        <f t="shared" si="0"/>
        <v>2025</v>
      </c>
      <c r="H14">
        <v>0</v>
      </c>
      <c r="I14">
        <v>0</v>
      </c>
      <c r="J14" s="9">
        <f t="shared" si="1"/>
        <v>45317623.039999999</v>
      </c>
      <c r="K14" s="11">
        <f>J14</f>
        <v>45317623.039999999</v>
      </c>
      <c r="L14" s="11">
        <f t="shared" si="6"/>
        <v>45317623.039999999</v>
      </c>
      <c r="M14" s="11">
        <f t="shared" si="6"/>
        <v>45317623.039999999</v>
      </c>
      <c r="N14" s="11">
        <f t="shared" si="6"/>
        <v>45317623.039999999</v>
      </c>
      <c r="AA14" s="11">
        <f t="shared" si="2"/>
        <v>226588115.19999999</v>
      </c>
      <c r="AB14" s="13">
        <f t="shared" si="3"/>
        <v>141974748.62898463</v>
      </c>
    </row>
    <row r="15" spans="1:28" x14ac:dyDescent="0.2">
      <c r="A15" s="9">
        <v>240.32</v>
      </c>
      <c r="B15" t="s">
        <v>15</v>
      </c>
      <c r="C15" t="s">
        <v>149</v>
      </c>
      <c r="D15" s="2">
        <v>193.33199999999999</v>
      </c>
      <c r="E15" s="3">
        <v>5</v>
      </c>
      <c r="F15" t="s">
        <v>162</v>
      </c>
      <c r="G15">
        <f t="shared" si="0"/>
        <v>2025</v>
      </c>
      <c r="H15">
        <v>0</v>
      </c>
      <c r="I15">
        <v>0</v>
      </c>
      <c r="J15" s="9">
        <f t="shared" si="1"/>
        <v>46461546.240000002</v>
      </c>
      <c r="K15" s="11">
        <f>J15</f>
        <v>46461546.240000002</v>
      </c>
      <c r="L15" s="11">
        <f t="shared" si="6"/>
        <v>46461546.240000002</v>
      </c>
      <c r="M15" s="11">
        <f t="shared" si="6"/>
        <v>46461546.240000002</v>
      </c>
      <c r="N15" s="11">
        <f t="shared" si="6"/>
        <v>46461546.240000002</v>
      </c>
      <c r="AA15" s="11">
        <f t="shared" si="2"/>
        <v>232307731.20000002</v>
      </c>
      <c r="AB15" s="13">
        <f t="shared" si="3"/>
        <v>145558524.60566178</v>
      </c>
    </row>
    <row r="16" spans="1:28" x14ac:dyDescent="0.2">
      <c r="A16" s="9">
        <v>240.32</v>
      </c>
      <c r="B16" t="s">
        <v>16</v>
      </c>
      <c r="C16" t="s">
        <v>149</v>
      </c>
      <c r="D16" s="2">
        <v>193.33199999999999</v>
      </c>
      <c r="E16" s="3">
        <v>5</v>
      </c>
      <c r="F16" t="s">
        <v>162</v>
      </c>
      <c r="G16">
        <f t="shared" si="0"/>
        <v>2025</v>
      </c>
      <c r="H16">
        <v>0</v>
      </c>
      <c r="I16">
        <v>0</v>
      </c>
      <c r="J16" s="9">
        <f t="shared" si="1"/>
        <v>46461546.240000002</v>
      </c>
      <c r="K16" s="11">
        <f>J16</f>
        <v>46461546.240000002</v>
      </c>
      <c r="L16" s="11">
        <f t="shared" si="6"/>
        <v>46461546.240000002</v>
      </c>
      <c r="M16" s="11">
        <f t="shared" si="6"/>
        <v>46461546.240000002</v>
      </c>
      <c r="N16" s="11">
        <f t="shared" si="6"/>
        <v>46461546.240000002</v>
      </c>
      <c r="AA16" s="11">
        <f t="shared" si="2"/>
        <v>232307731.20000002</v>
      </c>
      <c r="AB16" s="13">
        <f t="shared" si="3"/>
        <v>145558524.60566178</v>
      </c>
    </row>
    <row r="17" spans="1:28" x14ac:dyDescent="0.2">
      <c r="A17" s="9">
        <v>240.32</v>
      </c>
      <c r="B17" t="s">
        <v>17</v>
      </c>
      <c r="C17" t="s">
        <v>149</v>
      </c>
      <c r="D17" s="2">
        <v>193.33199999999999</v>
      </c>
      <c r="E17" s="3">
        <v>5</v>
      </c>
      <c r="F17" t="s">
        <v>162</v>
      </c>
      <c r="G17">
        <f t="shared" si="0"/>
        <v>2025</v>
      </c>
      <c r="H17">
        <v>0</v>
      </c>
      <c r="I17">
        <v>0</v>
      </c>
      <c r="J17" s="9">
        <f t="shared" si="1"/>
        <v>46461546.240000002</v>
      </c>
      <c r="K17" s="11">
        <f t="shared" ref="K17:N17" si="7">J17</f>
        <v>46461546.240000002</v>
      </c>
      <c r="L17" s="11">
        <f t="shared" si="7"/>
        <v>46461546.240000002</v>
      </c>
      <c r="M17" s="11">
        <f t="shared" si="7"/>
        <v>46461546.240000002</v>
      </c>
      <c r="N17" s="11">
        <f t="shared" si="7"/>
        <v>46461546.240000002</v>
      </c>
      <c r="AA17" s="11">
        <f t="shared" si="2"/>
        <v>232307731.20000002</v>
      </c>
      <c r="AB17" s="13">
        <f t="shared" si="3"/>
        <v>145558524.60566178</v>
      </c>
    </row>
    <row r="18" spans="1:28" x14ac:dyDescent="0.2">
      <c r="A18" s="9">
        <v>240.32</v>
      </c>
      <c r="B18" t="s">
        <v>18</v>
      </c>
      <c r="C18" t="s">
        <v>149</v>
      </c>
      <c r="D18" s="2">
        <v>189.48699999999999</v>
      </c>
      <c r="E18" s="3">
        <v>5</v>
      </c>
      <c r="F18" t="s">
        <v>162</v>
      </c>
      <c r="G18">
        <f t="shared" si="0"/>
        <v>2025</v>
      </c>
      <c r="H18">
        <v>0</v>
      </c>
      <c r="I18">
        <v>0</v>
      </c>
      <c r="J18" s="9">
        <f t="shared" si="1"/>
        <v>45537515.839999996</v>
      </c>
      <c r="K18" s="11">
        <f t="shared" ref="K18:N18" si="8">J18</f>
        <v>45537515.839999996</v>
      </c>
      <c r="L18" s="11">
        <f t="shared" si="8"/>
        <v>45537515.839999996</v>
      </c>
      <c r="M18" s="11">
        <f t="shared" si="8"/>
        <v>45537515.839999996</v>
      </c>
      <c r="N18" s="11">
        <f t="shared" si="8"/>
        <v>45537515.839999996</v>
      </c>
      <c r="AA18" s="11">
        <f t="shared" si="2"/>
        <v>227687579.19999999</v>
      </c>
      <c r="AB18" s="13">
        <f t="shared" si="3"/>
        <v>142663646.7421484</v>
      </c>
    </row>
    <row r="19" spans="1:28" x14ac:dyDescent="0.2">
      <c r="A19" s="9">
        <v>240.32</v>
      </c>
      <c r="B19" t="s">
        <v>19</v>
      </c>
      <c r="C19" t="s">
        <v>149</v>
      </c>
      <c r="D19" s="2">
        <v>193.33199999999999</v>
      </c>
      <c r="E19" s="3">
        <v>5</v>
      </c>
      <c r="F19" t="s">
        <v>162</v>
      </c>
      <c r="G19">
        <f t="shared" si="0"/>
        <v>2025</v>
      </c>
      <c r="H19">
        <v>0</v>
      </c>
      <c r="I19">
        <v>0</v>
      </c>
      <c r="J19" s="9">
        <f t="shared" si="1"/>
        <v>46461546.240000002</v>
      </c>
      <c r="K19" s="11">
        <f t="shared" ref="K19:N19" si="9">J19</f>
        <v>46461546.240000002</v>
      </c>
      <c r="L19" s="11">
        <f t="shared" si="9"/>
        <v>46461546.240000002</v>
      </c>
      <c r="M19" s="11">
        <f t="shared" si="9"/>
        <v>46461546.240000002</v>
      </c>
      <c r="N19" s="11">
        <f t="shared" si="9"/>
        <v>46461546.240000002</v>
      </c>
      <c r="AA19" s="11">
        <f t="shared" si="2"/>
        <v>232307731.20000002</v>
      </c>
      <c r="AB19" s="13">
        <f t="shared" si="3"/>
        <v>145558524.60566178</v>
      </c>
    </row>
    <row r="20" spans="1:28" x14ac:dyDescent="0.2">
      <c r="A20" s="9">
        <v>240.32</v>
      </c>
      <c r="B20" t="s">
        <v>20</v>
      </c>
      <c r="C20" t="s">
        <v>149</v>
      </c>
      <c r="D20" s="2">
        <v>476.46499999999997</v>
      </c>
      <c r="E20" s="3">
        <v>5</v>
      </c>
      <c r="F20" t="s">
        <v>162</v>
      </c>
      <c r="G20">
        <f t="shared" si="0"/>
        <v>2025</v>
      </c>
      <c r="H20">
        <v>0</v>
      </c>
      <c r="I20">
        <v>0</v>
      </c>
      <c r="J20" s="9">
        <f t="shared" si="1"/>
        <v>114504068.8</v>
      </c>
      <c r="K20" s="11">
        <f t="shared" ref="K20:N20" si="10">J20</f>
        <v>114504068.8</v>
      </c>
      <c r="L20" s="11">
        <f t="shared" si="10"/>
        <v>114504068.8</v>
      </c>
      <c r="M20" s="11">
        <f t="shared" si="10"/>
        <v>114504068.8</v>
      </c>
      <c r="N20" s="11">
        <f t="shared" si="10"/>
        <v>114504068.8</v>
      </c>
      <c r="AA20" s="11">
        <f t="shared" si="2"/>
        <v>572520344</v>
      </c>
      <c r="AB20" s="13">
        <f t="shared" si="3"/>
        <v>358727693.43014419</v>
      </c>
    </row>
    <row r="21" spans="1:28" x14ac:dyDescent="0.2">
      <c r="A21" s="9">
        <v>240.32</v>
      </c>
      <c r="B21" t="s">
        <v>21</v>
      </c>
      <c r="C21" t="s">
        <v>149</v>
      </c>
      <c r="D21" s="2">
        <v>479.66899999999998</v>
      </c>
      <c r="E21" s="3">
        <v>5</v>
      </c>
      <c r="F21" t="s">
        <v>162</v>
      </c>
      <c r="G21">
        <f t="shared" si="0"/>
        <v>2025</v>
      </c>
      <c r="H21">
        <v>0</v>
      </c>
      <c r="I21">
        <v>0</v>
      </c>
      <c r="J21" s="9">
        <f t="shared" si="1"/>
        <v>115274054.08</v>
      </c>
      <c r="K21" s="11">
        <f t="shared" ref="K21:X22" si="11">J21</f>
        <v>115274054.08</v>
      </c>
      <c r="L21" s="11">
        <f t="shared" si="11"/>
        <v>115274054.08</v>
      </c>
      <c r="M21" s="11">
        <f t="shared" si="11"/>
        <v>115274054.08</v>
      </c>
      <c r="N21" s="11">
        <f t="shared" si="11"/>
        <v>115274054.08</v>
      </c>
      <c r="AA21" s="11">
        <f t="shared" si="2"/>
        <v>576370270.39999998</v>
      </c>
      <c r="AB21" s="13">
        <f t="shared" si="3"/>
        <v>361139966.16738659</v>
      </c>
    </row>
    <row r="22" spans="1:28" x14ac:dyDescent="0.2">
      <c r="A22" s="9">
        <v>240.32</v>
      </c>
      <c r="B22" t="s">
        <v>22</v>
      </c>
      <c r="C22" t="s">
        <v>147</v>
      </c>
      <c r="D22" s="2">
        <v>915.4</v>
      </c>
      <c r="E22" s="3">
        <v>15</v>
      </c>
      <c r="F22" t="s">
        <v>162</v>
      </c>
      <c r="G22">
        <f t="shared" si="0"/>
        <v>2035</v>
      </c>
      <c r="H22">
        <v>0</v>
      </c>
      <c r="I22">
        <v>0</v>
      </c>
      <c r="J22" s="9">
        <f t="shared" si="1"/>
        <v>219988928</v>
      </c>
      <c r="K22" s="11">
        <f>J22</f>
        <v>219988928</v>
      </c>
      <c r="L22" s="11">
        <f t="shared" si="11"/>
        <v>219988928</v>
      </c>
      <c r="M22" s="11">
        <f t="shared" si="11"/>
        <v>219988928</v>
      </c>
      <c r="N22" s="11">
        <f t="shared" si="11"/>
        <v>219988928</v>
      </c>
      <c r="O22" s="11">
        <f t="shared" si="11"/>
        <v>219988928</v>
      </c>
      <c r="P22" s="11">
        <f t="shared" si="11"/>
        <v>219988928</v>
      </c>
      <c r="Q22" s="11">
        <f t="shared" si="11"/>
        <v>219988928</v>
      </c>
      <c r="R22" s="11">
        <f t="shared" si="11"/>
        <v>219988928</v>
      </c>
      <c r="S22" s="11">
        <f t="shared" si="11"/>
        <v>219988928</v>
      </c>
      <c r="T22" s="11">
        <f t="shared" si="11"/>
        <v>219988928</v>
      </c>
      <c r="U22" s="11">
        <f t="shared" si="11"/>
        <v>219988928</v>
      </c>
      <c r="V22" s="11">
        <f t="shared" si="11"/>
        <v>219988928</v>
      </c>
      <c r="W22" s="11">
        <f t="shared" si="11"/>
        <v>219988928</v>
      </c>
      <c r="X22" s="11">
        <f t="shared" si="11"/>
        <v>219988928</v>
      </c>
      <c r="AA22" s="11">
        <f t="shared" si="2"/>
        <v>3299833920</v>
      </c>
      <c r="AB22" s="13">
        <f t="shared" si="3"/>
        <v>1382853947.8310289</v>
      </c>
    </row>
    <row r="23" spans="1:28" x14ac:dyDescent="0.2">
      <c r="A23" s="9">
        <v>240.32</v>
      </c>
      <c r="B23" t="s">
        <v>23</v>
      </c>
      <c r="C23" t="s">
        <v>149</v>
      </c>
      <c r="D23" s="2">
        <v>195.071</v>
      </c>
      <c r="E23" s="3">
        <v>5</v>
      </c>
      <c r="F23" t="s">
        <v>163</v>
      </c>
      <c r="G23">
        <f t="shared" si="0"/>
        <v>2025</v>
      </c>
      <c r="H23">
        <v>0</v>
      </c>
      <c r="I23">
        <v>0</v>
      </c>
      <c r="J23" s="9">
        <f t="shared" si="1"/>
        <v>46879462.719999999</v>
      </c>
      <c r="K23" s="11">
        <f t="shared" ref="K23:N23" si="12">J23</f>
        <v>46879462.719999999</v>
      </c>
      <c r="L23" s="11">
        <f t="shared" si="12"/>
        <v>46879462.719999999</v>
      </c>
      <c r="M23" s="11">
        <f t="shared" si="12"/>
        <v>46879462.719999999</v>
      </c>
      <c r="N23" s="11">
        <f t="shared" si="12"/>
        <v>46879462.719999999</v>
      </c>
      <c r="AA23" s="11">
        <f t="shared" si="2"/>
        <v>234397313.59999999</v>
      </c>
      <c r="AB23" s="13">
        <f t="shared" si="3"/>
        <v>146867807.46772936</v>
      </c>
    </row>
    <row r="24" spans="1:28" x14ac:dyDescent="0.2">
      <c r="A24" s="9">
        <v>240.32</v>
      </c>
      <c r="B24" t="s">
        <v>24</v>
      </c>
      <c r="C24" t="s">
        <v>149</v>
      </c>
      <c r="D24" s="2">
        <v>195.071</v>
      </c>
      <c r="E24" s="3">
        <v>5</v>
      </c>
      <c r="F24" t="s">
        <v>163</v>
      </c>
      <c r="G24">
        <f t="shared" si="0"/>
        <v>2025</v>
      </c>
      <c r="H24">
        <v>0</v>
      </c>
      <c r="I24">
        <v>0</v>
      </c>
      <c r="J24" s="9">
        <f t="shared" si="1"/>
        <v>46879462.719999999</v>
      </c>
      <c r="K24" s="11">
        <f t="shared" ref="K24:N24" si="13">J24</f>
        <v>46879462.719999999</v>
      </c>
      <c r="L24" s="11">
        <f t="shared" si="13"/>
        <v>46879462.719999999</v>
      </c>
      <c r="M24" s="11">
        <f t="shared" si="13"/>
        <v>46879462.719999999</v>
      </c>
      <c r="N24" s="11">
        <f t="shared" si="13"/>
        <v>46879462.719999999</v>
      </c>
      <c r="AA24" s="11">
        <f t="shared" si="2"/>
        <v>234397313.59999999</v>
      </c>
      <c r="AB24" s="13">
        <f t="shared" si="3"/>
        <v>146867807.46772936</v>
      </c>
    </row>
    <row r="25" spans="1:28" x14ac:dyDescent="0.2">
      <c r="A25" s="9">
        <v>240.32</v>
      </c>
      <c r="B25" t="s">
        <v>25</v>
      </c>
      <c r="C25" t="s">
        <v>149</v>
      </c>
      <c r="D25" s="2">
        <v>195.071</v>
      </c>
      <c r="E25" s="3">
        <v>5</v>
      </c>
      <c r="F25" t="s">
        <v>163</v>
      </c>
      <c r="G25">
        <f t="shared" si="0"/>
        <v>2025</v>
      </c>
      <c r="H25">
        <v>0</v>
      </c>
      <c r="I25">
        <v>0</v>
      </c>
      <c r="J25" s="9">
        <f t="shared" si="1"/>
        <v>46879462.719999999</v>
      </c>
      <c r="K25" s="11">
        <f t="shared" ref="K25:N25" si="14">J25</f>
        <v>46879462.719999999</v>
      </c>
      <c r="L25" s="11">
        <f t="shared" si="14"/>
        <v>46879462.719999999</v>
      </c>
      <c r="M25" s="11">
        <f t="shared" si="14"/>
        <v>46879462.719999999</v>
      </c>
      <c r="N25" s="11">
        <f t="shared" si="14"/>
        <v>46879462.719999999</v>
      </c>
      <c r="AA25" s="11">
        <f t="shared" si="2"/>
        <v>234397313.59999999</v>
      </c>
      <c r="AB25" s="13">
        <f t="shared" si="3"/>
        <v>146867807.46772936</v>
      </c>
    </row>
    <row r="26" spans="1:28" x14ac:dyDescent="0.2">
      <c r="A26" s="9">
        <v>240.32</v>
      </c>
      <c r="B26" t="s">
        <v>26</v>
      </c>
      <c r="C26" t="s">
        <v>147</v>
      </c>
      <c r="D26" s="2">
        <v>49.66</v>
      </c>
      <c r="E26" s="3">
        <v>1</v>
      </c>
      <c r="F26" t="s">
        <v>164</v>
      </c>
      <c r="G26">
        <f t="shared" si="0"/>
        <v>2021</v>
      </c>
      <c r="H26">
        <v>0</v>
      </c>
      <c r="I26">
        <v>0</v>
      </c>
      <c r="J26" s="9">
        <f t="shared" si="1"/>
        <v>11934291.199999999</v>
      </c>
      <c r="AA26" s="11">
        <f t="shared" si="2"/>
        <v>11934291.199999999</v>
      </c>
      <c r="AB26" s="13">
        <f t="shared" si="3"/>
        <v>8966409.6168294493</v>
      </c>
    </row>
    <row r="27" spans="1:28" x14ac:dyDescent="0.2">
      <c r="A27" s="9">
        <v>240.32</v>
      </c>
      <c r="B27" t="s">
        <v>27</v>
      </c>
      <c r="C27" t="s">
        <v>147</v>
      </c>
      <c r="D27" s="2">
        <v>49.66</v>
      </c>
      <c r="E27" s="3">
        <v>1</v>
      </c>
      <c r="F27" t="s">
        <v>164</v>
      </c>
      <c r="G27">
        <f t="shared" si="0"/>
        <v>2021</v>
      </c>
      <c r="H27">
        <v>0</v>
      </c>
      <c r="I27">
        <v>0</v>
      </c>
      <c r="J27" s="9">
        <f t="shared" si="1"/>
        <v>11934291.199999999</v>
      </c>
      <c r="AA27" s="11">
        <f t="shared" si="2"/>
        <v>11934291.199999999</v>
      </c>
      <c r="AB27" s="13">
        <f t="shared" si="3"/>
        <v>8966409.6168294493</v>
      </c>
    </row>
    <row r="28" spans="1:28" x14ac:dyDescent="0.2">
      <c r="A28" s="9">
        <v>240.32</v>
      </c>
      <c r="B28" t="s">
        <v>28</v>
      </c>
      <c r="C28" t="s">
        <v>147</v>
      </c>
      <c r="D28" s="2">
        <v>49.68</v>
      </c>
      <c r="E28" s="3">
        <v>1</v>
      </c>
      <c r="F28" t="s">
        <v>164</v>
      </c>
      <c r="G28">
        <f t="shared" si="0"/>
        <v>2021</v>
      </c>
      <c r="H28">
        <v>0</v>
      </c>
      <c r="I28">
        <v>0</v>
      </c>
      <c r="J28" s="9">
        <f t="shared" si="1"/>
        <v>11939097.6</v>
      </c>
      <c r="AA28" s="11">
        <f t="shared" si="2"/>
        <v>11939097.6</v>
      </c>
      <c r="AB28" s="13">
        <f t="shared" si="3"/>
        <v>8970020.7362885028</v>
      </c>
    </row>
    <row r="29" spans="1:28" x14ac:dyDescent="0.2">
      <c r="A29" s="9">
        <v>240.32</v>
      </c>
      <c r="B29" t="s">
        <v>29</v>
      </c>
      <c r="C29" t="s">
        <v>147</v>
      </c>
      <c r="D29" s="2">
        <v>25.667000000000002</v>
      </c>
      <c r="E29" s="3">
        <v>1</v>
      </c>
      <c r="F29" t="s">
        <v>164</v>
      </c>
      <c r="G29">
        <f t="shared" si="0"/>
        <v>2021</v>
      </c>
      <c r="H29">
        <v>0</v>
      </c>
      <c r="I29">
        <v>0</v>
      </c>
      <c r="J29" s="9">
        <f t="shared" si="1"/>
        <v>6168293.4399999995</v>
      </c>
      <c r="AA29" s="11">
        <f t="shared" si="2"/>
        <v>6168293.4399999995</v>
      </c>
      <c r="AB29" s="13">
        <f t="shared" si="3"/>
        <v>4634330.1577761071</v>
      </c>
    </row>
    <row r="30" spans="1:28" x14ac:dyDescent="0.2">
      <c r="A30" s="9">
        <v>240.32</v>
      </c>
      <c r="B30" t="s">
        <v>30</v>
      </c>
      <c r="C30" t="s">
        <v>147</v>
      </c>
      <c r="D30" s="2">
        <v>25.667000000000002</v>
      </c>
      <c r="E30" s="3">
        <v>1</v>
      </c>
      <c r="F30" t="s">
        <v>164</v>
      </c>
      <c r="G30">
        <f t="shared" si="0"/>
        <v>2021</v>
      </c>
      <c r="H30">
        <v>0</v>
      </c>
      <c r="I30">
        <v>0</v>
      </c>
      <c r="J30" s="9">
        <f t="shared" si="1"/>
        <v>6168293.4399999995</v>
      </c>
      <c r="AA30" s="11">
        <f t="shared" si="2"/>
        <v>6168293.4399999995</v>
      </c>
      <c r="AB30" s="13">
        <f t="shared" si="3"/>
        <v>4634330.1577761071</v>
      </c>
    </row>
    <row r="31" spans="1:28" x14ac:dyDescent="0.2">
      <c r="A31" s="9">
        <v>240.32</v>
      </c>
      <c r="B31" t="s">
        <v>31</v>
      </c>
      <c r="C31" t="s">
        <v>147</v>
      </c>
      <c r="D31" s="2">
        <v>25.666</v>
      </c>
      <c r="E31" s="3">
        <v>1</v>
      </c>
      <c r="F31" t="s">
        <v>164</v>
      </c>
      <c r="G31">
        <f t="shared" si="0"/>
        <v>2021</v>
      </c>
      <c r="H31">
        <v>0</v>
      </c>
      <c r="I31">
        <v>0</v>
      </c>
      <c r="J31" s="9">
        <f t="shared" si="1"/>
        <v>6168053.1200000001</v>
      </c>
      <c r="AA31" s="11">
        <f t="shared" si="2"/>
        <v>6168053.1200000001</v>
      </c>
      <c r="AB31" s="13">
        <f t="shared" si="3"/>
        <v>4634149.6018031547</v>
      </c>
    </row>
    <row r="32" spans="1:28" x14ac:dyDescent="0.2">
      <c r="A32" s="9">
        <v>240.32</v>
      </c>
      <c r="B32" t="s">
        <v>32</v>
      </c>
      <c r="C32" t="s">
        <v>147</v>
      </c>
      <c r="D32" s="2">
        <v>14</v>
      </c>
      <c r="E32" s="3">
        <v>1</v>
      </c>
      <c r="F32" t="s">
        <v>164</v>
      </c>
      <c r="G32">
        <f t="shared" si="0"/>
        <v>2021</v>
      </c>
      <c r="H32">
        <v>0</v>
      </c>
      <c r="I32">
        <v>0</v>
      </c>
      <c r="J32" s="9">
        <f t="shared" si="1"/>
        <v>3364480</v>
      </c>
      <c r="AA32" s="11">
        <f t="shared" si="2"/>
        <v>3364480</v>
      </c>
      <c r="AB32" s="13">
        <f t="shared" si="3"/>
        <v>2527783.6213373397</v>
      </c>
    </row>
    <row r="33" spans="1:28" x14ac:dyDescent="0.2">
      <c r="A33" s="9">
        <v>240.32</v>
      </c>
      <c r="B33" t="s">
        <v>33</v>
      </c>
      <c r="C33" t="s">
        <v>150</v>
      </c>
      <c r="D33" s="2">
        <v>50</v>
      </c>
      <c r="E33" s="3">
        <v>1</v>
      </c>
      <c r="F33" t="s">
        <v>165</v>
      </c>
      <c r="G33">
        <f t="shared" si="0"/>
        <v>2021</v>
      </c>
      <c r="H33">
        <v>0</v>
      </c>
      <c r="I33">
        <v>0</v>
      </c>
      <c r="J33" s="9">
        <f t="shared" si="1"/>
        <v>12016000</v>
      </c>
      <c r="AA33" s="11">
        <f t="shared" si="2"/>
        <v>12016000</v>
      </c>
      <c r="AB33" s="13">
        <f t="shared" si="3"/>
        <v>9027798.647633357</v>
      </c>
    </row>
    <row r="34" spans="1:28" x14ac:dyDescent="0.2">
      <c r="A34" s="9">
        <v>240.32</v>
      </c>
      <c r="B34" t="s">
        <v>34</v>
      </c>
      <c r="C34" t="s">
        <v>150</v>
      </c>
      <c r="D34" s="2">
        <v>50</v>
      </c>
      <c r="E34" s="3">
        <v>1</v>
      </c>
      <c r="F34" t="s">
        <v>165</v>
      </c>
      <c r="G34">
        <f t="shared" si="0"/>
        <v>2021</v>
      </c>
      <c r="H34">
        <v>0</v>
      </c>
      <c r="I34">
        <v>0</v>
      </c>
      <c r="J34" s="9">
        <f t="shared" si="1"/>
        <v>12016000</v>
      </c>
      <c r="AA34" s="11">
        <f t="shared" si="2"/>
        <v>12016000</v>
      </c>
      <c r="AB34" s="13">
        <f t="shared" si="3"/>
        <v>9027798.647633357</v>
      </c>
    </row>
    <row r="35" spans="1:28" x14ac:dyDescent="0.2">
      <c r="A35" s="9">
        <v>240.32</v>
      </c>
      <c r="B35" t="s">
        <v>35</v>
      </c>
      <c r="C35" t="s">
        <v>150</v>
      </c>
      <c r="D35" s="2">
        <v>45</v>
      </c>
      <c r="E35" s="3">
        <v>1</v>
      </c>
      <c r="F35" t="s">
        <v>165</v>
      </c>
      <c r="G35">
        <f t="shared" si="0"/>
        <v>2021</v>
      </c>
      <c r="H35">
        <v>0</v>
      </c>
      <c r="I35">
        <v>0</v>
      </c>
      <c r="J35" s="9">
        <f t="shared" si="1"/>
        <v>10814400</v>
      </c>
      <c r="AA35" s="11">
        <f t="shared" si="2"/>
        <v>10814400</v>
      </c>
      <c r="AB35" s="13">
        <f t="shared" si="3"/>
        <v>8125018.7828700207</v>
      </c>
    </row>
    <row r="36" spans="1:28" x14ac:dyDescent="0.2">
      <c r="A36" s="9">
        <v>240.32</v>
      </c>
      <c r="B36" t="s">
        <v>36</v>
      </c>
      <c r="C36" t="s">
        <v>150</v>
      </c>
      <c r="D36" s="2">
        <v>45</v>
      </c>
      <c r="E36" s="3">
        <v>1</v>
      </c>
      <c r="F36" t="s">
        <v>165</v>
      </c>
      <c r="G36">
        <f t="shared" si="0"/>
        <v>2021</v>
      </c>
      <c r="H36">
        <v>0</v>
      </c>
      <c r="I36">
        <v>0</v>
      </c>
      <c r="J36" s="9">
        <f t="shared" si="1"/>
        <v>10814400</v>
      </c>
      <c r="AA36" s="11">
        <f t="shared" si="2"/>
        <v>10814400</v>
      </c>
      <c r="AB36" s="13">
        <f t="shared" si="3"/>
        <v>8125018.7828700207</v>
      </c>
    </row>
    <row r="37" spans="1:28" x14ac:dyDescent="0.2">
      <c r="A37" s="9">
        <v>240.32</v>
      </c>
      <c r="B37" t="s">
        <v>37</v>
      </c>
      <c r="C37" t="s">
        <v>150</v>
      </c>
      <c r="D37" s="2">
        <v>45</v>
      </c>
      <c r="E37" s="3">
        <v>1</v>
      </c>
      <c r="F37" t="s">
        <v>165</v>
      </c>
      <c r="G37">
        <f t="shared" si="0"/>
        <v>2021</v>
      </c>
      <c r="H37">
        <v>0</v>
      </c>
      <c r="I37">
        <v>0</v>
      </c>
      <c r="J37" s="9">
        <f t="shared" si="1"/>
        <v>10814400</v>
      </c>
      <c r="AA37" s="11">
        <f t="shared" si="2"/>
        <v>10814400</v>
      </c>
      <c r="AB37" s="13">
        <f t="shared" si="3"/>
        <v>8125018.7828700207</v>
      </c>
    </row>
    <row r="38" spans="1:28" x14ac:dyDescent="0.2">
      <c r="A38" s="9">
        <v>240.32</v>
      </c>
      <c r="B38" t="s">
        <v>38</v>
      </c>
      <c r="C38" t="s">
        <v>150</v>
      </c>
      <c r="D38" s="2">
        <v>45</v>
      </c>
      <c r="E38" s="3">
        <v>1</v>
      </c>
      <c r="F38" t="s">
        <v>165</v>
      </c>
      <c r="G38">
        <f t="shared" si="0"/>
        <v>2021</v>
      </c>
      <c r="H38">
        <v>0</v>
      </c>
      <c r="I38">
        <v>0</v>
      </c>
      <c r="J38" s="9">
        <f t="shared" si="1"/>
        <v>10814400</v>
      </c>
      <c r="AA38" s="11">
        <f t="shared" si="2"/>
        <v>10814400</v>
      </c>
      <c r="AB38" s="13">
        <f t="shared" si="3"/>
        <v>8125018.7828700207</v>
      </c>
    </row>
    <row r="39" spans="1:28" x14ac:dyDescent="0.2">
      <c r="A39" s="9">
        <v>240.32</v>
      </c>
      <c r="B39" t="s">
        <v>39</v>
      </c>
      <c r="C39" t="s">
        <v>150</v>
      </c>
      <c r="D39" s="2">
        <v>42</v>
      </c>
      <c r="E39" s="3">
        <v>1</v>
      </c>
      <c r="F39" t="s">
        <v>165</v>
      </c>
      <c r="G39">
        <f t="shared" si="0"/>
        <v>2021</v>
      </c>
      <c r="H39">
        <v>0</v>
      </c>
      <c r="I39">
        <v>0</v>
      </c>
      <c r="J39" s="9">
        <f t="shared" si="1"/>
        <v>10093440</v>
      </c>
      <c r="AA39" s="11">
        <f t="shared" si="2"/>
        <v>10093440</v>
      </c>
      <c r="AB39" s="13">
        <f t="shared" si="3"/>
        <v>7583350.8640120188</v>
      </c>
    </row>
    <row r="40" spans="1:28" x14ac:dyDescent="0.2">
      <c r="A40" s="9">
        <v>240.32</v>
      </c>
      <c r="B40" t="s">
        <v>40</v>
      </c>
      <c r="C40" t="s">
        <v>150</v>
      </c>
      <c r="D40" s="2">
        <v>30</v>
      </c>
      <c r="E40" s="3">
        <v>1</v>
      </c>
      <c r="F40" t="s">
        <v>165</v>
      </c>
      <c r="G40">
        <f t="shared" si="0"/>
        <v>2021</v>
      </c>
      <c r="H40">
        <v>0</v>
      </c>
      <c r="I40">
        <v>0</v>
      </c>
      <c r="J40" s="9">
        <f t="shared" si="1"/>
        <v>7209600</v>
      </c>
      <c r="AA40" s="11">
        <f t="shared" si="2"/>
        <v>7209600</v>
      </c>
      <c r="AB40" s="13">
        <f t="shared" si="3"/>
        <v>5416679.1885800138</v>
      </c>
    </row>
    <row r="41" spans="1:28" x14ac:dyDescent="0.2">
      <c r="A41" s="9">
        <v>240.32</v>
      </c>
      <c r="B41" t="s">
        <v>41</v>
      </c>
      <c r="C41" t="s">
        <v>150</v>
      </c>
      <c r="D41" s="2">
        <v>30</v>
      </c>
      <c r="E41" s="3">
        <v>1</v>
      </c>
      <c r="F41" t="s">
        <v>165</v>
      </c>
      <c r="G41">
        <f t="shared" si="0"/>
        <v>2021</v>
      </c>
      <c r="H41">
        <v>0</v>
      </c>
      <c r="I41">
        <v>0</v>
      </c>
      <c r="J41" s="9">
        <f t="shared" si="1"/>
        <v>7209600</v>
      </c>
      <c r="AA41" s="11">
        <f t="shared" si="2"/>
        <v>7209600</v>
      </c>
      <c r="AB41" s="13">
        <f t="shared" si="3"/>
        <v>5416679.1885800138</v>
      </c>
    </row>
    <row r="42" spans="1:28" x14ac:dyDescent="0.2">
      <c r="A42" s="9">
        <v>240.32</v>
      </c>
      <c r="B42" t="s">
        <v>42</v>
      </c>
      <c r="C42" t="s">
        <v>150</v>
      </c>
      <c r="D42" s="2">
        <v>26</v>
      </c>
      <c r="E42" s="3">
        <v>1</v>
      </c>
      <c r="F42" t="s">
        <v>165</v>
      </c>
      <c r="G42">
        <f t="shared" si="0"/>
        <v>2021</v>
      </c>
      <c r="H42">
        <v>0</v>
      </c>
      <c r="I42">
        <v>0</v>
      </c>
      <c r="J42" s="9">
        <f t="shared" si="1"/>
        <v>6248320</v>
      </c>
      <c r="AA42" s="11">
        <f t="shared" si="2"/>
        <v>6248320</v>
      </c>
      <c r="AB42" s="13">
        <f t="shared" si="3"/>
        <v>4694455.2967693452</v>
      </c>
    </row>
    <row r="43" spans="1:28" x14ac:dyDescent="0.2">
      <c r="A43" s="9">
        <v>240.32</v>
      </c>
      <c r="B43" t="s">
        <v>43</v>
      </c>
      <c r="C43" t="s">
        <v>150</v>
      </c>
      <c r="D43" s="2">
        <v>20</v>
      </c>
      <c r="E43" s="3">
        <v>1</v>
      </c>
      <c r="F43" t="s">
        <v>165</v>
      </c>
      <c r="G43">
        <f t="shared" si="0"/>
        <v>2021</v>
      </c>
      <c r="H43">
        <v>0</v>
      </c>
      <c r="I43">
        <v>0</v>
      </c>
      <c r="J43" s="9">
        <f t="shared" si="1"/>
        <v>4806400</v>
      </c>
      <c r="AA43" s="11">
        <f t="shared" si="2"/>
        <v>4806400</v>
      </c>
      <c r="AB43" s="13">
        <f t="shared" si="3"/>
        <v>3611119.4590533422</v>
      </c>
    </row>
    <row r="44" spans="1:28" x14ac:dyDescent="0.2">
      <c r="A44" s="9">
        <v>240.32</v>
      </c>
      <c r="B44" t="s">
        <v>44</v>
      </c>
      <c r="C44" t="s">
        <v>150</v>
      </c>
      <c r="D44" s="2">
        <v>18</v>
      </c>
      <c r="E44" s="3">
        <v>1</v>
      </c>
      <c r="F44" t="s">
        <v>165</v>
      </c>
      <c r="G44">
        <f t="shared" si="0"/>
        <v>2021</v>
      </c>
      <c r="H44">
        <v>0</v>
      </c>
      <c r="I44">
        <v>0</v>
      </c>
      <c r="J44" s="9">
        <f t="shared" si="1"/>
        <v>4325760</v>
      </c>
      <c r="AA44" s="11">
        <f t="shared" si="2"/>
        <v>4325760</v>
      </c>
      <c r="AB44" s="13">
        <f t="shared" si="3"/>
        <v>3250007.5131480084</v>
      </c>
    </row>
    <row r="45" spans="1:28" x14ac:dyDescent="0.2">
      <c r="A45" s="9">
        <v>240.32</v>
      </c>
      <c r="B45" t="s">
        <v>45</v>
      </c>
      <c r="C45" t="s">
        <v>150</v>
      </c>
      <c r="D45" s="2">
        <v>50</v>
      </c>
      <c r="E45" s="3">
        <v>1</v>
      </c>
      <c r="F45" t="s">
        <v>166</v>
      </c>
      <c r="G45">
        <f t="shared" si="0"/>
        <v>2021</v>
      </c>
      <c r="H45">
        <v>0</v>
      </c>
      <c r="I45">
        <v>0</v>
      </c>
      <c r="J45" s="9">
        <f t="shared" si="1"/>
        <v>12016000</v>
      </c>
      <c r="AA45" s="11">
        <f t="shared" si="2"/>
        <v>12016000</v>
      </c>
      <c r="AB45" s="13">
        <f t="shared" si="3"/>
        <v>9027798.647633357</v>
      </c>
    </row>
    <row r="46" spans="1:28" x14ac:dyDescent="0.2">
      <c r="A46" s="9">
        <v>240.32</v>
      </c>
      <c r="B46" t="s">
        <v>46</v>
      </c>
      <c r="C46" t="s">
        <v>150</v>
      </c>
      <c r="D46" s="2">
        <v>50</v>
      </c>
      <c r="E46" s="3">
        <v>1</v>
      </c>
      <c r="F46" t="s">
        <v>166</v>
      </c>
      <c r="G46">
        <f t="shared" si="0"/>
        <v>2021</v>
      </c>
      <c r="H46">
        <v>0</v>
      </c>
      <c r="I46">
        <v>0</v>
      </c>
      <c r="J46" s="9">
        <f t="shared" si="1"/>
        <v>12016000</v>
      </c>
      <c r="AA46" s="11">
        <f t="shared" si="2"/>
        <v>12016000</v>
      </c>
      <c r="AB46" s="13">
        <f t="shared" si="3"/>
        <v>9027798.647633357</v>
      </c>
    </row>
    <row r="47" spans="1:28" x14ac:dyDescent="0.2">
      <c r="A47" s="9">
        <v>240.32</v>
      </c>
      <c r="B47" t="s">
        <v>47</v>
      </c>
      <c r="C47" t="s">
        <v>150</v>
      </c>
      <c r="D47" s="2">
        <v>50</v>
      </c>
      <c r="E47" s="3">
        <v>1</v>
      </c>
      <c r="F47" t="s">
        <v>166</v>
      </c>
      <c r="G47">
        <f t="shared" si="0"/>
        <v>2021</v>
      </c>
      <c r="H47">
        <v>0</v>
      </c>
      <c r="I47">
        <v>0</v>
      </c>
      <c r="J47" s="9">
        <f t="shared" si="1"/>
        <v>12016000</v>
      </c>
      <c r="AA47" s="11">
        <f t="shared" si="2"/>
        <v>12016000</v>
      </c>
      <c r="AB47" s="13">
        <f t="shared" si="3"/>
        <v>9027798.647633357</v>
      </c>
    </row>
    <row r="48" spans="1:28" x14ac:dyDescent="0.2">
      <c r="A48" s="9">
        <v>240.32</v>
      </c>
      <c r="B48" t="s">
        <v>48</v>
      </c>
      <c r="C48" t="s">
        <v>147</v>
      </c>
      <c r="D48" s="2">
        <v>2</v>
      </c>
      <c r="E48" s="3">
        <v>1</v>
      </c>
      <c r="F48" t="s">
        <v>166</v>
      </c>
      <c r="G48">
        <f t="shared" si="0"/>
        <v>2021</v>
      </c>
      <c r="H48">
        <v>0</v>
      </c>
      <c r="I48">
        <v>0</v>
      </c>
      <c r="J48" s="9">
        <f t="shared" si="1"/>
        <v>480640</v>
      </c>
      <c r="AA48" s="11">
        <f t="shared" si="2"/>
        <v>480640</v>
      </c>
      <c r="AB48" s="13">
        <f t="shared" si="3"/>
        <v>361111.94590533426</v>
      </c>
    </row>
    <row r="49" spans="1:28" x14ac:dyDescent="0.2">
      <c r="A49" s="9">
        <v>240.32</v>
      </c>
      <c r="B49" t="s">
        <v>49</v>
      </c>
      <c r="C49" t="s">
        <v>147</v>
      </c>
      <c r="D49" s="2">
        <v>53</v>
      </c>
      <c r="E49" s="3">
        <v>1</v>
      </c>
      <c r="F49" t="s">
        <v>167</v>
      </c>
      <c r="G49">
        <f t="shared" si="0"/>
        <v>2021</v>
      </c>
      <c r="H49">
        <v>0</v>
      </c>
      <c r="I49">
        <v>0</v>
      </c>
      <c r="J49" s="9">
        <f t="shared" si="1"/>
        <v>12736960</v>
      </c>
      <c r="AA49" s="11">
        <f t="shared" si="2"/>
        <v>12736960</v>
      </c>
      <c r="AB49" s="13">
        <f t="shared" si="3"/>
        <v>9569466.566491358</v>
      </c>
    </row>
    <row r="50" spans="1:28" x14ac:dyDescent="0.2">
      <c r="A50" s="9">
        <v>240.32</v>
      </c>
      <c r="B50" t="s">
        <v>50</v>
      </c>
      <c r="C50" t="s">
        <v>148</v>
      </c>
      <c r="D50" s="2">
        <v>62</v>
      </c>
      <c r="E50" s="3">
        <v>15</v>
      </c>
      <c r="F50" t="s">
        <v>168</v>
      </c>
      <c r="G50">
        <f t="shared" si="0"/>
        <v>2035</v>
      </c>
      <c r="H50">
        <v>0</v>
      </c>
      <c r="I50">
        <v>0</v>
      </c>
      <c r="J50" s="9">
        <f t="shared" si="1"/>
        <v>14899840</v>
      </c>
      <c r="K50" s="11">
        <f>J50</f>
        <v>14899840</v>
      </c>
      <c r="L50" s="11">
        <f t="shared" ref="L50:X50" si="15">K50</f>
        <v>14899840</v>
      </c>
      <c r="M50" s="11">
        <f t="shared" si="15"/>
        <v>14899840</v>
      </c>
      <c r="N50" s="11">
        <f t="shared" si="15"/>
        <v>14899840</v>
      </c>
      <c r="O50" s="11">
        <f t="shared" si="15"/>
        <v>14899840</v>
      </c>
      <c r="P50" s="11">
        <f t="shared" si="15"/>
        <v>14899840</v>
      </c>
      <c r="Q50" s="11">
        <f t="shared" si="15"/>
        <v>14899840</v>
      </c>
      <c r="R50" s="11">
        <f t="shared" si="15"/>
        <v>14899840</v>
      </c>
      <c r="S50" s="11">
        <f t="shared" si="15"/>
        <v>14899840</v>
      </c>
      <c r="T50" s="11">
        <f t="shared" si="15"/>
        <v>14899840</v>
      </c>
      <c r="U50" s="11">
        <f t="shared" si="15"/>
        <v>14899840</v>
      </c>
      <c r="V50" s="11">
        <f t="shared" si="15"/>
        <v>14899840</v>
      </c>
      <c r="W50" s="11">
        <f t="shared" si="15"/>
        <v>14899840</v>
      </c>
      <c r="X50" s="11">
        <f t="shared" si="15"/>
        <v>14899840</v>
      </c>
      <c r="AA50" s="11">
        <f t="shared" si="2"/>
        <v>223497600</v>
      </c>
      <c r="AB50" s="13">
        <f t="shared" si="3"/>
        <v>93660634.439069018</v>
      </c>
    </row>
    <row r="51" spans="1:28" x14ac:dyDescent="0.2">
      <c r="A51" s="9">
        <v>240.32</v>
      </c>
      <c r="B51" t="s">
        <v>51</v>
      </c>
      <c r="C51" t="s">
        <v>147</v>
      </c>
      <c r="D51" s="2">
        <v>0.75</v>
      </c>
      <c r="E51" s="3">
        <v>1</v>
      </c>
      <c r="F51" t="s">
        <v>169</v>
      </c>
      <c r="G51">
        <f t="shared" si="0"/>
        <v>2021</v>
      </c>
      <c r="H51">
        <v>0</v>
      </c>
      <c r="I51">
        <v>0</v>
      </c>
      <c r="J51" s="9">
        <f t="shared" si="1"/>
        <v>180240</v>
      </c>
      <c r="AA51" s="11">
        <f t="shared" si="2"/>
        <v>180240</v>
      </c>
      <c r="AB51" s="13">
        <f t="shared" si="3"/>
        <v>135416.97971450034</v>
      </c>
    </row>
    <row r="52" spans="1:28" x14ac:dyDescent="0.2">
      <c r="A52" s="9">
        <v>240.32</v>
      </c>
      <c r="B52" t="s">
        <v>52</v>
      </c>
      <c r="C52" t="s">
        <v>147</v>
      </c>
      <c r="D52" s="2">
        <v>5</v>
      </c>
      <c r="E52" s="3">
        <v>1</v>
      </c>
      <c r="F52" t="s">
        <v>170</v>
      </c>
      <c r="G52">
        <f t="shared" si="0"/>
        <v>2021</v>
      </c>
      <c r="H52">
        <v>0</v>
      </c>
      <c r="I52">
        <v>0</v>
      </c>
      <c r="J52" s="9">
        <f t="shared" si="1"/>
        <v>1201600</v>
      </c>
      <c r="AA52" s="11">
        <f t="shared" si="2"/>
        <v>1201600</v>
      </c>
      <c r="AB52" s="13">
        <f t="shared" si="3"/>
        <v>902779.86476333556</v>
      </c>
    </row>
    <row r="53" spans="1:28" x14ac:dyDescent="0.2">
      <c r="A53" s="9">
        <v>240.32</v>
      </c>
      <c r="B53" t="s">
        <v>53</v>
      </c>
      <c r="C53" t="s">
        <v>147</v>
      </c>
      <c r="D53" s="2">
        <v>6</v>
      </c>
      <c r="E53" s="3">
        <v>1</v>
      </c>
      <c r="F53" t="s">
        <v>171</v>
      </c>
      <c r="G53">
        <f t="shared" si="0"/>
        <v>2021</v>
      </c>
      <c r="H53">
        <v>0</v>
      </c>
      <c r="I53">
        <v>0</v>
      </c>
      <c r="J53" s="9">
        <f t="shared" si="1"/>
        <v>1441920</v>
      </c>
      <c r="AA53" s="11">
        <f t="shared" si="2"/>
        <v>1441920</v>
      </c>
      <c r="AB53" s="13">
        <f t="shared" si="3"/>
        <v>1083335.8377160027</v>
      </c>
    </row>
    <row r="54" spans="1:28" x14ac:dyDescent="0.2">
      <c r="A54" s="9">
        <v>240.32</v>
      </c>
      <c r="B54" t="s">
        <v>54</v>
      </c>
      <c r="C54" t="s">
        <v>148</v>
      </c>
      <c r="D54" s="2">
        <v>768</v>
      </c>
      <c r="E54" s="3">
        <v>15</v>
      </c>
      <c r="F54" t="s">
        <v>172</v>
      </c>
      <c r="G54">
        <f t="shared" si="0"/>
        <v>2035</v>
      </c>
      <c r="H54">
        <v>0</v>
      </c>
      <c r="I54">
        <v>0</v>
      </c>
      <c r="J54" s="9">
        <f t="shared" si="1"/>
        <v>184565760</v>
      </c>
      <c r="K54" s="11">
        <f>J54</f>
        <v>184565760</v>
      </c>
      <c r="L54" s="11">
        <f t="shared" ref="L54:X54" si="16">K54</f>
        <v>184565760</v>
      </c>
      <c r="M54" s="11">
        <f t="shared" si="16"/>
        <v>184565760</v>
      </c>
      <c r="N54" s="11">
        <f t="shared" si="16"/>
        <v>184565760</v>
      </c>
      <c r="O54" s="11">
        <f t="shared" si="16"/>
        <v>184565760</v>
      </c>
      <c r="P54" s="11">
        <f t="shared" si="16"/>
        <v>184565760</v>
      </c>
      <c r="Q54" s="11">
        <f t="shared" si="16"/>
        <v>184565760</v>
      </c>
      <c r="R54" s="11">
        <f t="shared" si="16"/>
        <v>184565760</v>
      </c>
      <c r="S54" s="11">
        <f t="shared" si="16"/>
        <v>184565760</v>
      </c>
      <c r="T54" s="11">
        <f t="shared" si="16"/>
        <v>184565760</v>
      </c>
      <c r="U54" s="11">
        <f t="shared" si="16"/>
        <v>184565760</v>
      </c>
      <c r="V54" s="11">
        <f t="shared" si="16"/>
        <v>184565760</v>
      </c>
      <c r="W54" s="11">
        <f t="shared" si="16"/>
        <v>184565760</v>
      </c>
      <c r="X54" s="11">
        <f t="shared" si="16"/>
        <v>184565760</v>
      </c>
      <c r="AA54" s="11">
        <f t="shared" si="2"/>
        <v>2768486400</v>
      </c>
      <c r="AB54" s="13">
        <f t="shared" si="3"/>
        <v>1160183342.7291131</v>
      </c>
    </row>
    <row r="55" spans="1:28" x14ac:dyDescent="0.2">
      <c r="A55" s="9">
        <v>240.32</v>
      </c>
      <c r="B55" t="s">
        <v>55</v>
      </c>
      <c r="C55" t="s">
        <v>147</v>
      </c>
      <c r="D55" s="2">
        <v>2</v>
      </c>
      <c r="E55" s="3">
        <v>1</v>
      </c>
      <c r="F55" t="s">
        <v>173</v>
      </c>
      <c r="G55">
        <f t="shared" si="0"/>
        <v>2021</v>
      </c>
      <c r="H55">
        <v>0</v>
      </c>
      <c r="I55">
        <v>0</v>
      </c>
      <c r="J55" s="9">
        <f t="shared" si="1"/>
        <v>480640</v>
      </c>
      <c r="AA55" s="11">
        <f t="shared" si="2"/>
        <v>480640</v>
      </c>
      <c r="AB55" s="13">
        <f t="shared" si="3"/>
        <v>361111.94590533426</v>
      </c>
    </row>
    <row r="56" spans="1:28" x14ac:dyDescent="0.2">
      <c r="A56" s="9">
        <v>240.32</v>
      </c>
      <c r="B56" t="s">
        <v>56</v>
      </c>
      <c r="C56" t="s">
        <v>147</v>
      </c>
      <c r="D56" s="2">
        <v>200</v>
      </c>
      <c r="E56" s="3">
        <v>1</v>
      </c>
      <c r="F56" t="s">
        <v>174</v>
      </c>
      <c r="G56">
        <f t="shared" si="0"/>
        <v>2021</v>
      </c>
      <c r="H56">
        <v>0</v>
      </c>
      <c r="I56">
        <v>0</v>
      </c>
      <c r="J56" s="9">
        <f t="shared" si="1"/>
        <v>48064000</v>
      </c>
      <c r="AA56" s="11">
        <f t="shared" si="2"/>
        <v>48064000</v>
      </c>
      <c r="AB56" s="13">
        <f t="shared" si="3"/>
        <v>36111194.590533428</v>
      </c>
    </row>
    <row r="57" spans="1:28" x14ac:dyDescent="0.2">
      <c r="A57" s="9">
        <v>240.32</v>
      </c>
      <c r="B57" t="s">
        <v>57</v>
      </c>
      <c r="C57" t="s">
        <v>147</v>
      </c>
      <c r="D57" s="2">
        <v>26.097999999999999</v>
      </c>
      <c r="E57" s="3">
        <v>1</v>
      </c>
      <c r="F57" t="s">
        <v>174</v>
      </c>
      <c r="G57">
        <f t="shared" si="0"/>
        <v>2021</v>
      </c>
      <c r="H57">
        <v>0</v>
      </c>
      <c r="I57">
        <v>0</v>
      </c>
      <c r="J57" s="9">
        <f t="shared" si="1"/>
        <v>6271871.3599999994</v>
      </c>
      <c r="AA57" s="11">
        <f t="shared" si="2"/>
        <v>6271871.3599999994</v>
      </c>
      <c r="AB57" s="13">
        <f t="shared" si="3"/>
        <v>4712149.782118706</v>
      </c>
    </row>
    <row r="58" spans="1:28" x14ac:dyDescent="0.2">
      <c r="A58" s="9">
        <v>240.32</v>
      </c>
      <c r="B58" t="s">
        <v>58</v>
      </c>
      <c r="C58" t="s">
        <v>149</v>
      </c>
      <c r="D58" s="2">
        <v>74</v>
      </c>
      <c r="E58" s="3">
        <v>7</v>
      </c>
      <c r="F58" t="s">
        <v>174</v>
      </c>
      <c r="G58">
        <f t="shared" si="0"/>
        <v>2027</v>
      </c>
      <c r="H58">
        <v>0</v>
      </c>
      <c r="I58">
        <v>0</v>
      </c>
      <c r="J58" s="9">
        <f t="shared" si="1"/>
        <v>17783680</v>
      </c>
      <c r="K58" s="11">
        <f t="shared" ref="K58:P58" si="17">J58</f>
        <v>17783680</v>
      </c>
      <c r="L58" s="11">
        <f t="shared" si="17"/>
        <v>17783680</v>
      </c>
      <c r="M58" s="11">
        <f t="shared" si="17"/>
        <v>17783680</v>
      </c>
      <c r="N58" s="11">
        <f t="shared" si="17"/>
        <v>17783680</v>
      </c>
      <c r="O58" s="11">
        <f t="shared" si="17"/>
        <v>17783680</v>
      </c>
      <c r="P58" s="11">
        <f t="shared" si="17"/>
        <v>17783680</v>
      </c>
      <c r="AA58" s="11">
        <f t="shared" si="2"/>
        <v>124485760</v>
      </c>
      <c r="AB58" s="13">
        <f t="shared" si="3"/>
        <v>71552398.644487113</v>
      </c>
    </row>
    <row r="59" spans="1:28" x14ac:dyDescent="0.2">
      <c r="A59" s="9">
        <v>240.32</v>
      </c>
      <c r="B59" t="s">
        <v>59</v>
      </c>
      <c r="C59" t="s">
        <v>147</v>
      </c>
      <c r="D59" s="2">
        <v>148.69999999999999</v>
      </c>
      <c r="E59" s="3">
        <v>1</v>
      </c>
      <c r="F59" t="s">
        <v>174</v>
      </c>
      <c r="G59">
        <f t="shared" si="0"/>
        <v>2021</v>
      </c>
      <c r="H59">
        <v>0</v>
      </c>
      <c r="I59">
        <v>0</v>
      </c>
      <c r="J59" s="9">
        <f t="shared" si="1"/>
        <v>35735584</v>
      </c>
      <c r="AA59" s="11">
        <f t="shared" si="2"/>
        <v>35735584</v>
      </c>
      <c r="AB59" s="13">
        <f t="shared" si="3"/>
        <v>26848673.178061601</v>
      </c>
    </row>
    <row r="60" spans="1:28" x14ac:dyDescent="0.2">
      <c r="A60" s="9">
        <v>240.32</v>
      </c>
      <c r="B60" t="s">
        <v>60</v>
      </c>
      <c r="C60" t="s">
        <v>147</v>
      </c>
      <c r="D60" s="2">
        <v>11.2</v>
      </c>
      <c r="E60" s="3">
        <v>1</v>
      </c>
      <c r="F60" t="s">
        <v>174</v>
      </c>
      <c r="G60">
        <f t="shared" si="0"/>
        <v>2021</v>
      </c>
      <c r="H60">
        <v>0</v>
      </c>
      <c r="I60">
        <v>0</v>
      </c>
      <c r="J60" s="9">
        <f t="shared" si="1"/>
        <v>2691584</v>
      </c>
      <c r="AA60" s="11">
        <f t="shared" si="2"/>
        <v>2691584</v>
      </c>
      <c r="AB60" s="13">
        <f t="shared" si="3"/>
        <v>2022226.8970698717</v>
      </c>
    </row>
    <row r="61" spans="1:28" x14ac:dyDescent="0.2">
      <c r="A61" s="9">
        <v>240.32</v>
      </c>
      <c r="B61" t="s">
        <v>61</v>
      </c>
      <c r="C61" t="s">
        <v>147</v>
      </c>
      <c r="D61" s="2">
        <v>10.103</v>
      </c>
      <c r="E61" s="3">
        <v>1</v>
      </c>
      <c r="F61" t="s">
        <v>175</v>
      </c>
      <c r="G61">
        <f t="shared" si="0"/>
        <v>2021</v>
      </c>
      <c r="H61">
        <v>0</v>
      </c>
      <c r="I61">
        <v>0</v>
      </c>
      <c r="J61" s="9">
        <f t="shared" si="1"/>
        <v>2427952.96</v>
      </c>
      <c r="AA61" s="11">
        <f t="shared" si="2"/>
        <v>2427952.96</v>
      </c>
      <c r="AB61" s="13">
        <f t="shared" si="3"/>
        <v>1824156.9947407958</v>
      </c>
    </row>
    <row r="62" spans="1:28" x14ac:dyDescent="0.2">
      <c r="A62" s="9">
        <v>240.32</v>
      </c>
      <c r="B62" t="s">
        <v>62</v>
      </c>
      <c r="C62" t="s">
        <v>147</v>
      </c>
      <c r="D62" s="2">
        <v>119.084</v>
      </c>
      <c r="E62" s="3">
        <v>1</v>
      </c>
      <c r="F62" t="s">
        <v>175</v>
      </c>
      <c r="G62">
        <f t="shared" si="0"/>
        <v>2021</v>
      </c>
      <c r="H62">
        <v>0</v>
      </c>
      <c r="I62">
        <v>0</v>
      </c>
      <c r="J62" s="9">
        <f t="shared" si="1"/>
        <v>28618266.879999999</v>
      </c>
      <c r="AA62" s="11">
        <f t="shared" si="2"/>
        <v>28618266.879999999</v>
      </c>
      <c r="AB62" s="13">
        <f t="shared" si="3"/>
        <v>21501327.483095411</v>
      </c>
    </row>
    <row r="63" spans="1:28" x14ac:dyDescent="0.2">
      <c r="A63" s="9">
        <v>240.32</v>
      </c>
      <c r="B63" t="s">
        <v>63</v>
      </c>
      <c r="C63" t="s">
        <v>147</v>
      </c>
      <c r="D63" s="2">
        <v>165.93700000000001</v>
      </c>
      <c r="E63" s="3">
        <v>1</v>
      </c>
      <c r="F63" t="s">
        <v>175</v>
      </c>
      <c r="G63">
        <f t="shared" si="0"/>
        <v>2021</v>
      </c>
      <c r="H63">
        <v>0</v>
      </c>
      <c r="I63">
        <v>0</v>
      </c>
      <c r="J63" s="9">
        <f t="shared" si="1"/>
        <v>39877979.839999996</v>
      </c>
      <c r="AA63" s="11">
        <f t="shared" si="2"/>
        <v>39877979.839999996</v>
      </c>
      <c r="AB63" s="13">
        <f t="shared" si="3"/>
        <v>29960916.48384672</v>
      </c>
    </row>
    <row r="64" spans="1:28" x14ac:dyDescent="0.2">
      <c r="A64" s="9">
        <v>240.32</v>
      </c>
      <c r="B64" t="s">
        <v>64</v>
      </c>
      <c r="C64" t="s">
        <v>147</v>
      </c>
      <c r="D64" s="2">
        <v>165.93700000000001</v>
      </c>
      <c r="E64" s="3">
        <v>1</v>
      </c>
      <c r="F64" t="s">
        <v>175</v>
      </c>
      <c r="G64">
        <f t="shared" si="0"/>
        <v>2021</v>
      </c>
      <c r="H64">
        <v>0</v>
      </c>
      <c r="I64">
        <v>0</v>
      </c>
      <c r="J64" s="9">
        <f t="shared" si="1"/>
        <v>39877979.839999996</v>
      </c>
      <c r="AA64" s="11">
        <f t="shared" si="2"/>
        <v>39877979.839999996</v>
      </c>
      <c r="AB64" s="13">
        <f t="shared" si="3"/>
        <v>29960916.48384672</v>
      </c>
    </row>
    <row r="65" spans="1:28" x14ac:dyDescent="0.2">
      <c r="A65" s="9">
        <v>240.32</v>
      </c>
      <c r="B65" t="s">
        <v>65</v>
      </c>
      <c r="C65" t="s">
        <v>147</v>
      </c>
      <c r="D65" s="2">
        <v>165.93700000000001</v>
      </c>
      <c r="E65" s="3">
        <v>1</v>
      </c>
      <c r="F65" t="s">
        <v>175</v>
      </c>
      <c r="G65">
        <f t="shared" si="0"/>
        <v>2021</v>
      </c>
      <c r="H65">
        <v>0</v>
      </c>
      <c r="I65">
        <v>0</v>
      </c>
      <c r="J65" s="9">
        <f t="shared" si="1"/>
        <v>39877979.839999996</v>
      </c>
      <c r="AA65" s="11">
        <f t="shared" si="2"/>
        <v>39877979.839999996</v>
      </c>
      <c r="AB65" s="13">
        <f t="shared" si="3"/>
        <v>29960916.48384672</v>
      </c>
    </row>
    <row r="66" spans="1:28" x14ac:dyDescent="0.2">
      <c r="A66" s="9">
        <v>240.32</v>
      </c>
      <c r="B66" t="s">
        <v>66</v>
      </c>
      <c r="C66" t="s">
        <v>147</v>
      </c>
      <c r="D66" s="2">
        <v>165.93700000000001</v>
      </c>
      <c r="E66" s="3">
        <v>1</v>
      </c>
      <c r="F66" t="s">
        <v>175</v>
      </c>
      <c r="G66">
        <f t="shared" si="0"/>
        <v>2021</v>
      </c>
      <c r="H66">
        <v>0</v>
      </c>
      <c r="I66">
        <v>0</v>
      </c>
      <c r="J66" s="9">
        <f t="shared" si="1"/>
        <v>39877979.839999996</v>
      </c>
      <c r="AA66" s="11">
        <f t="shared" si="2"/>
        <v>39877979.839999996</v>
      </c>
      <c r="AB66" s="13">
        <f t="shared" si="3"/>
        <v>29960916.48384672</v>
      </c>
    </row>
    <row r="67" spans="1:28" x14ac:dyDescent="0.2">
      <c r="A67" s="9">
        <v>240.32</v>
      </c>
      <c r="B67" t="s">
        <v>67</v>
      </c>
      <c r="C67" t="s">
        <v>147</v>
      </c>
      <c r="D67" s="2">
        <v>120.06</v>
      </c>
      <c r="E67" s="3">
        <v>1</v>
      </c>
      <c r="F67" t="s">
        <v>175</v>
      </c>
      <c r="G67">
        <f t="shared" ref="G67:G130" si="18">2020+E67</f>
        <v>2021</v>
      </c>
      <c r="H67">
        <v>0</v>
      </c>
      <c r="I67">
        <v>0</v>
      </c>
      <c r="J67" s="9">
        <f t="shared" ref="J67:J130" si="19">D67*1000*A67</f>
        <v>28852819.199999999</v>
      </c>
      <c r="AA67" s="11">
        <f t="shared" ref="AA67:AA130" si="20">SUM(J67:Z67)</f>
        <v>28852819.199999999</v>
      </c>
      <c r="AB67" s="13">
        <f t="shared" ref="AB67:AB130" si="21">NPV(0.1,H67:Z67)</f>
        <v>21677550.112697214</v>
      </c>
    </row>
    <row r="68" spans="1:28" x14ac:dyDescent="0.2">
      <c r="A68" s="9">
        <v>240.32</v>
      </c>
      <c r="B68" t="s">
        <v>68</v>
      </c>
      <c r="C68" t="s">
        <v>147</v>
      </c>
      <c r="D68" s="2">
        <v>4.9189999999999996</v>
      </c>
      <c r="E68" s="3">
        <v>1</v>
      </c>
      <c r="F68" t="s">
        <v>175</v>
      </c>
      <c r="G68">
        <f t="shared" si="18"/>
        <v>2021</v>
      </c>
      <c r="H68">
        <v>0</v>
      </c>
      <c r="I68">
        <v>0</v>
      </c>
      <c r="J68" s="9">
        <f t="shared" si="19"/>
        <v>1182134.08</v>
      </c>
      <c r="AA68" s="11">
        <f t="shared" si="20"/>
        <v>1182134.08</v>
      </c>
      <c r="AB68" s="13">
        <f t="shared" si="21"/>
        <v>888154.83095416962</v>
      </c>
    </row>
    <row r="69" spans="1:28" x14ac:dyDescent="0.2">
      <c r="A69" s="9">
        <v>240.32</v>
      </c>
      <c r="B69" t="s">
        <v>69</v>
      </c>
      <c r="C69" t="s">
        <v>149</v>
      </c>
      <c r="D69" s="2">
        <v>4.0149999999999997</v>
      </c>
      <c r="E69" s="3">
        <v>7</v>
      </c>
      <c r="F69" t="s">
        <v>175</v>
      </c>
      <c r="G69">
        <f t="shared" si="18"/>
        <v>2027</v>
      </c>
      <c r="H69">
        <v>0</v>
      </c>
      <c r="I69">
        <v>0</v>
      </c>
      <c r="J69" s="9">
        <f t="shared" si="19"/>
        <v>964884.79999999981</v>
      </c>
      <c r="K69" s="11">
        <f t="shared" ref="K69:P69" si="22">J69</f>
        <v>964884.79999999981</v>
      </c>
      <c r="L69" s="11">
        <f t="shared" si="22"/>
        <v>964884.79999999981</v>
      </c>
      <c r="M69" s="11">
        <f t="shared" si="22"/>
        <v>964884.79999999981</v>
      </c>
      <c r="N69" s="11">
        <f t="shared" si="22"/>
        <v>964884.79999999981</v>
      </c>
      <c r="O69" s="11">
        <f t="shared" si="22"/>
        <v>964884.79999999981</v>
      </c>
      <c r="P69" s="11">
        <f t="shared" si="22"/>
        <v>964884.79999999981</v>
      </c>
      <c r="AA69" s="11">
        <f t="shared" si="20"/>
        <v>6754193.5999999987</v>
      </c>
      <c r="AB69" s="13">
        <f t="shared" si="21"/>
        <v>3882201.088616428</v>
      </c>
    </row>
    <row r="70" spans="1:28" x14ac:dyDescent="0.2">
      <c r="A70" s="9">
        <v>240.32</v>
      </c>
      <c r="B70" t="s">
        <v>70</v>
      </c>
      <c r="C70" t="s">
        <v>151</v>
      </c>
      <c r="D70" s="2">
        <v>4.0149999999999997</v>
      </c>
      <c r="E70" s="3">
        <v>7</v>
      </c>
      <c r="F70" t="s">
        <v>175</v>
      </c>
      <c r="G70">
        <f t="shared" si="18"/>
        <v>2027</v>
      </c>
      <c r="H70">
        <v>0</v>
      </c>
      <c r="I70">
        <v>0</v>
      </c>
      <c r="J70" s="9">
        <f t="shared" si="19"/>
        <v>964884.79999999981</v>
      </c>
      <c r="K70" s="11">
        <f t="shared" ref="K70:P70" si="23">J70</f>
        <v>964884.79999999981</v>
      </c>
      <c r="L70" s="11">
        <f t="shared" si="23"/>
        <v>964884.79999999981</v>
      </c>
      <c r="M70" s="11">
        <f t="shared" si="23"/>
        <v>964884.79999999981</v>
      </c>
      <c r="N70" s="11">
        <f t="shared" si="23"/>
        <v>964884.79999999981</v>
      </c>
      <c r="O70" s="11">
        <f t="shared" si="23"/>
        <v>964884.79999999981</v>
      </c>
      <c r="P70" s="11">
        <f t="shared" si="23"/>
        <v>964884.79999999981</v>
      </c>
      <c r="AA70" s="11">
        <f t="shared" si="20"/>
        <v>6754193.5999999987</v>
      </c>
      <c r="AB70" s="13">
        <f t="shared" si="21"/>
        <v>3882201.088616428</v>
      </c>
    </row>
    <row r="71" spans="1:28" x14ac:dyDescent="0.2">
      <c r="A71" s="9">
        <v>240.32</v>
      </c>
      <c r="B71" t="s">
        <v>71</v>
      </c>
      <c r="C71" t="s">
        <v>149</v>
      </c>
      <c r="D71" s="2">
        <v>3.3889999999999998</v>
      </c>
      <c r="E71" s="3">
        <v>7</v>
      </c>
      <c r="F71" t="s">
        <v>175</v>
      </c>
      <c r="G71">
        <f t="shared" si="18"/>
        <v>2027</v>
      </c>
      <c r="H71">
        <v>0</v>
      </c>
      <c r="I71">
        <v>0</v>
      </c>
      <c r="J71" s="9">
        <f t="shared" si="19"/>
        <v>814444.48</v>
      </c>
      <c r="K71" s="11">
        <f t="shared" ref="K71:P71" si="24">J71</f>
        <v>814444.48</v>
      </c>
      <c r="L71" s="11">
        <f t="shared" si="24"/>
        <v>814444.48</v>
      </c>
      <c r="M71" s="11">
        <f t="shared" si="24"/>
        <v>814444.48</v>
      </c>
      <c r="N71" s="11">
        <f t="shared" si="24"/>
        <v>814444.48</v>
      </c>
      <c r="O71" s="11">
        <f t="shared" si="24"/>
        <v>814444.48</v>
      </c>
      <c r="P71" s="11">
        <f t="shared" si="24"/>
        <v>814444.48</v>
      </c>
      <c r="AA71" s="11">
        <f t="shared" si="20"/>
        <v>5701111.3599999994</v>
      </c>
      <c r="AB71" s="13">
        <f t="shared" si="21"/>
        <v>3276906.473056308</v>
      </c>
    </row>
    <row r="72" spans="1:28" x14ac:dyDescent="0.2">
      <c r="A72" s="9">
        <v>240.32</v>
      </c>
      <c r="B72" t="s">
        <v>72</v>
      </c>
      <c r="C72" t="s">
        <v>151</v>
      </c>
      <c r="D72" s="2">
        <v>18.056999999999999</v>
      </c>
      <c r="E72" s="3">
        <v>7</v>
      </c>
      <c r="F72" t="s">
        <v>175</v>
      </c>
      <c r="G72">
        <f t="shared" si="18"/>
        <v>2027</v>
      </c>
      <c r="H72">
        <v>0</v>
      </c>
      <c r="I72">
        <v>0</v>
      </c>
      <c r="J72" s="9">
        <f t="shared" si="19"/>
        <v>4339458.24</v>
      </c>
      <c r="K72" s="11">
        <f t="shared" ref="K72:P72" si="25">J72</f>
        <v>4339458.24</v>
      </c>
      <c r="L72" s="11">
        <f t="shared" si="25"/>
        <v>4339458.24</v>
      </c>
      <c r="M72" s="11">
        <f t="shared" si="25"/>
        <v>4339458.24</v>
      </c>
      <c r="N72" s="11">
        <f t="shared" si="25"/>
        <v>4339458.24</v>
      </c>
      <c r="O72" s="11">
        <f t="shared" si="25"/>
        <v>4339458.24</v>
      </c>
      <c r="P72" s="11">
        <f t="shared" si="25"/>
        <v>4339458.24</v>
      </c>
      <c r="AA72" s="11">
        <f t="shared" si="20"/>
        <v>30376207.680000007</v>
      </c>
      <c r="AB72" s="13">
        <f t="shared" si="21"/>
        <v>17459752.193560865</v>
      </c>
    </row>
    <row r="73" spans="1:28" x14ac:dyDescent="0.2">
      <c r="A73" s="9">
        <v>240.32</v>
      </c>
      <c r="B73" t="s">
        <v>73</v>
      </c>
      <c r="C73" t="s">
        <v>149</v>
      </c>
      <c r="D73" s="2">
        <v>18.056999999999999</v>
      </c>
      <c r="E73" s="3">
        <v>7</v>
      </c>
      <c r="F73" t="s">
        <v>175</v>
      </c>
      <c r="G73">
        <f t="shared" si="18"/>
        <v>2027</v>
      </c>
      <c r="H73">
        <v>0</v>
      </c>
      <c r="I73">
        <v>0</v>
      </c>
      <c r="J73" s="9">
        <f t="shared" si="19"/>
        <v>4339458.24</v>
      </c>
      <c r="K73" s="11">
        <f t="shared" ref="K73:P73" si="26">J73</f>
        <v>4339458.24</v>
      </c>
      <c r="L73" s="11">
        <f t="shared" si="26"/>
        <v>4339458.24</v>
      </c>
      <c r="M73" s="11">
        <f t="shared" si="26"/>
        <v>4339458.24</v>
      </c>
      <c r="N73" s="11">
        <f t="shared" si="26"/>
        <v>4339458.24</v>
      </c>
      <c r="O73" s="11">
        <f t="shared" si="26"/>
        <v>4339458.24</v>
      </c>
      <c r="P73" s="11">
        <f t="shared" si="26"/>
        <v>4339458.24</v>
      </c>
      <c r="AA73" s="11">
        <f t="shared" si="20"/>
        <v>30376207.680000007</v>
      </c>
      <c r="AB73" s="13">
        <f t="shared" si="21"/>
        <v>17459752.193560865</v>
      </c>
    </row>
    <row r="74" spans="1:28" x14ac:dyDescent="0.2">
      <c r="A74" s="9">
        <v>240.32</v>
      </c>
      <c r="B74" t="s">
        <v>74</v>
      </c>
      <c r="C74" t="s">
        <v>149</v>
      </c>
      <c r="D74" s="2">
        <v>18.056999999999999</v>
      </c>
      <c r="E74" s="3">
        <v>7</v>
      </c>
      <c r="F74" t="s">
        <v>175</v>
      </c>
      <c r="G74">
        <f t="shared" si="18"/>
        <v>2027</v>
      </c>
      <c r="H74">
        <v>0</v>
      </c>
      <c r="I74">
        <v>0</v>
      </c>
      <c r="J74" s="9">
        <f t="shared" si="19"/>
        <v>4339458.24</v>
      </c>
      <c r="K74" s="11">
        <f t="shared" ref="K74:P74" si="27">J74</f>
        <v>4339458.24</v>
      </c>
      <c r="L74" s="11">
        <f t="shared" si="27"/>
        <v>4339458.24</v>
      </c>
      <c r="M74" s="11">
        <f t="shared" si="27"/>
        <v>4339458.24</v>
      </c>
      <c r="N74" s="11">
        <f t="shared" si="27"/>
        <v>4339458.24</v>
      </c>
      <c r="O74" s="11">
        <f t="shared" si="27"/>
        <v>4339458.24</v>
      </c>
      <c r="P74" s="11">
        <f t="shared" si="27"/>
        <v>4339458.24</v>
      </c>
      <c r="AA74" s="11">
        <f t="shared" si="20"/>
        <v>30376207.680000007</v>
      </c>
      <c r="AB74" s="13">
        <f t="shared" si="21"/>
        <v>17459752.193560865</v>
      </c>
    </row>
    <row r="75" spans="1:28" x14ac:dyDescent="0.2">
      <c r="A75" s="9">
        <v>240.32</v>
      </c>
      <c r="B75" t="s">
        <v>75</v>
      </c>
      <c r="C75" t="s">
        <v>149</v>
      </c>
      <c r="D75" s="2">
        <v>5.4749999999999996</v>
      </c>
      <c r="E75" s="3">
        <v>7</v>
      </c>
      <c r="F75" t="s">
        <v>175</v>
      </c>
      <c r="G75">
        <f t="shared" si="18"/>
        <v>2027</v>
      </c>
      <c r="H75">
        <v>0</v>
      </c>
      <c r="I75">
        <v>0</v>
      </c>
      <c r="J75" s="9">
        <f t="shared" si="19"/>
        <v>1315752</v>
      </c>
      <c r="K75" s="11">
        <f t="shared" ref="K75:P75" si="28">J75</f>
        <v>1315752</v>
      </c>
      <c r="L75" s="11">
        <f t="shared" si="28"/>
        <v>1315752</v>
      </c>
      <c r="M75" s="11">
        <f t="shared" si="28"/>
        <v>1315752</v>
      </c>
      <c r="N75" s="11">
        <f t="shared" si="28"/>
        <v>1315752</v>
      </c>
      <c r="O75" s="11">
        <f t="shared" si="28"/>
        <v>1315752</v>
      </c>
      <c r="P75" s="11">
        <f t="shared" si="28"/>
        <v>1315752</v>
      </c>
      <c r="AA75" s="11">
        <f t="shared" si="20"/>
        <v>9210264</v>
      </c>
      <c r="AB75" s="13">
        <f t="shared" si="21"/>
        <v>5293910.5753860399</v>
      </c>
    </row>
    <row r="76" spans="1:28" x14ac:dyDescent="0.2">
      <c r="A76" s="9">
        <v>240.32</v>
      </c>
      <c r="B76" t="s">
        <v>76</v>
      </c>
      <c r="C76" t="s">
        <v>149</v>
      </c>
      <c r="D76" s="2">
        <v>5.609</v>
      </c>
      <c r="E76" s="3">
        <v>7</v>
      </c>
      <c r="F76" t="s">
        <v>175</v>
      </c>
      <c r="G76">
        <f t="shared" si="18"/>
        <v>2027</v>
      </c>
      <c r="H76">
        <v>0</v>
      </c>
      <c r="I76">
        <v>0</v>
      </c>
      <c r="J76" s="9">
        <f t="shared" si="19"/>
        <v>1347954.88</v>
      </c>
      <c r="K76" s="11">
        <f t="shared" ref="K76:P76" si="29">J76</f>
        <v>1347954.88</v>
      </c>
      <c r="L76" s="11">
        <f t="shared" si="29"/>
        <v>1347954.88</v>
      </c>
      <c r="M76" s="11">
        <f t="shared" si="29"/>
        <v>1347954.88</v>
      </c>
      <c r="N76" s="11">
        <f t="shared" si="29"/>
        <v>1347954.88</v>
      </c>
      <c r="O76" s="11">
        <f t="shared" si="29"/>
        <v>1347954.88</v>
      </c>
      <c r="P76" s="11">
        <f t="shared" si="29"/>
        <v>1347954.88</v>
      </c>
      <c r="AA76" s="11">
        <f t="shared" si="20"/>
        <v>9435684.1600000001</v>
      </c>
      <c r="AB76" s="13">
        <f t="shared" si="21"/>
        <v>5423478.4323909199</v>
      </c>
    </row>
    <row r="77" spans="1:28" x14ac:dyDescent="0.2">
      <c r="A77" s="9">
        <v>240.32</v>
      </c>
      <c r="B77" t="s">
        <v>81</v>
      </c>
      <c r="C77" t="s">
        <v>147</v>
      </c>
      <c r="D77" s="2">
        <v>333.20499999999998</v>
      </c>
      <c r="E77" s="3">
        <v>1</v>
      </c>
      <c r="F77" t="s">
        <v>177</v>
      </c>
      <c r="G77">
        <f t="shared" si="18"/>
        <v>2021</v>
      </c>
      <c r="H77">
        <v>0</v>
      </c>
      <c r="I77">
        <v>0</v>
      </c>
      <c r="J77" s="9">
        <f t="shared" si="19"/>
        <v>80075825.599999994</v>
      </c>
      <c r="AA77" s="11">
        <f t="shared" si="20"/>
        <v>80075825.599999994</v>
      </c>
      <c r="AB77" s="13">
        <f t="shared" si="21"/>
        <v>60162152.967693441</v>
      </c>
    </row>
    <row r="78" spans="1:28" x14ac:dyDescent="0.2">
      <c r="A78" s="9">
        <v>240.32</v>
      </c>
      <c r="B78" t="s">
        <v>82</v>
      </c>
      <c r="C78" t="s">
        <v>147</v>
      </c>
      <c r="D78" s="2">
        <v>324.05099999999999</v>
      </c>
      <c r="E78" s="3">
        <v>1</v>
      </c>
      <c r="F78" t="s">
        <v>177</v>
      </c>
      <c r="G78">
        <f t="shared" si="18"/>
        <v>2021</v>
      </c>
      <c r="H78">
        <v>0</v>
      </c>
      <c r="I78">
        <v>0</v>
      </c>
      <c r="J78" s="9">
        <f t="shared" si="19"/>
        <v>77875936.319999993</v>
      </c>
      <c r="AA78" s="11">
        <f t="shared" si="20"/>
        <v>77875936.319999993</v>
      </c>
      <c r="AB78" s="13">
        <f t="shared" si="21"/>
        <v>58509343.59128473</v>
      </c>
    </row>
    <row r="79" spans="1:28" x14ac:dyDescent="0.2">
      <c r="A79" s="9">
        <v>240.32</v>
      </c>
      <c r="B79" t="s">
        <v>77</v>
      </c>
      <c r="C79" t="s">
        <v>147</v>
      </c>
      <c r="D79" s="2">
        <v>730.48900000000003</v>
      </c>
      <c r="E79" s="3">
        <v>1</v>
      </c>
      <c r="F79" t="s">
        <v>176</v>
      </c>
      <c r="G79">
        <f t="shared" si="18"/>
        <v>2021</v>
      </c>
      <c r="H79">
        <v>0</v>
      </c>
      <c r="I79">
        <v>0</v>
      </c>
      <c r="J79" s="9">
        <f t="shared" si="19"/>
        <v>175551116.47999999</v>
      </c>
      <c r="AA79" s="11">
        <f t="shared" si="20"/>
        <v>175551116.47999999</v>
      </c>
      <c r="AB79" s="13">
        <f t="shared" si="21"/>
        <v>131894152.12622087</v>
      </c>
    </row>
    <row r="80" spans="1:28" x14ac:dyDescent="0.2">
      <c r="A80" s="9">
        <v>240.32</v>
      </c>
      <c r="B80" t="s">
        <v>78</v>
      </c>
      <c r="C80" t="s">
        <v>147</v>
      </c>
      <c r="D80" s="2">
        <v>333.20499999999998</v>
      </c>
      <c r="E80" s="3">
        <v>1</v>
      </c>
      <c r="F80" t="s">
        <v>176</v>
      </c>
      <c r="G80">
        <f t="shared" si="18"/>
        <v>2021</v>
      </c>
      <c r="H80">
        <v>0</v>
      </c>
      <c r="I80">
        <v>0</v>
      </c>
      <c r="J80" s="9">
        <f t="shared" si="19"/>
        <v>80075825.599999994</v>
      </c>
      <c r="AA80" s="11">
        <f t="shared" si="20"/>
        <v>80075825.599999994</v>
      </c>
      <c r="AB80" s="13">
        <f t="shared" si="21"/>
        <v>60162152.967693441</v>
      </c>
    </row>
    <row r="81" spans="1:28" x14ac:dyDescent="0.2">
      <c r="A81" s="9">
        <v>240.32</v>
      </c>
      <c r="B81" t="s">
        <v>79</v>
      </c>
      <c r="C81" t="s">
        <v>147</v>
      </c>
      <c r="D81" s="2">
        <v>332.29</v>
      </c>
      <c r="E81" s="3">
        <v>1</v>
      </c>
      <c r="F81" t="s">
        <v>176</v>
      </c>
      <c r="G81">
        <f t="shared" si="18"/>
        <v>2021</v>
      </c>
      <c r="H81">
        <v>0</v>
      </c>
      <c r="I81">
        <v>0</v>
      </c>
      <c r="J81" s="9">
        <f t="shared" si="19"/>
        <v>79855932.799999997</v>
      </c>
      <c r="AA81" s="11">
        <f t="shared" si="20"/>
        <v>79855932.799999997</v>
      </c>
      <c r="AB81" s="13">
        <f t="shared" si="21"/>
        <v>59996944.252441756</v>
      </c>
    </row>
    <row r="82" spans="1:28" x14ac:dyDescent="0.2">
      <c r="A82" s="9">
        <v>240.32</v>
      </c>
      <c r="B82" t="s">
        <v>80</v>
      </c>
      <c r="C82" t="s">
        <v>147</v>
      </c>
      <c r="D82" s="2">
        <v>324.05099999999999</v>
      </c>
      <c r="E82" s="3">
        <v>1</v>
      </c>
      <c r="F82" t="s">
        <v>176</v>
      </c>
      <c r="G82">
        <f t="shared" si="18"/>
        <v>2021</v>
      </c>
      <c r="H82">
        <v>0</v>
      </c>
      <c r="I82">
        <v>0</v>
      </c>
      <c r="J82" s="9">
        <f t="shared" si="19"/>
        <v>77875936.319999993</v>
      </c>
      <c r="AA82" s="11">
        <f t="shared" si="20"/>
        <v>77875936.319999993</v>
      </c>
      <c r="AB82" s="13">
        <f t="shared" si="21"/>
        <v>58509343.59128473</v>
      </c>
    </row>
    <row r="83" spans="1:28" x14ac:dyDescent="0.2">
      <c r="A83" s="9">
        <v>240.32</v>
      </c>
      <c r="B83" t="s">
        <v>83</v>
      </c>
      <c r="C83" t="s">
        <v>147</v>
      </c>
      <c r="D83" s="2">
        <v>192.23400000000001</v>
      </c>
      <c r="E83" s="3">
        <v>1</v>
      </c>
      <c r="F83" t="s">
        <v>176</v>
      </c>
      <c r="G83">
        <f t="shared" si="18"/>
        <v>2021</v>
      </c>
      <c r="H83">
        <v>0</v>
      </c>
      <c r="I83">
        <v>0</v>
      </c>
      <c r="J83" s="9">
        <f t="shared" si="19"/>
        <v>46197674.879999995</v>
      </c>
      <c r="AA83" s="11">
        <f t="shared" si="20"/>
        <v>46197674.879999995</v>
      </c>
      <c r="AB83" s="13">
        <f t="shared" si="21"/>
        <v>34708996.904583007</v>
      </c>
    </row>
    <row r="84" spans="1:28" x14ac:dyDescent="0.2">
      <c r="A84" s="9">
        <v>240.32</v>
      </c>
      <c r="B84" t="s">
        <v>84</v>
      </c>
      <c r="C84" t="s">
        <v>147</v>
      </c>
      <c r="D84" s="2">
        <v>188.572</v>
      </c>
      <c r="E84" s="3">
        <v>1</v>
      </c>
      <c r="F84" t="s">
        <v>176</v>
      </c>
      <c r="G84">
        <f t="shared" si="18"/>
        <v>2021</v>
      </c>
      <c r="H84">
        <v>0</v>
      </c>
      <c r="I84">
        <v>0</v>
      </c>
      <c r="J84" s="9">
        <f t="shared" si="19"/>
        <v>45317623.039999999</v>
      </c>
      <c r="AA84" s="11">
        <f t="shared" si="20"/>
        <v>45317623.039999999</v>
      </c>
      <c r="AB84" s="13">
        <f t="shared" si="21"/>
        <v>34047800.931630343</v>
      </c>
    </row>
    <row r="85" spans="1:28" x14ac:dyDescent="0.2">
      <c r="A85" s="9">
        <v>240.32</v>
      </c>
      <c r="B85" t="s">
        <v>85</v>
      </c>
      <c r="C85" t="s">
        <v>147</v>
      </c>
      <c r="D85" s="2">
        <v>188.572</v>
      </c>
      <c r="E85" s="3">
        <v>1</v>
      </c>
      <c r="F85" t="s">
        <v>176</v>
      </c>
      <c r="G85">
        <f t="shared" si="18"/>
        <v>2021</v>
      </c>
      <c r="H85">
        <v>0</v>
      </c>
      <c r="I85">
        <v>0</v>
      </c>
      <c r="J85" s="9">
        <f t="shared" si="19"/>
        <v>45317623.039999999</v>
      </c>
      <c r="AA85" s="11">
        <f t="shared" si="20"/>
        <v>45317623.039999999</v>
      </c>
      <c r="AB85" s="13">
        <f t="shared" si="21"/>
        <v>34047800.931630343</v>
      </c>
    </row>
    <row r="86" spans="1:28" x14ac:dyDescent="0.2">
      <c r="A86" s="9">
        <v>240.32</v>
      </c>
      <c r="B86" t="s">
        <v>86</v>
      </c>
      <c r="C86" t="s">
        <v>149</v>
      </c>
      <c r="D86" s="2">
        <v>205.965</v>
      </c>
      <c r="E86" s="3">
        <v>5</v>
      </c>
      <c r="F86" t="s">
        <v>176</v>
      </c>
      <c r="G86">
        <f t="shared" si="18"/>
        <v>2025</v>
      </c>
      <c r="H86">
        <v>0</v>
      </c>
      <c r="I86">
        <v>0</v>
      </c>
      <c r="J86" s="9">
        <f t="shared" si="19"/>
        <v>49497508.799999997</v>
      </c>
      <c r="K86" s="11">
        <f t="shared" ref="K86:N86" si="30">J86</f>
        <v>49497508.799999997</v>
      </c>
      <c r="L86" s="11">
        <f t="shared" si="30"/>
        <v>49497508.799999997</v>
      </c>
      <c r="M86" s="11">
        <f t="shared" si="30"/>
        <v>49497508.799999997</v>
      </c>
      <c r="N86" s="11">
        <f t="shared" si="30"/>
        <v>49497508.799999997</v>
      </c>
      <c r="AA86" s="11">
        <f t="shared" si="20"/>
        <v>247487544</v>
      </c>
      <c r="AB86" s="13">
        <f t="shared" si="21"/>
        <v>155069835.93199846</v>
      </c>
    </row>
    <row r="87" spans="1:28" x14ac:dyDescent="0.2">
      <c r="A87" s="9">
        <v>240.32</v>
      </c>
      <c r="B87" t="s">
        <v>87</v>
      </c>
      <c r="C87" t="s">
        <v>149</v>
      </c>
      <c r="D87" s="2">
        <v>331.37400000000002</v>
      </c>
      <c r="E87" s="3">
        <v>5</v>
      </c>
      <c r="F87" t="s">
        <v>176</v>
      </c>
      <c r="G87">
        <f t="shared" si="18"/>
        <v>2025</v>
      </c>
      <c r="H87">
        <v>0</v>
      </c>
      <c r="I87">
        <v>0</v>
      </c>
      <c r="J87" s="9">
        <f t="shared" si="19"/>
        <v>79635799.679999992</v>
      </c>
      <c r="K87" s="11">
        <f t="shared" ref="K87:N87" si="31">J87</f>
        <v>79635799.679999992</v>
      </c>
      <c r="L87" s="11">
        <f t="shared" si="31"/>
        <v>79635799.679999992</v>
      </c>
      <c r="M87" s="11">
        <f t="shared" si="31"/>
        <v>79635799.679999992</v>
      </c>
      <c r="N87" s="11">
        <f t="shared" si="31"/>
        <v>79635799.679999992</v>
      </c>
      <c r="AA87" s="11">
        <f t="shared" si="20"/>
        <v>398178998.39999998</v>
      </c>
      <c r="AB87" s="13">
        <f t="shared" si="21"/>
        <v>249489533.71752509</v>
      </c>
    </row>
    <row r="88" spans="1:28" x14ac:dyDescent="0.2">
      <c r="A88" s="9">
        <v>240.32</v>
      </c>
      <c r="B88" t="s">
        <v>88</v>
      </c>
      <c r="C88" t="s">
        <v>149</v>
      </c>
      <c r="D88" s="2">
        <v>205.965</v>
      </c>
      <c r="E88" s="3">
        <v>5</v>
      </c>
      <c r="F88" t="s">
        <v>176</v>
      </c>
      <c r="G88">
        <f t="shared" si="18"/>
        <v>2025</v>
      </c>
      <c r="H88">
        <v>0</v>
      </c>
      <c r="I88">
        <v>0</v>
      </c>
      <c r="J88" s="9">
        <f t="shared" si="19"/>
        <v>49497508.799999997</v>
      </c>
      <c r="K88" s="11">
        <f t="shared" ref="K88:N88" si="32">J88</f>
        <v>49497508.799999997</v>
      </c>
      <c r="L88" s="11">
        <f t="shared" si="32"/>
        <v>49497508.799999997</v>
      </c>
      <c r="M88" s="11">
        <f t="shared" si="32"/>
        <v>49497508.799999997</v>
      </c>
      <c r="N88" s="11">
        <f t="shared" si="32"/>
        <v>49497508.799999997</v>
      </c>
      <c r="AA88" s="11">
        <f t="shared" si="20"/>
        <v>247487544</v>
      </c>
      <c r="AB88" s="13">
        <f t="shared" si="21"/>
        <v>155069835.93199846</v>
      </c>
    </row>
    <row r="89" spans="1:28" x14ac:dyDescent="0.2">
      <c r="A89" s="9">
        <v>240.32</v>
      </c>
      <c r="B89" t="s">
        <v>89</v>
      </c>
      <c r="C89" t="s">
        <v>149</v>
      </c>
      <c r="D89" s="2">
        <v>331.37400000000002</v>
      </c>
      <c r="E89" s="3">
        <v>5</v>
      </c>
      <c r="F89" t="s">
        <v>176</v>
      </c>
      <c r="G89">
        <f t="shared" si="18"/>
        <v>2025</v>
      </c>
      <c r="H89">
        <v>0</v>
      </c>
      <c r="I89">
        <v>0</v>
      </c>
      <c r="J89" s="9">
        <f t="shared" si="19"/>
        <v>79635799.679999992</v>
      </c>
      <c r="K89" s="11">
        <f t="shared" ref="K89:N89" si="33">J89</f>
        <v>79635799.679999992</v>
      </c>
      <c r="L89" s="11">
        <f t="shared" si="33"/>
        <v>79635799.679999992</v>
      </c>
      <c r="M89" s="11">
        <f t="shared" si="33"/>
        <v>79635799.679999992</v>
      </c>
      <c r="N89" s="11">
        <f t="shared" si="33"/>
        <v>79635799.679999992</v>
      </c>
      <c r="AA89" s="11">
        <f t="shared" si="20"/>
        <v>398178998.39999998</v>
      </c>
      <c r="AB89" s="13">
        <f t="shared" si="21"/>
        <v>249489533.71752509</v>
      </c>
    </row>
    <row r="90" spans="1:28" x14ac:dyDescent="0.2">
      <c r="A90" s="9">
        <v>240.32</v>
      </c>
      <c r="B90" t="s">
        <v>90</v>
      </c>
      <c r="C90" t="s">
        <v>149</v>
      </c>
      <c r="D90" s="2">
        <v>314.89699999999999</v>
      </c>
      <c r="E90" s="3">
        <v>5</v>
      </c>
      <c r="F90" t="s">
        <v>176</v>
      </c>
      <c r="G90">
        <f t="shared" si="18"/>
        <v>2025</v>
      </c>
      <c r="H90">
        <v>0</v>
      </c>
      <c r="I90">
        <v>0</v>
      </c>
      <c r="J90" s="9">
        <f t="shared" si="19"/>
        <v>75676047.039999992</v>
      </c>
      <c r="K90" s="11">
        <f t="shared" ref="K90:N90" si="34">J90</f>
        <v>75676047.039999992</v>
      </c>
      <c r="L90" s="11">
        <f t="shared" si="34"/>
        <v>75676047.039999992</v>
      </c>
      <c r="M90" s="11">
        <f t="shared" si="34"/>
        <v>75676047.039999992</v>
      </c>
      <c r="N90" s="11">
        <f t="shared" si="34"/>
        <v>75676047.039999992</v>
      </c>
      <c r="AA90" s="11">
        <f t="shared" si="20"/>
        <v>378380235.19999993</v>
      </c>
      <c r="AB90" s="13">
        <f t="shared" si="21"/>
        <v>237084097.4217878</v>
      </c>
    </row>
    <row r="91" spans="1:28" x14ac:dyDescent="0.2">
      <c r="A91" s="9">
        <v>240.32</v>
      </c>
      <c r="B91" t="s">
        <v>91</v>
      </c>
      <c r="C91" t="s">
        <v>149</v>
      </c>
      <c r="D91" s="2">
        <v>40</v>
      </c>
      <c r="E91" s="3">
        <v>5</v>
      </c>
      <c r="F91" t="s">
        <v>176</v>
      </c>
      <c r="G91">
        <f t="shared" si="18"/>
        <v>2025</v>
      </c>
      <c r="H91">
        <v>0</v>
      </c>
      <c r="I91">
        <v>0</v>
      </c>
      <c r="J91" s="9">
        <f t="shared" si="19"/>
        <v>9612800</v>
      </c>
      <c r="K91" s="11">
        <f t="shared" ref="K91:N91" si="35">J91</f>
        <v>9612800</v>
      </c>
      <c r="L91" s="11">
        <f t="shared" si="35"/>
        <v>9612800</v>
      </c>
      <c r="M91" s="11">
        <f t="shared" si="35"/>
        <v>9612800</v>
      </c>
      <c r="N91" s="11">
        <f t="shared" si="35"/>
        <v>9612800</v>
      </c>
      <c r="AA91" s="11">
        <f t="shared" si="20"/>
        <v>48064000</v>
      </c>
      <c r="AB91" s="13">
        <f t="shared" si="21"/>
        <v>30115764.509892162</v>
      </c>
    </row>
    <row r="92" spans="1:28" x14ac:dyDescent="0.2">
      <c r="A92" s="9">
        <v>240.32</v>
      </c>
      <c r="B92" t="s">
        <v>92</v>
      </c>
      <c r="C92" t="s">
        <v>147</v>
      </c>
      <c r="D92" s="2">
        <v>324.05099999999999</v>
      </c>
      <c r="E92" s="3">
        <v>1</v>
      </c>
      <c r="F92" t="s">
        <v>178</v>
      </c>
      <c r="G92">
        <f t="shared" si="18"/>
        <v>2021</v>
      </c>
      <c r="H92">
        <v>0</v>
      </c>
      <c r="I92">
        <v>0</v>
      </c>
      <c r="J92" s="9">
        <f t="shared" si="19"/>
        <v>77875936.319999993</v>
      </c>
      <c r="AA92" s="11">
        <f t="shared" si="20"/>
        <v>77875936.319999993</v>
      </c>
      <c r="AB92" s="13">
        <f t="shared" si="21"/>
        <v>58509343.59128473</v>
      </c>
    </row>
    <row r="93" spans="1:28" x14ac:dyDescent="0.2">
      <c r="A93" s="9">
        <v>240.32</v>
      </c>
      <c r="B93" t="s">
        <v>93</v>
      </c>
      <c r="C93" t="s">
        <v>152</v>
      </c>
      <c r="D93" s="2">
        <v>329.54399999999998</v>
      </c>
      <c r="E93" s="3">
        <v>1</v>
      </c>
      <c r="F93" t="s">
        <v>178</v>
      </c>
      <c r="G93">
        <f t="shared" si="18"/>
        <v>2021</v>
      </c>
      <c r="H93">
        <v>0</v>
      </c>
      <c r="I93">
        <v>0</v>
      </c>
      <c r="J93" s="9">
        <f t="shared" si="19"/>
        <v>79196014.079999998</v>
      </c>
      <c r="AA93" s="11">
        <f t="shared" si="20"/>
        <v>79196014.079999998</v>
      </c>
      <c r="AB93" s="13">
        <f t="shared" si="21"/>
        <v>59501137.550713733</v>
      </c>
    </row>
    <row r="94" spans="1:28" x14ac:dyDescent="0.2">
      <c r="A94" s="9">
        <v>240.32</v>
      </c>
      <c r="B94" t="s">
        <v>94</v>
      </c>
      <c r="C94" t="s">
        <v>147</v>
      </c>
      <c r="D94" s="2">
        <v>336.86700000000002</v>
      </c>
      <c r="E94" s="3">
        <v>1</v>
      </c>
      <c r="F94" t="s">
        <v>178</v>
      </c>
      <c r="G94">
        <f t="shared" si="18"/>
        <v>2021</v>
      </c>
      <c r="H94">
        <v>0</v>
      </c>
      <c r="I94">
        <v>0</v>
      </c>
      <c r="J94" s="9">
        <f t="shared" si="19"/>
        <v>80955877.439999998</v>
      </c>
      <c r="AA94" s="11">
        <f t="shared" si="20"/>
        <v>80955877.439999998</v>
      </c>
      <c r="AB94" s="13">
        <f t="shared" si="21"/>
        <v>60823348.940646112</v>
      </c>
    </row>
    <row r="95" spans="1:28" x14ac:dyDescent="0.2">
      <c r="A95" s="9">
        <v>240.32</v>
      </c>
      <c r="B95" t="s">
        <v>95</v>
      </c>
      <c r="C95" t="s">
        <v>147</v>
      </c>
      <c r="D95" s="2">
        <v>330.459</v>
      </c>
      <c r="E95" s="3">
        <v>1</v>
      </c>
      <c r="F95" t="s">
        <v>178</v>
      </c>
      <c r="G95">
        <f t="shared" si="18"/>
        <v>2021</v>
      </c>
      <c r="H95">
        <v>0</v>
      </c>
      <c r="I95">
        <v>0</v>
      </c>
      <c r="J95" s="9">
        <f t="shared" si="19"/>
        <v>79415906.879999995</v>
      </c>
      <c r="AA95" s="11">
        <f t="shared" si="20"/>
        <v>79415906.879999995</v>
      </c>
      <c r="AB95" s="13">
        <f t="shared" si="21"/>
        <v>59666346.265965424</v>
      </c>
    </row>
    <row r="96" spans="1:28" x14ac:dyDescent="0.2">
      <c r="A96" s="9">
        <v>240.32</v>
      </c>
      <c r="B96" t="s">
        <v>96</v>
      </c>
      <c r="C96" t="s">
        <v>147</v>
      </c>
      <c r="D96" s="2">
        <v>334.12099999999998</v>
      </c>
      <c r="E96" s="3">
        <v>1</v>
      </c>
      <c r="F96" t="s">
        <v>178</v>
      </c>
      <c r="G96">
        <f t="shared" si="18"/>
        <v>2021</v>
      </c>
      <c r="H96">
        <v>0</v>
      </c>
      <c r="I96">
        <v>0</v>
      </c>
      <c r="J96" s="9">
        <f t="shared" si="19"/>
        <v>80295958.719999999</v>
      </c>
      <c r="AA96" s="11">
        <f t="shared" si="20"/>
        <v>80295958.719999999</v>
      </c>
      <c r="AB96" s="13">
        <f t="shared" si="21"/>
        <v>60327542.238918088</v>
      </c>
    </row>
    <row r="97" spans="1:28" x14ac:dyDescent="0.2">
      <c r="A97" s="9">
        <v>240.32</v>
      </c>
      <c r="B97" t="s">
        <v>97</v>
      </c>
      <c r="C97" t="s">
        <v>147</v>
      </c>
      <c r="D97" s="2">
        <v>192.23400000000001</v>
      </c>
      <c r="E97" s="3">
        <v>1</v>
      </c>
      <c r="F97" t="s">
        <v>178</v>
      </c>
      <c r="G97">
        <f t="shared" si="18"/>
        <v>2021</v>
      </c>
      <c r="H97">
        <v>0</v>
      </c>
      <c r="I97">
        <v>0</v>
      </c>
      <c r="J97" s="9">
        <f t="shared" si="19"/>
        <v>46197674.879999995</v>
      </c>
      <c r="AA97" s="11">
        <f t="shared" si="20"/>
        <v>46197674.879999995</v>
      </c>
      <c r="AB97" s="13">
        <f t="shared" si="21"/>
        <v>34708996.904583007</v>
      </c>
    </row>
    <row r="98" spans="1:28" x14ac:dyDescent="0.2">
      <c r="A98" s="9">
        <v>240.32</v>
      </c>
      <c r="B98" t="s">
        <v>98</v>
      </c>
      <c r="C98" t="s">
        <v>149</v>
      </c>
      <c r="D98" s="2">
        <v>205.965</v>
      </c>
      <c r="E98" s="3">
        <v>5</v>
      </c>
      <c r="F98" t="s">
        <v>178</v>
      </c>
      <c r="G98">
        <f t="shared" si="18"/>
        <v>2025</v>
      </c>
      <c r="H98">
        <v>0</v>
      </c>
      <c r="I98">
        <v>0</v>
      </c>
      <c r="J98" s="9">
        <f t="shared" si="19"/>
        <v>49497508.799999997</v>
      </c>
      <c r="K98" s="11">
        <f t="shared" ref="K98:N98" si="36">J98</f>
        <v>49497508.799999997</v>
      </c>
      <c r="L98" s="11">
        <f t="shared" si="36"/>
        <v>49497508.799999997</v>
      </c>
      <c r="M98" s="11">
        <f t="shared" si="36"/>
        <v>49497508.799999997</v>
      </c>
      <c r="N98" s="11">
        <f t="shared" si="36"/>
        <v>49497508.799999997</v>
      </c>
      <c r="AA98" s="11">
        <f t="shared" si="20"/>
        <v>247487544</v>
      </c>
      <c r="AB98" s="13">
        <f t="shared" si="21"/>
        <v>155069835.93199846</v>
      </c>
    </row>
    <row r="99" spans="1:28" x14ac:dyDescent="0.2">
      <c r="A99" s="9">
        <v>240.32</v>
      </c>
      <c r="B99" t="s">
        <v>99</v>
      </c>
      <c r="C99" t="s">
        <v>149</v>
      </c>
      <c r="D99" s="2">
        <v>217.86500000000001</v>
      </c>
      <c r="E99" s="3">
        <v>5</v>
      </c>
      <c r="F99" t="s">
        <v>178</v>
      </c>
      <c r="G99">
        <f t="shared" si="18"/>
        <v>2025</v>
      </c>
      <c r="H99">
        <v>0</v>
      </c>
      <c r="I99">
        <v>0</v>
      </c>
      <c r="J99" s="9">
        <f t="shared" si="19"/>
        <v>52357316.799999997</v>
      </c>
      <c r="K99" s="11">
        <f t="shared" ref="K99:N99" si="37">J99</f>
        <v>52357316.799999997</v>
      </c>
      <c r="L99" s="11">
        <f t="shared" si="37"/>
        <v>52357316.799999997</v>
      </c>
      <c r="M99" s="11">
        <f t="shared" si="37"/>
        <v>52357316.799999997</v>
      </c>
      <c r="N99" s="11">
        <f t="shared" si="37"/>
        <v>52357316.799999997</v>
      </c>
      <c r="AA99" s="11">
        <f t="shared" si="20"/>
        <v>261786584</v>
      </c>
      <c r="AB99" s="13">
        <f t="shared" si="21"/>
        <v>164029275.87369138</v>
      </c>
    </row>
    <row r="100" spans="1:28" x14ac:dyDescent="0.2">
      <c r="A100" s="9">
        <v>240.32</v>
      </c>
      <c r="B100" t="s">
        <v>100</v>
      </c>
      <c r="C100" t="s">
        <v>148</v>
      </c>
      <c r="D100" s="2">
        <v>767.10500000000002</v>
      </c>
      <c r="E100" s="3">
        <v>15</v>
      </c>
      <c r="F100" t="s">
        <v>178</v>
      </c>
      <c r="G100">
        <f t="shared" si="18"/>
        <v>2035</v>
      </c>
      <c r="H100">
        <v>0</v>
      </c>
      <c r="I100">
        <v>0</v>
      </c>
      <c r="J100" s="9">
        <f t="shared" si="19"/>
        <v>184350673.59999999</v>
      </c>
      <c r="K100" s="11">
        <f t="shared" ref="K100:X100" si="38">J100</f>
        <v>184350673.59999999</v>
      </c>
      <c r="L100" s="11">
        <f t="shared" si="38"/>
        <v>184350673.59999999</v>
      </c>
      <c r="M100" s="11">
        <f t="shared" si="38"/>
        <v>184350673.59999999</v>
      </c>
      <c r="N100" s="11">
        <f t="shared" si="38"/>
        <v>184350673.59999999</v>
      </c>
      <c r="O100" s="11">
        <f t="shared" si="38"/>
        <v>184350673.59999999</v>
      </c>
      <c r="P100" s="11">
        <f t="shared" si="38"/>
        <v>184350673.59999999</v>
      </c>
      <c r="Q100" s="11">
        <f t="shared" si="38"/>
        <v>184350673.59999999</v>
      </c>
      <c r="R100" s="11">
        <f t="shared" si="38"/>
        <v>184350673.59999999</v>
      </c>
      <c r="S100" s="11">
        <f t="shared" si="38"/>
        <v>184350673.59999999</v>
      </c>
      <c r="T100" s="11">
        <f t="shared" si="38"/>
        <v>184350673.59999999</v>
      </c>
      <c r="U100" s="11">
        <f t="shared" si="38"/>
        <v>184350673.59999999</v>
      </c>
      <c r="V100" s="11">
        <f t="shared" si="38"/>
        <v>184350673.59999999</v>
      </c>
      <c r="W100" s="11">
        <f t="shared" si="38"/>
        <v>184350673.59999999</v>
      </c>
      <c r="X100" s="11">
        <f t="shared" si="38"/>
        <v>184350673.59999999</v>
      </c>
      <c r="AA100" s="11">
        <f t="shared" si="20"/>
        <v>2765260103.999999</v>
      </c>
      <c r="AB100" s="13">
        <f t="shared" si="21"/>
        <v>1158831306.1513236</v>
      </c>
    </row>
    <row r="101" spans="1:28" x14ac:dyDescent="0.2">
      <c r="A101" s="9">
        <v>240.32</v>
      </c>
      <c r="B101" t="s">
        <v>101</v>
      </c>
      <c r="C101" t="s">
        <v>148</v>
      </c>
      <c r="D101" s="2">
        <v>410.09899999999999</v>
      </c>
      <c r="E101" s="3">
        <v>15</v>
      </c>
      <c r="F101" t="s">
        <v>178</v>
      </c>
      <c r="G101">
        <f t="shared" si="18"/>
        <v>2035</v>
      </c>
      <c r="H101">
        <v>0</v>
      </c>
      <c r="I101">
        <v>0</v>
      </c>
      <c r="J101" s="9">
        <f t="shared" si="19"/>
        <v>98554991.679999992</v>
      </c>
      <c r="K101" s="11">
        <f t="shared" ref="K101:X101" si="39">J101</f>
        <v>98554991.679999992</v>
      </c>
      <c r="L101" s="11">
        <f t="shared" si="39"/>
        <v>98554991.679999992</v>
      </c>
      <c r="M101" s="11">
        <f t="shared" si="39"/>
        <v>98554991.679999992</v>
      </c>
      <c r="N101" s="11">
        <f t="shared" si="39"/>
        <v>98554991.679999992</v>
      </c>
      <c r="O101" s="11">
        <f t="shared" si="39"/>
        <v>98554991.679999992</v>
      </c>
      <c r="P101" s="11">
        <f t="shared" si="39"/>
        <v>98554991.679999992</v>
      </c>
      <c r="Q101" s="11">
        <f t="shared" si="39"/>
        <v>98554991.679999992</v>
      </c>
      <c r="R101" s="11">
        <f t="shared" si="39"/>
        <v>98554991.679999992</v>
      </c>
      <c r="S101" s="11">
        <f t="shared" si="39"/>
        <v>98554991.679999992</v>
      </c>
      <c r="T101" s="11">
        <f t="shared" si="39"/>
        <v>98554991.679999992</v>
      </c>
      <c r="U101" s="11">
        <f t="shared" si="39"/>
        <v>98554991.679999992</v>
      </c>
      <c r="V101" s="11">
        <f t="shared" si="39"/>
        <v>98554991.679999992</v>
      </c>
      <c r="W101" s="11">
        <f t="shared" si="39"/>
        <v>98554991.679999992</v>
      </c>
      <c r="X101" s="11">
        <f t="shared" si="39"/>
        <v>98554991.679999992</v>
      </c>
      <c r="AA101" s="11">
        <f t="shared" si="20"/>
        <v>1478324875.2</v>
      </c>
      <c r="AB101" s="13">
        <f t="shared" si="21"/>
        <v>619518266.49722195</v>
      </c>
    </row>
    <row r="102" spans="1:28" x14ac:dyDescent="0.2">
      <c r="A102" s="9">
        <v>240.32</v>
      </c>
      <c r="B102" t="s">
        <v>102</v>
      </c>
      <c r="C102" t="s">
        <v>149</v>
      </c>
      <c r="D102" s="2">
        <v>333.20499999999998</v>
      </c>
      <c r="E102" s="3">
        <v>5</v>
      </c>
      <c r="F102" t="s">
        <v>178</v>
      </c>
      <c r="G102">
        <f t="shared" si="18"/>
        <v>2025</v>
      </c>
      <c r="H102">
        <v>0</v>
      </c>
      <c r="I102">
        <v>0</v>
      </c>
      <c r="J102" s="9">
        <f t="shared" si="19"/>
        <v>80075825.599999994</v>
      </c>
      <c r="K102" s="11">
        <f t="shared" ref="K102:N102" si="40">J102</f>
        <v>80075825.599999994</v>
      </c>
      <c r="L102" s="11">
        <f t="shared" si="40"/>
        <v>80075825.599999994</v>
      </c>
      <c r="M102" s="11">
        <f t="shared" si="40"/>
        <v>80075825.599999994</v>
      </c>
      <c r="N102" s="11">
        <f t="shared" si="40"/>
        <v>80075825.599999994</v>
      </c>
      <c r="AA102" s="11">
        <f t="shared" si="20"/>
        <v>400379128</v>
      </c>
      <c r="AB102" s="13">
        <f t="shared" si="21"/>
        <v>250868082.83796543</v>
      </c>
    </row>
    <row r="103" spans="1:28" x14ac:dyDescent="0.2">
      <c r="A103" s="9">
        <v>240.32</v>
      </c>
      <c r="B103" t="s">
        <v>103</v>
      </c>
      <c r="C103" t="s">
        <v>149</v>
      </c>
      <c r="D103" s="2">
        <v>40</v>
      </c>
      <c r="E103" s="3">
        <v>5</v>
      </c>
      <c r="F103" t="s">
        <v>178</v>
      </c>
      <c r="G103">
        <f t="shared" si="18"/>
        <v>2025</v>
      </c>
      <c r="H103">
        <v>0</v>
      </c>
      <c r="I103">
        <v>0</v>
      </c>
      <c r="J103" s="9">
        <f t="shared" si="19"/>
        <v>9612800</v>
      </c>
      <c r="K103" s="11">
        <f t="shared" ref="K103:X104" si="41">J103</f>
        <v>9612800</v>
      </c>
      <c r="L103" s="11">
        <f t="shared" si="41"/>
        <v>9612800</v>
      </c>
      <c r="M103" s="11">
        <f t="shared" si="41"/>
        <v>9612800</v>
      </c>
      <c r="N103" s="11">
        <f t="shared" si="41"/>
        <v>9612800</v>
      </c>
      <c r="AA103" s="11">
        <f t="shared" si="20"/>
        <v>48064000</v>
      </c>
      <c r="AB103" s="13">
        <f t="shared" si="21"/>
        <v>30115764.509892162</v>
      </c>
    </row>
    <row r="104" spans="1:28" x14ac:dyDescent="0.2">
      <c r="A104" s="9">
        <v>240.32</v>
      </c>
      <c r="B104" t="s">
        <v>104</v>
      </c>
      <c r="C104" t="s">
        <v>148</v>
      </c>
      <c r="D104" s="2">
        <v>767.10500000000002</v>
      </c>
      <c r="E104" s="3">
        <v>15</v>
      </c>
      <c r="F104" t="s">
        <v>178</v>
      </c>
      <c r="G104">
        <f t="shared" si="18"/>
        <v>2035</v>
      </c>
      <c r="H104">
        <v>0</v>
      </c>
      <c r="I104">
        <v>0</v>
      </c>
      <c r="J104" s="9">
        <f t="shared" si="19"/>
        <v>184350673.59999999</v>
      </c>
      <c r="K104" s="11">
        <f>J104</f>
        <v>184350673.59999999</v>
      </c>
      <c r="L104" s="11">
        <f t="shared" si="41"/>
        <v>184350673.59999999</v>
      </c>
      <c r="M104" s="11">
        <f t="shared" si="41"/>
        <v>184350673.59999999</v>
      </c>
      <c r="N104" s="11">
        <f t="shared" si="41"/>
        <v>184350673.59999999</v>
      </c>
      <c r="O104" s="11">
        <f t="shared" si="41"/>
        <v>184350673.59999999</v>
      </c>
      <c r="P104" s="11">
        <f t="shared" si="41"/>
        <v>184350673.59999999</v>
      </c>
      <c r="Q104" s="11">
        <f t="shared" si="41"/>
        <v>184350673.59999999</v>
      </c>
      <c r="R104" s="11">
        <f t="shared" si="41"/>
        <v>184350673.59999999</v>
      </c>
      <c r="S104" s="11">
        <f t="shared" si="41"/>
        <v>184350673.59999999</v>
      </c>
      <c r="T104" s="11">
        <f t="shared" si="41"/>
        <v>184350673.59999999</v>
      </c>
      <c r="U104" s="11">
        <f t="shared" si="41"/>
        <v>184350673.59999999</v>
      </c>
      <c r="V104" s="11">
        <f t="shared" si="41"/>
        <v>184350673.59999999</v>
      </c>
      <c r="W104" s="11">
        <f t="shared" si="41"/>
        <v>184350673.59999999</v>
      </c>
      <c r="X104" s="11">
        <f t="shared" si="41"/>
        <v>184350673.59999999</v>
      </c>
      <c r="AA104" s="11">
        <f t="shared" si="20"/>
        <v>2765260103.999999</v>
      </c>
      <c r="AB104" s="13">
        <f t="shared" si="21"/>
        <v>1158831306.1513236</v>
      </c>
    </row>
    <row r="105" spans="1:28" x14ac:dyDescent="0.2">
      <c r="A105" s="9">
        <v>240.32</v>
      </c>
      <c r="B105" t="s">
        <v>106</v>
      </c>
      <c r="C105" t="s">
        <v>147</v>
      </c>
      <c r="D105" s="2">
        <v>1.2</v>
      </c>
      <c r="E105" s="3">
        <v>1</v>
      </c>
      <c r="F105" t="s">
        <v>180</v>
      </c>
      <c r="G105">
        <f t="shared" si="18"/>
        <v>2021</v>
      </c>
      <c r="H105">
        <v>0</v>
      </c>
      <c r="I105">
        <v>0</v>
      </c>
      <c r="J105" s="9">
        <f t="shared" si="19"/>
        <v>288384</v>
      </c>
      <c r="AA105" s="11">
        <f t="shared" si="20"/>
        <v>288384</v>
      </c>
      <c r="AB105" s="13">
        <f t="shared" si="21"/>
        <v>216667.16754320054</v>
      </c>
    </row>
    <row r="106" spans="1:28" x14ac:dyDescent="0.2">
      <c r="A106" s="9">
        <v>240.32</v>
      </c>
      <c r="B106" t="s">
        <v>105</v>
      </c>
      <c r="C106" t="s">
        <v>147</v>
      </c>
      <c r="D106" s="2">
        <v>7</v>
      </c>
      <c r="E106" s="3">
        <v>1</v>
      </c>
      <c r="F106" t="s">
        <v>179</v>
      </c>
      <c r="G106">
        <f t="shared" si="18"/>
        <v>2021</v>
      </c>
      <c r="H106">
        <v>0</v>
      </c>
      <c r="I106">
        <v>0</v>
      </c>
      <c r="J106" s="9">
        <f t="shared" si="19"/>
        <v>1682240</v>
      </c>
      <c r="AA106" s="11">
        <f t="shared" si="20"/>
        <v>1682240</v>
      </c>
      <c r="AB106" s="13">
        <f t="shared" si="21"/>
        <v>1263891.8106686699</v>
      </c>
    </row>
    <row r="107" spans="1:28" x14ac:dyDescent="0.2">
      <c r="A107" s="9">
        <v>240.32</v>
      </c>
      <c r="B107" t="s">
        <v>107</v>
      </c>
      <c r="C107" t="s">
        <v>153</v>
      </c>
      <c r="D107" s="2">
        <v>70</v>
      </c>
      <c r="E107" s="3">
        <v>1</v>
      </c>
      <c r="F107" t="s">
        <v>181</v>
      </c>
      <c r="G107">
        <f t="shared" si="18"/>
        <v>2021</v>
      </c>
      <c r="H107">
        <v>0</v>
      </c>
      <c r="I107">
        <v>0</v>
      </c>
      <c r="J107" s="9">
        <f t="shared" si="19"/>
        <v>16822400</v>
      </c>
      <c r="AA107" s="11">
        <f t="shared" si="20"/>
        <v>16822400</v>
      </c>
      <c r="AB107" s="13">
        <f t="shared" si="21"/>
        <v>12638918.106686698</v>
      </c>
    </row>
    <row r="108" spans="1:28" x14ac:dyDescent="0.2">
      <c r="A108" s="9">
        <v>240.32</v>
      </c>
      <c r="B108" t="s">
        <v>108</v>
      </c>
      <c r="C108" t="s">
        <v>147</v>
      </c>
      <c r="D108" s="2">
        <v>70</v>
      </c>
      <c r="E108" s="3">
        <v>1</v>
      </c>
      <c r="F108" t="s">
        <v>181</v>
      </c>
      <c r="G108">
        <f t="shared" si="18"/>
        <v>2021</v>
      </c>
      <c r="H108">
        <v>0</v>
      </c>
      <c r="I108">
        <v>0</v>
      </c>
      <c r="J108" s="9">
        <f t="shared" si="19"/>
        <v>16822400</v>
      </c>
      <c r="AA108" s="11">
        <f t="shared" si="20"/>
        <v>16822400</v>
      </c>
      <c r="AB108" s="13">
        <f t="shared" si="21"/>
        <v>12638918.106686698</v>
      </c>
    </row>
    <row r="109" spans="1:28" x14ac:dyDescent="0.2">
      <c r="A109" s="9">
        <v>240.32</v>
      </c>
      <c r="B109" t="s">
        <v>109</v>
      </c>
      <c r="C109" t="s">
        <v>148</v>
      </c>
      <c r="D109" s="2">
        <v>433.29599999999999</v>
      </c>
      <c r="E109" s="3">
        <v>17</v>
      </c>
      <c r="F109" t="s">
        <v>181</v>
      </c>
      <c r="G109">
        <f t="shared" si="18"/>
        <v>2037</v>
      </c>
      <c r="H109">
        <v>0</v>
      </c>
      <c r="I109">
        <v>0</v>
      </c>
      <c r="J109" s="9">
        <f t="shared" si="19"/>
        <v>104129694.72</v>
      </c>
      <c r="K109" s="11">
        <f>J109</f>
        <v>104129694.72</v>
      </c>
      <c r="L109" s="11">
        <f t="shared" ref="L109:Z109" si="42">K109</f>
        <v>104129694.72</v>
      </c>
      <c r="M109" s="11">
        <f t="shared" si="42"/>
        <v>104129694.72</v>
      </c>
      <c r="N109" s="11">
        <f t="shared" si="42"/>
        <v>104129694.72</v>
      </c>
      <c r="O109" s="11">
        <f t="shared" si="42"/>
        <v>104129694.72</v>
      </c>
      <c r="P109" s="11">
        <f t="shared" si="42"/>
        <v>104129694.72</v>
      </c>
      <c r="Q109" s="11">
        <f t="shared" si="42"/>
        <v>104129694.72</v>
      </c>
      <c r="R109" s="11">
        <f t="shared" si="42"/>
        <v>104129694.72</v>
      </c>
      <c r="S109" s="11">
        <f t="shared" si="42"/>
        <v>104129694.72</v>
      </c>
      <c r="T109" s="11">
        <f t="shared" si="42"/>
        <v>104129694.72</v>
      </c>
      <c r="U109" s="11">
        <f t="shared" si="42"/>
        <v>104129694.72</v>
      </c>
      <c r="V109" s="11">
        <f t="shared" si="42"/>
        <v>104129694.72</v>
      </c>
      <c r="W109" s="11">
        <f t="shared" si="42"/>
        <v>104129694.72</v>
      </c>
      <c r="X109" s="11">
        <f t="shared" si="42"/>
        <v>104129694.72</v>
      </c>
      <c r="Y109" s="11">
        <f t="shared" si="42"/>
        <v>104129694.72</v>
      </c>
      <c r="Z109" s="11">
        <f t="shared" si="42"/>
        <v>104129694.72</v>
      </c>
      <c r="AA109" s="11">
        <f t="shared" si="20"/>
        <v>1770204810.2400002</v>
      </c>
      <c r="AB109" s="13">
        <f t="shared" si="21"/>
        <v>690315617.7309866</v>
      </c>
    </row>
    <row r="110" spans="1:28" x14ac:dyDescent="0.2">
      <c r="A110" s="9">
        <v>240.32</v>
      </c>
      <c r="B110" t="s">
        <v>110</v>
      </c>
      <c r="C110" t="s">
        <v>147</v>
      </c>
      <c r="D110" s="2">
        <v>109</v>
      </c>
      <c r="E110" s="3">
        <v>1</v>
      </c>
      <c r="F110" t="s">
        <v>182</v>
      </c>
      <c r="G110">
        <f t="shared" si="18"/>
        <v>2021</v>
      </c>
      <c r="H110">
        <v>0</v>
      </c>
      <c r="I110">
        <v>0</v>
      </c>
      <c r="J110" s="9">
        <f t="shared" si="19"/>
        <v>26194880</v>
      </c>
      <c r="AA110" s="11">
        <f t="shared" si="20"/>
        <v>26194880</v>
      </c>
      <c r="AB110" s="13">
        <f t="shared" si="21"/>
        <v>19680601.051840715</v>
      </c>
    </row>
    <row r="111" spans="1:28" x14ac:dyDescent="0.2">
      <c r="A111" s="9">
        <v>240.32</v>
      </c>
      <c r="B111" t="s">
        <v>111</v>
      </c>
      <c r="C111" t="s">
        <v>147</v>
      </c>
      <c r="D111" s="2">
        <v>351</v>
      </c>
      <c r="E111" s="3">
        <v>1</v>
      </c>
      <c r="F111" t="s">
        <v>183</v>
      </c>
      <c r="G111">
        <f t="shared" si="18"/>
        <v>2021</v>
      </c>
      <c r="H111">
        <v>0</v>
      </c>
      <c r="I111">
        <v>0</v>
      </c>
      <c r="J111" s="9">
        <f t="shared" si="19"/>
        <v>84352320</v>
      </c>
      <c r="AA111" s="11">
        <f t="shared" si="20"/>
        <v>84352320</v>
      </c>
      <c r="AB111" s="13">
        <f t="shared" si="21"/>
        <v>63375146.506386161</v>
      </c>
    </row>
    <row r="112" spans="1:28" x14ac:dyDescent="0.2">
      <c r="A112" s="9">
        <v>240.32</v>
      </c>
      <c r="B112" t="s">
        <v>112</v>
      </c>
      <c r="C112" t="s">
        <v>148</v>
      </c>
      <c r="D112" s="2">
        <v>389</v>
      </c>
      <c r="E112" s="3">
        <v>5</v>
      </c>
      <c r="F112" t="s">
        <v>183</v>
      </c>
      <c r="G112">
        <f t="shared" si="18"/>
        <v>2025</v>
      </c>
      <c r="H112">
        <v>0</v>
      </c>
      <c r="I112">
        <v>0</v>
      </c>
      <c r="J112" s="9">
        <f t="shared" si="19"/>
        <v>93484480</v>
      </c>
      <c r="K112" s="11">
        <f t="shared" ref="K112:N112" si="43">J112</f>
        <v>93484480</v>
      </c>
      <c r="L112" s="11">
        <f t="shared" si="43"/>
        <v>93484480</v>
      </c>
      <c r="M112" s="11">
        <f t="shared" si="43"/>
        <v>93484480</v>
      </c>
      <c r="N112" s="11">
        <f t="shared" si="43"/>
        <v>93484480</v>
      </c>
      <c r="AA112" s="11">
        <f t="shared" si="20"/>
        <v>467422400</v>
      </c>
      <c r="AB112" s="13">
        <f t="shared" si="21"/>
        <v>292875809.85870129</v>
      </c>
    </row>
    <row r="113" spans="1:28" x14ac:dyDescent="0.2">
      <c r="A113" s="9">
        <v>240.32</v>
      </c>
      <c r="B113" t="s">
        <v>113</v>
      </c>
      <c r="C113" t="s">
        <v>147</v>
      </c>
      <c r="D113" s="2">
        <v>17</v>
      </c>
      <c r="E113" s="3">
        <v>1</v>
      </c>
      <c r="F113" t="s">
        <v>184</v>
      </c>
      <c r="G113">
        <f t="shared" si="18"/>
        <v>2021</v>
      </c>
      <c r="H113">
        <v>0</v>
      </c>
      <c r="I113">
        <v>0</v>
      </c>
      <c r="J113" s="9">
        <f t="shared" si="19"/>
        <v>4085440</v>
      </c>
      <c r="AA113" s="11">
        <f t="shared" si="20"/>
        <v>4085440</v>
      </c>
      <c r="AB113" s="13">
        <f t="shared" si="21"/>
        <v>3069451.5401953408</v>
      </c>
    </row>
    <row r="114" spans="1:28" x14ac:dyDescent="0.2">
      <c r="A114" s="9">
        <v>240.32</v>
      </c>
      <c r="B114" t="s">
        <v>114</v>
      </c>
      <c r="C114" t="s">
        <v>147</v>
      </c>
      <c r="D114" s="2">
        <v>4.5</v>
      </c>
      <c r="E114" s="3">
        <v>1</v>
      </c>
      <c r="F114" t="s">
        <v>184</v>
      </c>
      <c r="G114">
        <f t="shared" si="18"/>
        <v>2021</v>
      </c>
      <c r="H114">
        <v>0</v>
      </c>
      <c r="I114">
        <v>0</v>
      </c>
      <c r="J114" s="9">
        <f t="shared" si="19"/>
        <v>1081440</v>
      </c>
      <c r="AA114" s="11">
        <f t="shared" si="20"/>
        <v>1081440</v>
      </c>
      <c r="AB114" s="13">
        <f t="shared" si="21"/>
        <v>812501.8782870021</v>
      </c>
    </row>
    <row r="115" spans="1:28" x14ac:dyDescent="0.2">
      <c r="A115" s="9">
        <v>240.32</v>
      </c>
      <c r="B115" t="s">
        <v>115</v>
      </c>
      <c r="C115" t="s">
        <v>147</v>
      </c>
      <c r="D115" s="2">
        <v>5.492</v>
      </c>
      <c r="E115" s="3">
        <v>1</v>
      </c>
      <c r="F115" t="s">
        <v>185</v>
      </c>
      <c r="G115">
        <f t="shared" si="18"/>
        <v>2021</v>
      </c>
      <c r="H115">
        <v>0</v>
      </c>
      <c r="I115">
        <v>0</v>
      </c>
      <c r="J115" s="9">
        <f t="shared" si="19"/>
        <v>1319837.44</v>
      </c>
      <c r="AA115" s="11">
        <f t="shared" si="20"/>
        <v>1319837.44</v>
      </c>
      <c r="AB115" s="13">
        <f t="shared" si="21"/>
        <v>991613.40345604776</v>
      </c>
    </row>
    <row r="116" spans="1:28" x14ac:dyDescent="0.2">
      <c r="A116" s="9">
        <v>240.32</v>
      </c>
      <c r="B116" t="s">
        <v>116</v>
      </c>
      <c r="C116" t="s">
        <v>150</v>
      </c>
      <c r="D116" s="2">
        <v>5</v>
      </c>
      <c r="E116" s="3">
        <v>5</v>
      </c>
      <c r="F116" t="s">
        <v>185</v>
      </c>
      <c r="G116">
        <f t="shared" si="18"/>
        <v>2025</v>
      </c>
      <c r="H116">
        <v>0</v>
      </c>
      <c r="I116">
        <v>0</v>
      </c>
      <c r="J116" s="9">
        <f t="shared" si="19"/>
        <v>1201600</v>
      </c>
      <c r="AA116" s="11">
        <f t="shared" si="20"/>
        <v>1201600</v>
      </c>
      <c r="AB116" s="13">
        <f t="shared" si="21"/>
        <v>902779.86476333556</v>
      </c>
    </row>
    <row r="117" spans="1:28" x14ac:dyDescent="0.2">
      <c r="A117" s="9">
        <v>240.32</v>
      </c>
      <c r="B117" t="s">
        <v>117</v>
      </c>
      <c r="C117" t="s">
        <v>147</v>
      </c>
      <c r="D117" s="2">
        <v>5</v>
      </c>
      <c r="E117" s="3">
        <v>1</v>
      </c>
      <c r="F117" t="s">
        <v>186</v>
      </c>
      <c r="G117">
        <f t="shared" si="18"/>
        <v>2021</v>
      </c>
      <c r="H117">
        <v>0</v>
      </c>
      <c r="I117">
        <v>0</v>
      </c>
      <c r="J117" s="9">
        <f t="shared" si="19"/>
        <v>1201600</v>
      </c>
      <c r="AA117" s="11">
        <f t="shared" si="20"/>
        <v>1201600</v>
      </c>
      <c r="AB117" s="13">
        <f t="shared" si="21"/>
        <v>902779.86476333556</v>
      </c>
    </row>
    <row r="118" spans="1:28" x14ac:dyDescent="0.2">
      <c r="A118" s="9">
        <v>240.32</v>
      </c>
      <c r="B118" t="s">
        <v>118</v>
      </c>
      <c r="C118" t="s">
        <v>147</v>
      </c>
      <c r="D118" s="2">
        <v>10</v>
      </c>
      <c r="E118" s="3">
        <v>1</v>
      </c>
      <c r="F118" t="s">
        <v>187</v>
      </c>
      <c r="G118">
        <f t="shared" si="18"/>
        <v>2021</v>
      </c>
      <c r="H118">
        <v>0</v>
      </c>
      <c r="I118">
        <v>0</v>
      </c>
      <c r="J118" s="9">
        <f t="shared" si="19"/>
        <v>2403200</v>
      </c>
      <c r="AA118" s="11">
        <f t="shared" si="20"/>
        <v>2403200</v>
      </c>
      <c r="AB118" s="13">
        <f t="shared" si="21"/>
        <v>1805559.7295266711</v>
      </c>
    </row>
    <row r="119" spans="1:28" x14ac:dyDescent="0.2">
      <c r="A119" s="9">
        <v>240.32</v>
      </c>
      <c r="B119" t="s">
        <v>119</v>
      </c>
      <c r="C119" t="s">
        <v>148</v>
      </c>
      <c r="D119" s="2">
        <v>8</v>
      </c>
      <c r="E119" s="3">
        <v>7</v>
      </c>
      <c r="F119" t="s">
        <v>187</v>
      </c>
      <c r="G119">
        <f t="shared" si="18"/>
        <v>2027</v>
      </c>
      <c r="H119">
        <v>0</v>
      </c>
      <c r="I119">
        <v>0</v>
      </c>
      <c r="J119" s="9">
        <f t="shared" si="19"/>
        <v>1922560</v>
      </c>
      <c r="K119" s="11">
        <f t="shared" ref="K119:P119" si="44">J119</f>
        <v>1922560</v>
      </c>
      <c r="L119" s="11">
        <f t="shared" si="44"/>
        <v>1922560</v>
      </c>
      <c r="M119" s="11">
        <f t="shared" si="44"/>
        <v>1922560</v>
      </c>
      <c r="N119" s="11">
        <f t="shared" si="44"/>
        <v>1922560</v>
      </c>
      <c r="O119" s="11">
        <f t="shared" si="44"/>
        <v>1922560</v>
      </c>
      <c r="P119" s="11">
        <f t="shared" si="44"/>
        <v>1922560</v>
      </c>
      <c r="AA119" s="11">
        <f t="shared" si="20"/>
        <v>13457920</v>
      </c>
      <c r="AB119" s="13">
        <f t="shared" si="21"/>
        <v>7735394.4480526615</v>
      </c>
    </row>
    <row r="120" spans="1:28" x14ac:dyDescent="0.2">
      <c r="A120" s="9">
        <v>240.32</v>
      </c>
      <c r="B120" t="s">
        <v>120</v>
      </c>
      <c r="C120" t="s">
        <v>148</v>
      </c>
      <c r="D120" s="2">
        <v>27</v>
      </c>
      <c r="E120" s="3">
        <v>5</v>
      </c>
      <c r="F120" t="s">
        <v>187</v>
      </c>
      <c r="G120">
        <f t="shared" si="18"/>
        <v>2025</v>
      </c>
      <c r="H120">
        <v>0</v>
      </c>
      <c r="I120">
        <v>0</v>
      </c>
      <c r="J120" s="9">
        <f t="shared" si="19"/>
        <v>6488640</v>
      </c>
      <c r="K120" s="11">
        <f t="shared" ref="K120:N120" si="45">J120</f>
        <v>6488640</v>
      </c>
      <c r="L120" s="11">
        <f t="shared" si="45"/>
        <v>6488640</v>
      </c>
      <c r="M120" s="11">
        <f t="shared" si="45"/>
        <v>6488640</v>
      </c>
      <c r="N120" s="11">
        <f t="shared" si="45"/>
        <v>6488640</v>
      </c>
      <c r="AA120" s="11">
        <f t="shared" si="20"/>
        <v>32443200</v>
      </c>
      <c r="AB120" s="13">
        <f t="shared" si="21"/>
        <v>20328141.044177208</v>
      </c>
    </row>
    <row r="121" spans="1:28" x14ac:dyDescent="0.2">
      <c r="A121" s="9">
        <v>240.32</v>
      </c>
      <c r="B121" t="s">
        <v>121</v>
      </c>
      <c r="C121" t="s">
        <v>147</v>
      </c>
      <c r="D121" s="2">
        <v>30</v>
      </c>
      <c r="E121" s="3">
        <v>1</v>
      </c>
      <c r="F121" t="s">
        <v>187</v>
      </c>
      <c r="G121">
        <f t="shared" si="18"/>
        <v>2021</v>
      </c>
      <c r="H121">
        <v>0</v>
      </c>
      <c r="I121">
        <v>0</v>
      </c>
      <c r="J121" s="9">
        <f t="shared" si="19"/>
        <v>7209600</v>
      </c>
      <c r="AA121" s="11">
        <f t="shared" si="20"/>
        <v>7209600</v>
      </c>
      <c r="AB121" s="13">
        <f t="shared" si="21"/>
        <v>5416679.1885800138</v>
      </c>
    </row>
    <row r="122" spans="1:28" x14ac:dyDescent="0.2">
      <c r="A122" s="9">
        <v>240.32</v>
      </c>
      <c r="B122" t="s">
        <v>122</v>
      </c>
      <c r="C122" t="s">
        <v>147</v>
      </c>
      <c r="D122" s="2">
        <v>29</v>
      </c>
      <c r="E122" s="3">
        <v>1</v>
      </c>
      <c r="F122" t="s">
        <v>188</v>
      </c>
      <c r="G122">
        <f t="shared" si="18"/>
        <v>2021</v>
      </c>
      <c r="H122">
        <v>0</v>
      </c>
      <c r="I122">
        <v>0</v>
      </c>
      <c r="J122" s="9">
        <f t="shared" si="19"/>
        <v>6969280</v>
      </c>
      <c r="AA122" s="11">
        <f t="shared" si="20"/>
        <v>6969280</v>
      </c>
      <c r="AB122" s="13">
        <f t="shared" si="21"/>
        <v>5236123.2156273462</v>
      </c>
    </row>
    <row r="123" spans="1:28" x14ac:dyDescent="0.2">
      <c r="A123" s="9">
        <v>240.32</v>
      </c>
      <c r="B123" t="s">
        <v>123</v>
      </c>
      <c r="C123" t="s">
        <v>147</v>
      </c>
      <c r="D123" s="2">
        <v>6.2329999999999997</v>
      </c>
      <c r="E123" s="3">
        <v>1</v>
      </c>
      <c r="F123" t="s">
        <v>189</v>
      </c>
      <c r="G123">
        <f t="shared" si="18"/>
        <v>2021</v>
      </c>
      <c r="H123">
        <v>0</v>
      </c>
      <c r="I123">
        <v>0</v>
      </c>
      <c r="J123" s="9">
        <f t="shared" si="19"/>
        <v>1497914.56</v>
      </c>
      <c r="AA123" s="11">
        <f t="shared" si="20"/>
        <v>1497914.56</v>
      </c>
      <c r="AB123" s="13">
        <f t="shared" si="21"/>
        <v>1125405.3794139742</v>
      </c>
    </row>
    <row r="124" spans="1:28" x14ac:dyDescent="0.2">
      <c r="A124" s="9">
        <v>240.32</v>
      </c>
      <c r="B124" t="s">
        <v>124</v>
      </c>
      <c r="C124" t="s">
        <v>147</v>
      </c>
      <c r="D124" s="2">
        <v>2</v>
      </c>
      <c r="E124" s="3">
        <v>1</v>
      </c>
      <c r="F124" t="s">
        <v>189</v>
      </c>
      <c r="G124">
        <f t="shared" si="18"/>
        <v>2021</v>
      </c>
      <c r="H124">
        <v>0</v>
      </c>
      <c r="I124">
        <v>0</v>
      </c>
      <c r="J124" s="9">
        <f t="shared" si="19"/>
        <v>480640</v>
      </c>
      <c r="AA124" s="11">
        <f t="shared" si="20"/>
        <v>480640</v>
      </c>
      <c r="AB124" s="13">
        <f t="shared" si="21"/>
        <v>361111.94590533426</v>
      </c>
    </row>
    <row r="125" spans="1:28" x14ac:dyDescent="0.2">
      <c r="A125" s="9">
        <v>240.32</v>
      </c>
      <c r="B125" t="s">
        <v>125</v>
      </c>
      <c r="C125" t="s">
        <v>154</v>
      </c>
      <c r="D125" s="2">
        <v>3.6</v>
      </c>
      <c r="E125" s="3">
        <v>1</v>
      </c>
      <c r="F125" t="s">
        <v>189</v>
      </c>
      <c r="G125">
        <f t="shared" si="18"/>
        <v>2021</v>
      </c>
      <c r="H125">
        <v>0</v>
      </c>
      <c r="I125">
        <v>0</v>
      </c>
      <c r="J125" s="9">
        <f t="shared" si="19"/>
        <v>865152</v>
      </c>
      <c r="AA125" s="11">
        <f t="shared" si="20"/>
        <v>865152</v>
      </c>
      <c r="AB125" s="13">
        <f t="shared" si="21"/>
        <v>650001.50262960163</v>
      </c>
    </row>
    <row r="126" spans="1:28" x14ac:dyDescent="0.2">
      <c r="A126" s="9">
        <v>240.32</v>
      </c>
      <c r="B126" t="s">
        <v>126</v>
      </c>
      <c r="C126" t="s">
        <v>147</v>
      </c>
      <c r="D126" s="2">
        <v>11</v>
      </c>
      <c r="E126" s="3">
        <v>1</v>
      </c>
      <c r="F126" t="s">
        <v>189</v>
      </c>
      <c r="G126">
        <f t="shared" si="18"/>
        <v>2021</v>
      </c>
      <c r="H126">
        <v>0</v>
      </c>
      <c r="I126">
        <v>0</v>
      </c>
      <c r="J126" s="9">
        <f t="shared" si="19"/>
        <v>2643520</v>
      </c>
      <c r="AA126" s="11">
        <f t="shared" si="20"/>
        <v>2643520</v>
      </c>
      <c r="AB126" s="13">
        <f t="shared" si="21"/>
        <v>1986115.7024793385</v>
      </c>
    </row>
    <row r="127" spans="1:28" x14ac:dyDescent="0.2">
      <c r="A127" s="9">
        <v>240.32</v>
      </c>
      <c r="B127" t="s">
        <v>127</v>
      </c>
      <c r="C127" t="s">
        <v>149</v>
      </c>
      <c r="D127" s="2">
        <v>54</v>
      </c>
      <c r="E127" s="3">
        <v>5</v>
      </c>
      <c r="F127" t="s">
        <v>189</v>
      </c>
      <c r="G127">
        <f t="shared" si="18"/>
        <v>2025</v>
      </c>
      <c r="H127">
        <v>0</v>
      </c>
      <c r="I127">
        <v>0</v>
      </c>
      <c r="J127" s="9">
        <f t="shared" si="19"/>
        <v>12977280</v>
      </c>
      <c r="K127" s="11">
        <f t="shared" ref="K127:N127" si="46">J127</f>
        <v>12977280</v>
      </c>
      <c r="L127" s="11">
        <f t="shared" si="46"/>
        <v>12977280</v>
      </c>
      <c r="M127" s="11">
        <f t="shared" si="46"/>
        <v>12977280</v>
      </c>
      <c r="N127" s="11">
        <f t="shared" si="46"/>
        <v>12977280</v>
      </c>
      <c r="AA127" s="11">
        <f t="shared" si="20"/>
        <v>64886400</v>
      </c>
      <c r="AB127" s="13">
        <f t="shared" si="21"/>
        <v>40656282.088354416</v>
      </c>
    </row>
    <row r="128" spans="1:28" x14ac:dyDescent="0.2">
      <c r="A128" s="9">
        <v>240.32</v>
      </c>
      <c r="B128" t="s">
        <v>128</v>
      </c>
      <c r="C128" t="s">
        <v>149</v>
      </c>
      <c r="D128" s="2">
        <v>123</v>
      </c>
      <c r="E128" s="3">
        <v>5</v>
      </c>
      <c r="F128" t="s">
        <v>189</v>
      </c>
      <c r="G128">
        <f t="shared" si="18"/>
        <v>2025</v>
      </c>
      <c r="H128">
        <v>0</v>
      </c>
      <c r="I128">
        <v>0</v>
      </c>
      <c r="J128" s="9">
        <f t="shared" si="19"/>
        <v>29559360</v>
      </c>
      <c r="K128" s="11">
        <f t="shared" ref="K128:Z129" si="47">J128</f>
        <v>29559360</v>
      </c>
      <c r="L128" s="11">
        <f t="shared" si="47"/>
        <v>29559360</v>
      </c>
      <c r="M128" s="11">
        <f t="shared" si="47"/>
        <v>29559360</v>
      </c>
      <c r="N128" s="11">
        <f t="shared" si="47"/>
        <v>29559360</v>
      </c>
      <c r="AA128" s="11">
        <f t="shared" si="20"/>
        <v>147796800</v>
      </c>
      <c r="AB128" s="13">
        <f t="shared" si="21"/>
        <v>92605975.867918402</v>
      </c>
    </row>
    <row r="129" spans="1:28" x14ac:dyDescent="0.2">
      <c r="A129" s="9">
        <v>240.32</v>
      </c>
      <c r="B129" t="s">
        <v>134</v>
      </c>
      <c r="C129" t="s">
        <v>148</v>
      </c>
      <c r="D129" s="2">
        <v>4.66</v>
      </c>
      <c r="E129" s="3">
        <v>17</v>
      </c>
      <c r="F129" t="s">
        <v>189</v>
      </c>
      <c r="G129">
        <f t="shared" si="18"/>
        <v>2037</v>
      </c>
      <c r="H129">
        <v>0</v>
      </c>
      <c r="I129">
        <v>0</v>
      </c>
      <c r="J129" s="9">
        <f t="shared" si="19"/>
        <v>1119891.2</v>
      </c>
      <c r="K129" s="11">
        <f>J129</f>
        <v>1119891.2</v>
      </c>
      <c r="L129" s="11">
        <f t="shared" si="47"/>
        <v>1119891.2</v>
      </c>
      <c r="M129" s="11">
        <f t="shared" si="47"/>
        <v>1119891.2</v>
      </c>
      <c r="N129" s="11">
        <f t="shared" si="47"/>
        <v>1119891.2</v>
      </c>
      <c r="O129" s="11">
        <f t="shared" si="47"/>
        <v>1119891.2</v>
      </c>
      <c r="P129" s="11">
        <f t="shared" si="47"/>
        <v>1119891.2</v>
      </c>
      <c r="Q129" s="11">
        <f t="shared" si="47"/>
        <v>1119891.2</v>
      </c>
      <c r="R129" s="11">
        <f t="shared" si="47"/>
        <v>1119891.2</v>
      </c>
      <c r="S129" s="11">
        <f t="shared" si="47"/>
        <v>1119891.2</v>
      </c>
      <c r="T129" s="11">
        <f t="shared" si="47"/>
        <v>1119891.2</v>
      </c>
      <c r="U129" s="11">
        <f t="shared" si="47"/>
        <v>1119891.2</v>
      </c>
      <c r="V129" s="11">
        <f t="shared" si="47"/>
        <v>1119891.2</v>
      </c>
      <c r="W129" s="11">
        <f t="shared" si="47"/>
        <v>1119891.2</v>
      </c>
      <c r="X129" s="11">
        <f t="shared" si="47"/>
        <v>1119891.2</v>
      </c>
      <c r="Y129" s="11">
        <f t="shared" si="47"/>
        <v>1119891.2</v>
      </c>
      <c r="Z129" s="11">
        <f t="shared" si="47"/>
        <v>1119891.2</v>
      </c>
      <c r="AA129" s="11">
        <f t="shared" si="20"/>
        <v>19038150.399999995</v>
      </c>
      <c r="AB129" s="13">
        <f t="shared" si="21"/>
        <v>7424187.5729902834</v>
      </c>
    </row>
    <row r="130" spans="1:28" x14ac:dyDescent="0.2">
      <c r="A130" s="9">
        <v>240.32</v>
      </c>
      <c r="B130" t="s">
        <v>129</v>
      </c>
      <c r="C130" t="s">
        <v>149</v>
      </c>
      <c r="D130" s="2">
        <v>123</v>
      </c>
      <c r="E130" s="3">
        <v>5</v>
      </c>
      <c r="F130" t="s">
        <v>190</v>
      </c>
      <c r="G130">
        <f t="shared" si="18"/>
        <v>2025</v>
      </c>
      <c r="H130">
        <v>0</v>
      </c>
      <c r="I130">
        <v>0</v>
      </c>
      <c r="J130" s="9">
        <f t="shared" si="19"/>
        <v>29559360</v>
      </c>
      <c r="K130" s="11">
        <f t="shared" ref="K130:N130" si="48">J130</f>
        <v>29559360</v>
      </c>
      <c r="L130" s="11">
        <f t="shared" si="48"/>
        <v>29559360</v>
      </c>
      <c r="M130" s="11">
        <f t="shared" si="48"/>
        <v>29559360</v>
      </c>
      <c r="N130" s="11">
        <f t="shared" si="48"/>
        <v>29559360</v>
      </c>
      <c r="AA130" s="11">
        <f t="shared" si="20"/>
        <v>147796800</v>
      </c>
      <c r="AB130" s="13">
        <f t="shared" si="21"/>
        <v>92605975.867918402</v>
      </c>
    </row>
    <row r="131" spans="1:28" x14ac:dyDescent="0.2">
      <c r="A131" s="9">
        <v>240.32</v>
      </c>
      <c r="B131" t="s">
        <v>130</v>
      </c>
      <c r="C131" t="s">
        <v>149</v>
      </c>
      <c r="D131" s="2">
        <v>184</v>
      </c>
      <c r="E131" s="3">
        <v>5</v>
      </c>
      <c r="F131" t="s">
        <v>190</v>
      </c>
      <c r="G131">
        <f t="shared" ref="G131:G146" si="49">2020+E131</f>
        <v>2025</v>
      </c>
      <c r="H131">
        <v>0</v>
      </c>
      <c r="I131">
        <v>0</v>
      </c>
      <c r="J131" s="9">
        <f t="shared" ref="J131:J146" si="50">D131*1000*A131</f>
        <v>44218880</v>
      </c>
      <c r="K131" s="11">
        <f t="shared" ref="K131:N131" si="51">J131</f>
        <v>44218880</v>
      </c>
      <c r="L131" s="11">
        <f t="shared" si="51"/>
        <v>44218880</v>
      </c>
      <c r="M131" s="11">
        <f t="shared" si="51"/>
        <v>44218880</v>
      </c>
      <c r="N131" s="11">
        <f t="shared" si="51"/>
        <v>44218880</v>
      </c>
      <c r="AA131" s="11">
        <f t="shared" ref="AA131:AA146" si="52">SUM(J131:Z131)</f>
        <v>221094400</v>
      </c>
      <c r="AB131" s="13">
        <f t="shared" ref="AB131:AB146" si="53">NPV(0.1,H131:Z131)</f>
        <v>138532516.74550393</v>
      </c>
    </row>
    <row r="132" spans="1:28" x14ac:dyDescent="0.2">
      <c r="A132" s="9">
        <v>240.32</v>
      </c>
      <c r="B132" t="s">
        <v>131</v>
      </c>
      <c r="C132" t="s">
        <v>149</v>
      </c>
      <c r="D132" s="2">
        <v>54</v>
      </c>
      <c r="E132" s="3">
        <v>5</v>
      </c>
      <c r="F132" t="s">
        <v>190</v>
      </c>
      <c r="G132">
        <f t="shared" si="49"/>
        <v>2025</v>
      </c>
      <c r="H132">
        <v>0</v>
      </c>
      <c r="I132">
        <v>0</v>
      </c>
      <c r="J132" s="9">
        <f t="shared" si="50"/>
        <v>12977280</v>
      </c>
      <c r="K132" s="11">
        <f t="shared" ref="K132:N132" si="54">J132</f>
        <v>12977280</v>
      </c>
      <c r="L132" s="11">
        <f t="shared" si="54"/>
        <v>12977280</v>
      </c>
      <c r="M132" s="11">
        <f t="shared" si="54"/>
        <v>12977280</v>
      </c>
      <c r="N132" s="11">
        <f t="shared" si="54"/>
        <v>12977280</v>
      </c>
      <c r="AA132" s="11">
        <f t="shared" si="52"/>
        <v>64886400</v>
      </c>
      <c r="AB132" s="13">
        <f t="shared" si="53"/>
        <v>40656282.088354416</v>
      </c>
    </row>
    <row r="133" spans="1:28" x14ac:dyDescent="0.2">
      <c r="A133" s="9">
        <v>240.32</v>
      </c>
      <c r="B133" t="s">
        <v>132</v>
      </c>
      <c r="C133" t="s">
        <v>147</v>
      </c>
      <c r="D133" s="2">
        <v>184</v>
      </c>
      <c r="E133" s="3">
        <v>1</v>
      </c>
      <c r="F133" t="s">
        <v>190</v>
      </c>
      <c r="G133">
        <f t="shared" si="49"/>
        <v>2021</v>
      </c>
      <c r="H133">
        <v>0</v>
      </c>
      <c r="I133">
        <v>0</v>
      </c>
      <c r="J133" s="9">
        <f t="shared" si="50"/>
        <v>44218880</v>
      </c>
      <c r="AA133" s="11">
        <f t="shared" si="52"/>
        <v>44218880</v>
      </c>
      <c r="AB133" s="13">
        <f t="shared" si="53"/>
        <v>33222299.02329075</v>
      </c>
    </row>
    <row r="134" spans="1:28" x14ac:dyDescent="0.2">
      <c r="A134" s="9">
        <v>240.32</v>
      </c>
      <c r="B134" t="s">
        <v>133</v>
      </c>
      <c r="C134" t="s">
        <v>147</v>
      </c>
      <c r="D134" s="2">
        <v>190</v>
      </c>
      <c r="E134" s="3">
        <v>1</v>
      </c>
      <c r="F134" t="s">
        <v>190</v>
      </c>
      <c r="G134">
        <f t="shared" si="49"/>
        <v>2021</v>
      </c>
      <c r="H134">
        <v>0</v>
      </c>
      <c r="I134">
        <v>0</v>
      </c>
      <c r="J134" s="9">
        <f t="shared" si="50"/>
        <v>45660800</v>
      </c>
      <c r="AA134" s="11">
        <f t="shared" si="52"/>
        <v>45660800</v>
      </c>
      <c r="AB134" s="13">
        <f t="shared" si="53"/>
        <v>34305634.861006752</v>
      </c>
    </row>
    <row r="135" spans="1:28" x14ac:dyDescent="0.2">
      <c r="A135" s="9">
        <v>240.32</v>
      </c>
      <c r="B135" t="s">
        <v>135</v>
      </c>
      <c r="C135" t="s">
        <v>149</v>
      </c>
      <c r="D135" s="2">
        <v>186</v>
      </c>
      <c r="E135" s="3">
        <v>5</v>
      </c>
      <c r="F135" t="s">
        <v>191</v>
      </c>
      <c r="G135">
        <f t="shared" si="49"/>
        <v>2025</v>
      </c>
      <c r="H135">
        <v>0</v>
      </c>
      <c r="I135">
        <v>0</v>
      </c>
      <c r="J135" s="9">
        <f t="shared" si="50"/>
        <v>44699520</v>
      </c>
      <c r="K135" s="11">
        <f t="shared" ref="K135:N135" si="55">J135</f>
        <v>44699520</v>
      </c>
      <c r="L135" s="11">
        <f t="shared" si="55"/>
        <v>44699520</v>
      </c>
      <c r="M135" s="11">
        <f t="shared" si="55"/>
        <v>44699520</v>
      </c>
      <c r="N135" s="11">
        <f t="shared" si="55"/>
        <v>44699520</v>
      </c>
      <c r="AA135" s="11">
        <f t="shared" si="52"/>
        <v>223497600</v>
      </c>
      <c r="AB135" s="13">
        <f t="shared" si="53"/>
        <v>140038304.97099853</v>
      </c>
    </row>
    <row r="136" spans="1:28" x14ac:dyDescent="0.2">
      <c r="A136" s="9">
        <v>240.32</v>
      </c>
      <c r="B136" t="s">
        <v>136</v>
      </c>
      <c r="C136" t="s">
        <v>149</v>
      </c>
      <c r="D136" s="2">
        <v>187</v>
      </c>
      <c r="E136" s="3">
        <v>5</v>
      </c>
      <c r="F136" t="s">
        <v>191</v>
      </c>
      <c r="G136">
        <f t="shared" si="49"/>
        <v>2025</v>
      </c>
      <c r="H136">
        <v>0</v>
      </c>
      <c r="I136">
        <v>0</v>
      </c>
      <c r="J136" s="9">
        <f t="shared" si="50"/>
        <v>44939840</v>
      </c>
      <c r="K136" s="11">
        <f t="shared" ref="K136:N136" si="56">J136</f>
        <v>44939840</v>
      </c>
      <c r="L136" s="11">
        <f t="shared" si="56"/>
        <v>44939840</v>
      </c>
      <c r="M136" s="11">
        <f t="shared" si="56"/>
        <v>44939840</v>
      </c>
      <c r="N136" s="11">
        <f t="shared" si="56"/>
        <v>44939840</v>
      </c>
      <c r="AA136" s="11">
        <f t="shared" si="52"/>
        <v>224699200</v>
      </c>
      <c r="AB136" s="13">
        <f t="shared" si="53"/>
        <v>140791199.08374587</v>
      </c>
    </row>
    <row r="137" spans="1:28" x14ac:dyDescent="0.2">
      <c r="A137" s="9">
        <v>240.32</v>
      </c>
      <c r="B137" t="s">
        <v>137</v>
      </c>
      <c r="C137" t="s">
        <v>149</v>
      </c>
      <c r="D137" s="2">
        <v>380</v>
      </c>
      <c r="E137" s="3">
        <v>5</v>
      </c>
      <c r="F137" t="s">
        <v>191</v>
      </c>
      <c r="G137">
        <f t="shared" si="49"/>
        <v>2025</v>
      </c>
      <c r="H137">
        <v>0</v>
      </c>
      <c r="I137">
        <v>0</v>
      </c>
      <c r="J137" s="9">
        <f t="shared" si="50"/>
        <v>91321600</v>
      </c>
      <c r="K137" s="11">
        <f t="shared" ref="K137:N137" si="57">J137</f>
        <v>91321600</v>
      </c>
      <c r="L137" s="11">
        <f t="shared" si="57"/>
        <v>91321600</v>
      </c>
      <c r="M137" s="11">
        <f t="shared" si="57"/>
        <v>91321600</v>
      </c>
      <c r="N137" s="11">
        <f t="shared" si="57"/>
        <v>91321600</v>
      </c>
      <c r="AA137" s="11">
        <f t="shared" si="52"/>
        <v>456608000</v>
      </c>
      <c r="AB137" s="13">
        <f t="shared" si="53"/>
        <v>286099762.84397548</v>
      </c>
    </row>
    <row r="138" spans="1:28" x14ac:dyDescent="0.2">
      <c r="A138" s="9">
        <v>240.32</v>
      </c>
      <c r="B138" t="s">
        <v>138</v>
      </c>
      <c r="C138" t="s">
        <v>149</v>
      </c>
      <c r="D138" s="2">
        <v>183</v>
      </c>
      <c r="E138" s="3">
        <v>5</v>
      </c>
      <c r="F138" t="s">
        <v>191</v>
      </c>
      <c r="G138">
        <f t="shared" si="49"/>
        <v>2025</v>
      </c>
      <c r="H138">
        <v>0</v>
      </c>
      <c r="I138">
        <v>0</v>
      </c>
      <c r="J138" s="9">
        <f t="shared" si="50"/>
        <v>43978560</v>
      </c>
      <c r="K138" s="11">
        <f t="shared" ref="K138:N138" si="58">J138</f>
        <v>43978560</v>
      </c>
      <c r="L138" s="11">
        <f t="shared" si="58"/>
        <v>43978560</v>
      </c>
      <c r="M138" s="11">
        <f t="shared" si="58"/>
        <v>43978560</v>
      </c>
      <c r="N138" s="11">
        <f t="shared" si="58"/>
        <v>43978560</v>
      </c>
      <c r="AA138" s="11">
        <f t="shared" si="52"/>
        <v>219892800</v>
      </c>
      <c r="AB138" s="13">
        <f t="shared" si="53"/>
        <v>137779622.63275662</v>
      </c>
    </row>
    <row r="139" spans="1:28" x14ac:dyDescent="0.2">
      <c r="A139" s="9">
        <v>240.32</v>
      </c>
      <c r="B139" t="s">
        <v>139</v>
      </c>
      <c r="C139" t="s">
        <v>149</v>
      </c>
      <c r="D139" s="2">
        <v>25</v>
      </c>
      <c r="E139" s="3">
        <v>7</v>
      </c>
      <c r="F139" t="s">
        <v>192</v>
      </c>
      <c r="G139">
        <f t="shared" si="49"/>
        <v>2027</v>
      </c>
      <c r="H139">
        <v>0</v>
      </c>
      <c r="I139">
        <v>0</v>
      </c>
      <c r="J139" s="9">
        <f t="shared" si="50"/>
        <v>6008000</v>
      </c>
      <c r="K139" s="11">
        <f t="shared" ref="K139:N139" si="59">J139</f>
        <v>6008000</v>
      </c>
      <c r="L139" s="11">
        <f t="shared" si="59"/>
        <v>6008000</v>
      </c>
      <c r="M139" s="11">
        <f t="shared" si="59"/>
        <v>6008000</v>
      </c>
      <c r="N139" s="11">
        <f t="shared" si="59"/>
        <v>6008000</v>
      </c>
      <c r="O139" s="11">
        <f t="shared" ref="O139:P139" si="60">N139</f>
        <v>6008000</v>
      </c>
      <c r="P139" s="11">
        <f t="shared" si="60"/>
        <v>6008000</v>
      </c>
      <c r="AA139" s="11">
        <f t="shared" si="52"/>
        <v>42056000</v>
      </c>
      <c r="AB139" s="13">
        <f t="shared" si="53"/>
        <v>24173107.650164559</v>
      </c>
    </row>
    <row r="140" spans="1:28" x14ac:dyDescent="0.2">
      <c r="A140" s="9">
        <v>240.32</v>
      </c>
      <c r="B140" t="s">
        <v>140</v>
      </c>
      <c r="C140" t="s">
        <v>149</v>
      </c>
      <c r="D140" s="2">
        <v>23</v>
      </c>
      <c r="E140" s="3">
        <v>7</v>
      </c>
      <c r="F140" t="s">
        <v>192</v>
      </c>
      <c r="G140">
        <f t="shared" si="49"/>
        <v>2027</v>
      </c>
      <c r="H140">
        <v>0</v>
      </c>
      <c r="I140">
        <v>0</v>
      </c>
      <c r="J140" s="9">
        <f t="shared" si="50"/>
        <v>5527360</v>
      </c>
      <c r="K140" s="11">
        <f t="shared" ref="K140:N140" si="61">J140</f>
        <v>5527360</v>
      </c>
      <c r="L140" s="11">
        <f t="shared" si="61"/>
        <v>5527360</v>
      </c>
      <c r="M140" s="11">
        <f t="shared" si="61"/>
        <v>5527360</v>
      </c>
      <c r="N140" s="11">
        <f t="shared" si="61"/>
        <v>5527360</v>
      </c>
      <c r="O140" s="11">
        <f t="shared" ref="O140:P140" si="62">N140</f>
        <v>5527360</v>
      </c>
      <c r="P140" s="11">
        <f t="shared" si="62"/>
        <v>5527360</v>
      </c>
      <c r="AA140" s="11">
        <f t="shared" si="52"/>
        <v>38691520</v>
      </c>
      <c r="AB140" s="13">
        <f t="shared" si="53"/>
        <v>22239259.038151398</v>
      </c>
    </row>
    <row r="141" spans="1:28" x14ac:dyDescent="0.2">
      <c r="A141" s="9">
        <v>240.32</v>
      </c>
      <c r="B141" t="s">
        <v>141</v>
      </c>
      <c r="C141" t="s">
        <v>147</v>
      </c>
      <c r="D141" s="2">
        <v>50</v>
      </c>
      <c r="E141" s="3">
        <v>1</v>
      </c>
      <c r="F141" t="s">
        <v>193</v>
      </c>
      <c r="G141">
        <f t="shared" si="49"/>
        <v>2021</v>
      </c>
      <c r="H141">
        <v>0</v>
      </c>
      <c r="I141">
        <v>0</v>
      </c>
      <c r="J141" s="9">
        <f t="shared" si="50"/>
        <v>12016000</v>
      </c>
      <c r="AA141" s="11">
        <f t="shared" si="52"/>
        <v>12016000</v>
      </c>
      <c r="AB141" s="13">
        <f t="shared" si="53"/>
        <v>9027798.647633357</v>
      </c>
    </row>
    <row r="142" spans="1:28" x14ac:dyDescent="0.2">
      <c r="A142" s="9">
        <v>240.32</v>
      </c>
      <c r="B142" t="s">
        <v>142</v>
      </c>
      <c r="C142" t="s">
        <v>150</v>
      </c>
      <c r="D142" s="2">
        <v>10</v>
      </c>
      <c r="E142" s="3">
        <v>1</v>
      </c>
      <c r="F142" t="s">
        <v>194</v>
      </c>
      <c r="G142">
        <f t="shared" si="49"/>
        <v>2021</v>
      </c>
      <c r="H142">
        <v>0</v>
      </c>
      <c r="I142">
        <v>0</v>
      </c>
      <c r="J142" s="9">
        <f t="shared" si="50"/>
        <v>2403200</v>
      </c>
      <c r="AA142" s="11">
        <f t="shared" si="52"/>
        <v>2403200</v>
      </c>
      <c r="AB142" s="13">
        <f t="shared" si="53"/>
        <v>1805559.7295266711</v>
      </c>
    </row>
    <row r="143" spans="1:28" x14ac:dyDescent="0.2">
      <c r="A143" s="9">
        <v>240.32</v>
      </c>
      <c r="B143" t="s">
        <v>143</v>
      </c>
      <c r="C143" t="s">
        <v>147</v>
      </c>
      <c r="D143" s="2">
        <v>189</v>
      </c>
      <c r="E143" s="3">
        <v>1</v>
      </c>
      <c r="F143" t="s">
        <v>195</v>
      </c>
      <c r="G143">
        <f t="shared" si="49"/>
        <v>2021</v>
      </c>
      <c r="H143">
        <v>0</v>
      </c>
      <c r="I143">
        <v>0</v>
      </c>
      <c r="J143" s="9">
        <f t="shared" si="50"/>
        <v>45420480</v>
      </c>
      <c r="AA143" s="11">
        <f t="shared" si="52"/>
        <v>45420480</v>
      </c>
      <c r="AB143" s="13">
        <f t="shared" si="53"/>
        <v>34125078.888054088</v>
      </c>
    </row>
    <row r="144" spans="1:28" x14ac:dyDescent="0.2">
      <c r="A144" s="9">
        <v>240.32</v>
      </c>
      <c r="B144" t="s">
        <v>144</v>
      </c>
      <c r="C144" t="s">
        <v>147</v>
      </c>
      <c r="D144" s="2">
        <v>184</v>
      </c>
      <c r="E144" s="3">
        <v>1</v>
      </c>
      <c r="F144" t="s">
        <v>195</v>
      </c>
      <c r="G144">
        <f t="shared" si="49"/>
        <v>2021</v>
      </c>
      <c r="H144">
        <v>0</v>
      </c>
      <c r="I144">
        <v>0</v>
      </c>
      <c r="J144" s="9">
        <f t="shared" si="50"/>
        <v>44218880</v>
      </c>
      <c r="AA144" s="11">
        <f t="shared" si="52"/>
        <v>44218880</v>
      </c>
      <c r="AB144" s="13">
        <f t="shared" si="53"/>
        <v>33222299.02329075</v>
      </c>
    </row>
    <row r="145" spans="1:28" x14ac:dyDescent="0.2">
      <c r="A145" s="9">
        <v>240.32</v>
      </c>
      <c r="B145" t="s">
        <v>145</v>
      </c>
      <c r="C145" t="s">
        <v>147</v>
      </c>
      <c r="D145" s="2">
        <v>40</v>
      </c>
      <c r="E145" s="3">
        <v>1</v>
      </c>
      <c r="F145" t="s">
        <v>196</v>
      </c>
      <c r="G145">
        <f t="shared" si="49"/>
        <v>2021</v>
      </c>
      <c r="H145">
        <v>0</v>
      </c>
      <c r="I145">
        <v>0</v>
      </c>
      <c r="J145" s="9">
        <f t="shared" si="50"/>
        <v>9612800</v>
      </c>
      <c r="AA145" s="11">
        <f t="shared" si="52"/>
        <v>9612800</v>
      </c>
      <c r="AB145" s="13">
        <f t="shared" si="53"/>
        <v>7222238.9181066845</v>
      </c>
    </row>
    <row r="146" spans="1:28" x14ac:dyDescent="0.2">
      <c r="A146" s="9">
        <v>240.32</v>
      </c>
      <c r="B146" t="s">
        <v>146</v>
      </c>
      <c r="C146" t="s">
        <v>147</v>
      </c>
      <c r="D146" s="2">
        <v>40</v>
      </c>
      <c r="E146" s="3">
        <v>1</v>
      </c>
      <c r="F146" t="s">
        <v>196</v>
      </c>
      <c r="G146">
        <f t="shared" si="49"/>
        <v>2021</v>
      </c>
      <c r="H146">
        <v>0</v>
      </c>
      <c r="I146">
        <v>0</v>
      </c>
      <c r="J146" s="9">
        <f t="shared" si="50"/>
        <v>9612800</v>
      </c>
      <c r="AA146" s="11">
        <f t="shared" si="52"/>
        <v>9612800</v>
      </c>
      <c r="AB146" s="13">
        <f t="shared" si="53"/>
        <v>7222238.9181066845</v>
      </c>
    </row>
    <row r="147" spans="1:28" x14ac:dyDescent="0.2">
      <c r="J147" s="12">
        <f>SUM(J2:J146)</f>
        <v>5093547553.5999994</v>
      </c>
      <c r="K147" s="12">
        <f t="shared" ref="K147:AB147" si="63">SUM(K2:K146)</f>
        <v>2915730944.6399994</v>
      </c>
      <c r="L147" s="12">
        <f t="shared" si="63"/>
        <v>2915730944.6399994</v>
      </c>
      <c r="M147" s="12">
        <f t="shared" si="63"/>
        <v>2915730944.6399994</v>
      </c>
      <c r="N147" s="12">
        <f t="shared" si="63"/>
        <v>2915730944.6399994</v>
      </c>
      <c r="O147" s="12">
        <f t="shared" si="63"/>
        <v>1134391868.48</v>
      </c>
      <c r="P147" s="12">
        <f t="shared" si="63"/>
        <v>1134391868.48</v>
      </c>
      <c r="Q147" s="12">
        <f t="shared" si="63"/>
        <v>991960452.80000007</v>
      </c>
      <c r="R147" s="12">
        <f t="shared" si="63"/>
        <v>991960452.80000007</v>
      </c>
      <c r="S147" s="12">
        <f t="shared" si="63"/>
        <v>991960452.80000007</v>
      </c>
      <c r="T147" s="12">
        <f t="shared" si="63"/>
        <v>991960452.80000007</v>
      </c>
      <c r="U147" s="12">
        <f t="shared" si="63"/>
        <v>991960452.80000007</v>
      </c>
      <c r="V147" s="12">
        <f t="shared" si="63"/>
        <v>991960452.80000007</v>
      </c>
      <c r="W147" s="12">
        <f t="shared" si="63"/>
        <v>991960452.80000007</v>
      </c>
      <c r="X147" s="12">
        <f t="shared" si="63"/>
        <v>991960452.80000007</v>
      </c>
      <c r="Y147" s="12">
        <f t="shared" si="63"/>
        <v>105249585.92</v>
      </c>
      <c r="Z147" s="12">
        <f t="shared" si="63"/>
        <v>105249585.92</v>
      </c>
      <c r="AA147" s="12">
        <f t="shared" si="63"/>
        <v>27171437863.360004</v>
      </c>
      <c r="AB147" s="12">
        <f t="shared" si="63"/>
        <v>14061639821.448074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6"/>
  <sheetViews>
    <sheetView workbookViewId="0">
      <selection activeCell="G1" sqref="G1:G1048576"/>
    </sheetView>
  </sheetViews>
  <sheetFormatPr baseColWidth="10" defaultColWidth="8.83203125" defaultRowHeight="15" x14ac:dyDescent="0.2"/>
  <cols>
    <col min="1" max="1" width="10.5" customWidth="1"/>
    <col min="2" max="6" width="16.1640625" customWidth="1"/>
    <col min="7" max="8" width="23.6640625" customWidth="1"/>
    <col min="9" max="9" width="23.6640625" style="2" customWidth="1"/>
    <col min="10" max="10" width="23.6640625" style="3" customWidth="1"/>
    <col min="11" max="11" width="23.6640625" customWidth="1"/>
    <col min="12" max="12" width="26.5" customWidth="1"/>
  </cols>
  <sheetData>
    <row r="1" spans="1:12" ht="64" x14ac:dyDescent="0.2">
      <c r="A1" s="7" t="s">
        <v>200</v>
      </c>
      <c r="B1" s="7" t="s">
        <v>201</v>
      </c>
      <c r="C1" s="7" t="s">
        <v>202</v>
      </c>
      <c r="D1" s="7" t="s">
        <v>203</v>
      </c>
      <c r="E1" s="7" t="s">
        <v>204</v>
      </c>
      <c r="F1" s="7" t="s">
        <v>205</v>
      </c>
      <c r="G1" s="5" t="s">
        <v>199</v>
      </c>
      <c r="H1" s="1" t="s">
        <v>0</v>
      </c>
      <c r="I1" s="6" t="s">
        <v>198</v>
      </c>
      <c r="J1" s="4" t="s">
        <v>197</v>
      </c>
      <c r="K1" s="1" t="s">
        <v>1</v>
      </c>
      <c r="L1" s="10" t="s">
        <v>208</v>
      </c>
    </row>
    <row r="2" spans="1:12" x14ac:dyDescent="0.2">
      <c r="A2">
        <v>2021</v>
      </c>
      <c r="B2" t="s">
        <v>206</v>
      </c>
      <c r="C2" s="8">
        <v>43419</v>
      </c>
      <c r="D2">
        <v>5</v>
      </c>
      <c r="E2" s="9">
        <v>240.32</v>
      </c>
      <c r="F2">
        <v>22427.065999999999</v>
      </c>
      <c r="G2" t="s">
        <v>2</v>
      </c>
      <c r="H2" t="s">
        <v>147</v>
      </c>
      <c r="I2" s="2">
        <v>6</v>
      </c>
      <c r="J2" s="3">
        <v>1</v>
      </c>
      <c r="K2" t="s">
        <v>155</v>
      </c>
      <c r="L2">
        <f>2020+J2</f>
        <v>2021</v>
      </c>
    </row>
    <row r="3" spans="1:12" x14ac:dyDescent="0.2">
      <c r="A3">
        <v>2021</v>
      </c>
      <c r="B3" t="s">
        <v>206</v>
      </c>
      <c r="C3" s="8">
        <v>43419</v>
      </c>
      <c r="D3">
        <v>5</v>
      </c>
      <c r="E3" s="9">
        <v>240.32</v>
      </c>
      <c r="F3">
        <v>22427.065999999999</v>
      </c>
      <c r="G3" t="s">
        <v>3</v>
      </c>
      <c r="H3" t="s">
        <v>147</v>
      </c>
      <c r="I3" s="2">
        <v>120</v>
      </c>
      <c r="J3" s="3">
        <v>1</v>
      </c>
      <c r="K3" t="s">
        <v>156</v>
      </c>
      <c r="L3">
        <f t="shared" ref="L3:L66" si="0">2020+J3</f>
        <v>2021</v>
      </c>
    </row>
    <row r="4" spans="1:12" x14ac:dyDescent="0.2">
      <c r="A4">
        <v>2021</v>
      </c>
      <c r="B4" t="s">
        <v>206</v>
      </c>
      <c r="C4" s="8">
        <v>43419</v>
      </c>
      <c r="D4">
        <v>5</v>
      </c>
      <c r="E4" s="9">
        <v>240.32</v>
      </c>
      <c r="F4">
        <v>22427.065999999999</v>
      </c>
      <c r="G4" t="s">
        <v>4</v>
      </c>
      <c r="H4" t="s">
        <v>147</v>
      </c>
      <c r="I4" s="2">
        <v>55</v>
      </c>
      <c r="J4" s="3">
        <v>1</v>
      </c>
      <c r="K4" t="s">
        <v>157</v>
      </c>
      <c r="L4">
        <f t="shared" si="0"/>
        <v>2021</v>
      </c>
    </row>
    <row r="5" spans="1:12" x14ac:dyDescent="0.2">
      <c r="A5">
        <v>2021</v>
      </c>
      <c r="B5" t="s">
        <v>206</v>
      </c>
      <c r="C5" s="8">
        <v>43419</v>
      </c>
      <c r="D5">
        <v>5</v>
      </c>
      <c r="E5" s="9">
        <v>240.32</v>
      </c>
      <c r="F5">
        <v>22427.065999999999</v>
      </c>
      <c r="G5" t="s">
        <v>5</v>
      </c>
      <c r="H5" t="s">
        <v>148</v>
      </c>
      <c r="I5" s="2">
        <v>386</v>
      </c>
      <c r="J5" s="3">
        <v>7</v>
      </c>
      <c r="K5" t="s">
        <v>158</v>
      </c>
      <c r="L5">
        <f t="shared" si="0"/>
        <v>2027</v>
      </c>
    </row>
    <row r="6" spans="1:12" x14ac:dyDescent="0.2">
      <c r="A6">
        <v>2021</v>
      </c>
      <c r="B6" t="s">
        <v>206</v>
      </c>
      <c r="C6" s="8">
        <v>43419</v>
      </c>
      <c r="D6">
        <v>5</v>
      </c>
      <c r="E6" s="9">
        <v>240.32</v>
      </c>
      <c r="F6">
        <v>22427.065999999999</v>
      </c>
      <c r="G6" t="s">
        <v>6</v>
      </c>
      <c r="H6" t="s">
        <v>147</v>
      </c>
      <c r="I6" s="2">
        <v>214</v>
      </c>
      <c r="J6" s="3">
        <v>1</v>
      </c>
      <c r="K6" t="s">
        <v>159</v>
      </c>
      <c r="L6">
        <f t="shared" si="0"/>
        <v>2021</v>
      </c>
    </row>
    <row r="7" spans="1:12" x14ac:dyDescent="0.2">
      <c r="A7">
        <v>2021</v>
      </c>
      <c r="B7" t="s">
        <v>206</v>
      </c>
      <c r="C7" s="8">
        <v>43419</v>
      </c>
      <c r="D7">
        <v>5</v>
      </c>
      <c r="E7" s="9">
        <v>240.32</v>
      </c>
      <c r="F7">
        <v>22427.065999999999</v>
      </c>
      <c r="G7" t="s">
        <v>7</v>
      </c>
      <c r="H7" t="s">
        <v>147</v>
      </c>
      <c r="I7" s="2">
        <v>3.5</v>
      </c>
      <c r="J7" s="3">
        <v>1</v>
      </c>
      <c r="K7" t="s">
        <v>160</v>
      </c>
      <c r="L7">
        <f t="shared" si="0"/>
        <v>2021</v>
      </c>
    </row>
    <row r="8" spans="1:12" x14ac:dyDescent="0.2">
      <c r="A8">
        <v>2021</v>
      </c>
      <c r="B8" t="s">
        <v>206</v>
      </c>
      <c r="C8" s="8">
        <v>43419</v>
      </c>
      <c r="D8">
        <v>5</v>
      </c>
      <c r="E8" s="9">
        <v>240.32</v>
      </c>
      <c r="F8">
        <v>22427.065999999999</v>
      </c>
      <c r="G8" t="s">
        <v>8</v>
      </c>
      <c r="H8" t="s">
        <v>149</v>
      </c>
      <c r="I8" s="2">
        <v>206.56</v>
      </c>
      <c r="J8" s="3">
        <v>5</v>
      </c>
      <c r="K8" t="s">
        <v>161</v>
      </c>
      <c r="L8">
        <f t="shared" si="0"/>
        <v>2025</v>
      </c>
    </row>
    <row r="9" spans="1:12" x14ac:dyDescent="0.2">
      <c r="A9">
        <v>2021</v>
      </c>
      <c r="B9" t="s">
        <v>206</v>
      </c>
      <c r="C9" s="8">
        <v>43419</v>
      </c>
      <c r="D9">
        <v>5</v>
      </c>
      <c r="E9" s="9">
        <v>240.32</v>
      </c>
      <c r="F9">
        <v>22427.065999999999</v>
      </c>
      <c r="G9" t="s">
        <v>9</v>
      </c>
      <c r="H9" t="s">
        <v>149</v>
      </c>
      <c r="I9" s="2">
        <v>202.66900000000001</v>
      </c>
      <c r="J9" s="3">
        <v>5</v>
      </c>
      <c r="K9" t="s">
        <v>161</v>
      </c>
      <c r="L9">
        <f t="shared" si="0"/>
        <v>2025</v>
      </c>
    </row>
    <row r="10" spans="1:12" x14ac:dyDescent="0.2">
      <c r="A10">
        <v>2021</v>
      </c>
      <c r="B10" t="s">
        <v>206</v>
      </c>
      <c r="C10" s="8">
        <v>43419</v>
      </c>
      <c r="D10">
        <v>5</v>
      </c>
      <c r="E10" s="9">
        <v>240.32</v>
      </c>
      <c r="F10">
        <v>22427.065999999999</v>
      </c>
      <c r="G10" t="s">
        <v>10</v>
      </c>
      <c r="H10" t="s">
        <v>147</v>
      </c>
      <c r="I10" s="2">
        <v>13.095000000000001</v>
      </c>
      <c r="J10" s="3">
        <v>1</v>
      </c>
      <c r="K10" t="s">
        <v>162</v>
      </c>
      <c r="L10">
        <f t="shared" si="0"/>
        <v>2021</v>
      </c>
    </row>
    <row r="11" spans="1:12" x14ac:dyDescent="0.2">
      <c r="A11">
        <v>2021</v>
      </c>
      <c r="B11" t="s">
        <v>206</v>
      </c>
      <c r="C11" s="8">
        <v>43419</v>
      </c>
      <c r="D11">
        <v>5</v>
      </c>
      <c r="E11" s="9">
        <v>240.32</v>
      </c>
      <c r="F11">
        <v>22427.065999999999</v>
      </c>
      <c r="G11" t="s">
        <v>11</v>
      </c>
      <c r="H11" t="s">
        <v>147</v>
      </c>
      <c r="I11" s="2">
        <v>11.965</v>
      </c>
      <c r="J11" s="3">
        <v>1</v>
      </c>
      <c r="K11" t="s">
        <v>162</v>
      </c>
      <c r="L11">
        <f t="shared" si="0"/>
        <v>2021</v>
      </c>
    </row>
    <row r="12" spans="1:12" x14ac:dyDescent="0.2">
      <c r="A12">
        <v>2021</v>
      </c>
      <c r="B12" t="s">
        <v>206</v>
      </c>
      <c r="C12" s="8">
        <v>43419</v>
      </c>
      <c r="D12">
        <v>5</v>
      </c>
      <c r="E12" s="9">
        <v>240.32</v>
      </c>
      <c r="F12">
        <v>22427.065999999999</v>
      </c>
      <c r="G12" t="s">
        <v>12</v>
      </c>
      <c r="H12" t="s">
        <v>147</v>
      </c>
      <c r="I12" s="2">
        <v>11.961</v>
      </c>
      <c r="J12" s="3">
        <v>1</v>
      </c>
      <c r="K12" t="s">
        <v>162</v>
      </c>
      <c r="L12">
        <f t="shared" si="0"/>
        <v>2021</v>
      </c>
    </row>
    <row r="13" spans="1:12" x14ac:dyDescent="0.2">
      <c r="A13">
        <v>2021</v>
      </c>
      <c r="B13" t="s">
        <v>206</v>
      </c>
      <c r="C13" s="8">
        <v>43419</v>
      </c>
      <c r="D13">
        <v>5</v>
      </c>
      <c r="E13" s="9">
        <v>240.32</v>
      </c>
      <c r="F13">
        <v>22427.065999999999</v>
      </c>
      <c r="G13" t="s">
        <v>13</v>
      </c>
      <c r="H13" t="s">
        <v>149</v>
      </c>
      <c r="I13" s="2">
        <v>193.79</v>
      </c>
      <c r="J13" s="3">
        <v>5</v>
      </c>
      <c r="K13" t="s">
        <v>162</v>
      </c>
      <c r="L13">
        <f t="shared" si="0"/>
        <v>2025</v>
      </c>
    </row>
    <row r="14" spans="1:12" x14ac:dyDescent="0.2">
      <c r="A14">
        <v>2021</v>
      </c>
      <c r="B14" t="s">
        <v>206</v>
      </c>
      <c r="C14" s="8">
        <v>43419</v>
      </c>
      <c r="D14">
        <v>5</v>
      </c>
      <c r="E14" s="9">
        <v>240.32</v>
      </c>
      <c r="F14">
        <v>22427.065999999999</v>
      </c>
      <c r="G14" t="s">
        <v>14</v>
      </c>
      <c r="H14" t="s">
        <v>149</v>
      </c>
      <c r="I14" s="2">
        <v>188.572</v>
      </c>
      <c r="J14" s="3">
        <v>5</v>
      </c>
      <c r="K14" t="s">
        <v>162</v>
      </c>
      <c r="L14">
        <f t="shared" si="0"/>
        <v>2025</v>
      </c>
    </row>
    <row r="15" spans="1:12" x14ac:dyDescent="0.2">
      <c r="A15">
        <v>2021</v>
      </c>
      <c r="B15" t="s">
        <v>206</v>
      </c>
      <c r="C15" s="8">
        <v>43419</v>
      </c>
      <c r="D15">
        <v>5</v>
      </c>
      <c r="E15" s="9">
        <v>240.32</v>
      </c>
      <c r="F15">
        <v>22427.065999999999</v>
      </c>
      <c r="G15" t="s">
        <v>15</v>
      </c>
      <c r="H15" t="s">
        <v>149</v>
      </c>
      <c r="I15" s="2">
        <v>193.33199999999999</v>
      </c>
      <c r="J15" s="3">
        <v>5</v>
      </c>
      <c r="K15" t="s">
        <v>162</v>
      </c>
      <c r="L15">
        <f t="shared" si="0"/>
        <v>2025</v>
      </c>
    </row>
    <row r="16" spans="1:12" x14ac:dyDescent="0.2">
      <c r="A16">
        <v>2021</v>
      </c>
      <c r="B16" t="s">
        <v>206</v>
      </c>
      <c r="C16" s="8">
        <v>43419</v>
      </c>
      <c r="D16">
        <v>5</v>
      </c>
      <c r="E16" s="9">
        <v>240.32</v>
      </c>
      <c r="F16">
        <v>22427.065999999999</v>
      </c>
      <c r="G16" t="s">
        <v>16</v>
      </c>
      <c r="H16" t="s">
        <v>149</v>
      </c>
      <c r="I16" s="2">
        <v>193.33199999999999</v>
      </c>
      <c r="J16" s="3">
        <v>5</v>
      </c>
      <c r="K16" t="s">
        <v>162</v>
      </c>
      <c r="L16">
        <f t="shared" si="0"/>
        <v>2025</v>
      </c>
    </row>
    <row r="17" spans="1:12" x14ac:dyDescent="0.2">
      <c r="A17">
        <v>2021</v>
      </c>
      <c r="B17" t="s">
        <v>206</v>
      </c>
      <c r="C17" s="8">
        <v>43419</v>
      </c>
      <c r="D17">
        <v>5</v>
      </c>
      <c r="E17" s="9">
        <v>240.32</v>
      </c>
      <c r="F17">
        <v>22427.065999999999</v>
      </c>
      <c r="G17" t="s">
        <v>17</v>
      </c>
      <c r="H17" t="s">
        <v>149</v>
      </c>
      <c r="I17" s="2">
        <v>193.33199999999999</v>
      </c>
      <c r="J17" s="3">
        <v>5</v>
      </c>
      <c r="K17" t="s">
        <v>162</v>
      </c>
      <c r="L17">
        <f t="shared" si="0"/>
        <v>2025</v>
      </c>
    </row>
    <row r="18" spans="1:12" x14ac:dyDescent="0.2">
      <c r="A18">
        <v>2021</v>
      </c>
      <c r="B18" t="s">
        <v>206</v>
      </c>
      <c r="C18" s="8">
        <v>43419</v>
      </c>
      <c r="D18">
        <v>5</v>
      </c>
      <c r="E18" s="9">
        <v>240.32</v>
      </c>
      <c r="F18">
        <v>22427.065999999999</v>
      </c>
      <c r="G18" t="s">
        <v>18</v>
      </c>
      <c r="H18" t="s">
        <v>149</v>
      </c>
      <c r="I18" s="2">
        <v>189.48699999999999</v>
      </c>
      <c r="J18" s="3">
        <v>5</v>
      </c>
      <c r="K18" t="s">
        <v>162</v>
      </c>
      <c r="L18">
        <f t="shared" si="0"/>
        <v>2025</v>
      </c>
    </row>
    <row r="19" spans="1:12" x14ac:dyDescent="0.2">
      <c r="A19">
        <v>2021</v>
      </c>
      <c r="B19" t="s">
        <v>206</v>
      </c>
      <c r="C19" s="8">
        <v>43419</v>
      </c>
      <c r="D19">
        <v>5</v>
      </c>
      <c r="E19" s="9">
        <v>240.32</v>
      </c>
      <c r="F19">
        <v>22427.065999999999</v>
      </c>
      <c r="G19" t="s">
        <v>19</v>
      </c>
      <c r="H19" t="s">
        <v>149</v>
      </c>
      <c r="I19" s="2">
        <v>193.33199999999999</v>
      </c>
      <c r="J19" s="3">
        <v>5</v>
      </c>
      <c r="K19" t="s">
        <v>162</v>
      </c>
      <c r="L19">
        <f t="shared" si="0"/>
        <v>2025</v>
      </c>
    </row>
    <row r="20" spans="1:12" x14ac:dyDescent="0.2">
      <c r="A20">
        <v>2021</v>
      </c>
      <c r="B20" t="s">
        <v>206</v>
      </c>
      <c r="C20" s="8">
        <v>43419</v>
      </c>
      <c r="D20">
        <v>5</v>
      </c>
      <c r="E20" s="9">
        <v>240.32</v>
      </c>
      <c r="F20">
        <v>22427.065999999999</v>
      </c>
      <c r="G20" t="s">
        <v>20</v>
      </c>
      <c r="H20" t="s">
        <v>149</v>
      </c>
      <c r="I20" s="2">
        <v>476.46499999999997</v>
      </c>
      <c r="J20" s="3">
        <v>5</v>
      </c>
      <c r="K20" t="s">
        <v>162</v>
      </c>
      <c r="L20">
        <f t="shared" si="0"/>
        <v>2025</v>
      </c>
    </row>
    <row r="21" spans="1:12" x14ac:dyDescent="0.2">
      <c r="A21">
        <v>2021</v>
      </c>
      <c r="B21" t="s">
        <v>206</v>
      </c>
      <c r="C21" s="8">
        <v>43419</v>
      </c>
      <c r="D21">
        <v>5</v>
      </c>
      <c r="E21" s="9">
        <v>240.32</v>
      </c>
      <c r="F21">
        <v>22427.065999999999</v>
      </c>
      <c r="G21" t="s">
        <v>21</v>
      </c>
      <c r="H21" t="s">
        <v>149</v>
      </c>
      <c r="I21" s="2">
        <v>479.66899999999998</v>
      </c>
      <c r="J21" s="3">
        <v>5</v>
      </c>
      <c r="K21" t="s">
        <v>162</v>
      </c>
      <c r="L21">
        <f t="shared" si="0"/>
        <v>2025</v>
      </c>
    </row>
    <row r="22" spans="1:12" x14ac:dyDescent="0.2">
      <c r="A22">
        <v>2021</v>
      </c>
      <c r="B22" t="s">
        <v>206</v>
      </c>
      <c r="C22" s="8">
        <v>43419</v>
      </c>
      <c r="D22">
        <v>5</v>
      </c>
      <c r="E22" s="9">
        <v>240.32</v>
      </c>
      <c r="F22">
        <v>22427.065999999999</v>
      </c>
      <c r="G22" t="s">
        <v>22</v>
      </c>
      <c r="H22" t="s">
        <v>147</v>
      </c>
      <c r="I22" s="2">
        <v>915.4</v>
      </c>
      <c r="J22" s="3">
        <v>15</v>
      </c>
      <c r="K22" t="s">
        <v>162</v>
      </c>
      <c r="L22">
        <f t="shared" si="0"/>
        <v>2035</v>
      </c>
    </row>
    <row r="23" spans="1:12" x14ac:dyDescent="0.2">
      <c r="A23">
        <v>2021</v>
      </c>
      <c r="B23" t="s">
        <v>206</v>
      </c>
      <c r="C23" s="8">
        <v>43419</v>
      </c>
      <c r="D23">
        <v>5</v>
      </c>
      <c r="E23" s="9">
        <v>240.32</v>
      </c>
      <c r="F23">
        <v>22427.065999999999</v>
      </c>
      <c r="G23" t="s">
        <v>23</v>
      </c>
      <c r="H23" t="s">
        <v>149</v>
      </c>
      <c r="I23" s="2">
        <v>195.071</v>
      </c>
      <c r="J23" s="3">
        <v>5</v>
      </c>
      <c r="K23" t="s">
        <v>163</v>
      </c>
      <c r="L23">
        <f t="shared" si="0"/>
        <v>2025</v>
      </c>
    </row>
    <row r="24" spans="1:12" x14ac:dyDescent="0.2">
      <c r="A24">
        <v>2021</v>
      </c>
      <c r="B24" t="s">
        <v>206</v>
      </c>
      <c r="C24" s="8">
        <v>43419</v>
      </c>
      <c r="D24">
        <v>5</v>
      </c>
      <c r="E24" s="9">
        <v>240.32</v>
      </c>
      <c r="F24">
        <v>22427.065999999999</v>
      </c>
      <c r="G24" t="s">
        <v>24</v>
      </c>
      <c r="H24" t="s">
        <v>149</v>
      </c>
      <c r="I24" s="2">
        <v>195.071</v>
      </c>
      <c r="J24" s="3">
        <v>5</v>
      </c>
      <c r="K24" t="s">
        <v>163</v>
      </c>
      <c r="L24">
        <f t="shared" si="0"/>
        <v>2025</v>
      </c>
    </row>
    <row r="25" spans="1:12" x14ac:dyDescent="0.2">
      <c r="A25">
        <v>2021</v>
      </c>
      <c r="B25" t="s">
        <v>206</v>
      </c>
      <c r="C25" s="8">
        <v>43419</v>
      </c>
      <c r="D25">
        <v>5</v>
      </c>
      <c r="E25" s="9">
        <v>240.32</v>
      </c>
      <c r="F25">
        <v>22427.065999999999</v>
      </c>
      <c r="G25" t="s">
        <v>25</v>
      </c>
      <c r="H25" t="s">
        <v>149</v>
      </c>
      <c r="I25" s="2">
        <v>195.071</v>
      </c>
      <c r="J25" s="3">
        <v>5</v>
      </c>
      <c r="K25" t="s">
        <v>163</v>
      </c>
      <c r="L25">
        <f t="shared" si="0"/>
        <v>2025</v>
      </c>
    </row>
    <row r="26" spans="1:12" x14ac:dyDescent="0.2">
      <c r="A26">
        <v>2021</v>
      </c>
      <c r="B26" t="s">
        <v>206</v>
      </c>
      <c r="C26" s="8">
        <v>43419</v>
      </c>
      <c r="D26">
        <v>5</v>
      </c>
      <c r="E26" s="9">
        <v>240.32</v>
      </c>
      <c r="F26">
        <v>22427.065999999999</v>
      </c>
      <c r="G26" t="s">
        <v>26</v>
      </c>
      <c r="H26" t="s">
        <v>147</v>
      </c>
      <c r="I26" s="2">
        <v>49.66</v>
      </c>
      <c r="J26" s="3">
        <v>1</v>
      </c>
      <c r="K26" t="s">
        <v>164</v>
      </c>
      <c r="L26">
        <f t="shared" si="0"/>
        <v>2021</v>
      </c>
    </row>
    <row r="27" spans="1:12" x14ac:dyDescent="0.2">
      <c r="A27">
        <v>2021</v>
      </c>
      <c r="B27" t="s">
        <v>206</v>
      </c>
      <c r="C27" s="8">
        <v>43419</v>
      </c>
      <c r="D27">
        <v>5</v>
      </c>
      <c r="E27" s="9">
        <v>240.32</v>
      </c>
      <c r="F27">
        <v>22427.065999999999</v>
      </c>
      <c r="G27" t="s">
        <v>27</v>
      </c>
      <c r="H27" t="s">
        <v>147</v>
      </c>
      <c r="I27" s="2">
        <v>49.66</v>
      </c>
      <c r="J27" s="3">
        <v>1</v>
      </c>
      <c r="K27" t="s">
        <v>164</v>
      </c>
      <c r="L27">
        <f t="shared" si="0"/>
        <v>2021</v>
      </c>
    </row>
    <row r="28" spans="1:12" x14ac:dyDescent="0.2">
      <c r="A28">
        <v>2021</v>
      </c>
      <c r="B28" t="s">
        <v>206</v>
      </c>
      <c r="C28" s="8">
        <v>43419</v>
      </c>
      <c r="D28">
        <v>5</v>
      </c>
      <c r="E28" s="9">
        <v>240.32</v>
      </c>
      <c r="F28">
        <v>22427.065999999999</v>
      </c>
      <c r="G28" t="s">
        <v>28</v>
      </c>
      <c r="H28" t="s">
        <v>147</v>
      </c>
      <c r="I28" s="2">
        <v>49.68</v>
      </c>
      <c r="J28" s="3">
        <v>1</v>
      </c>
      <c r="K28" t="s">
        <v>164</v>
      </c>
      <c r="L28">
        <f t="shared" si="0"/>
        <v>2021</v>
      </c>
    </row>
    <row r="29" spans="1:12" x14ac:dyDescent="0.2">
      <c r="A29">
        <v>2021</v>
      </c>
      <c r="B29" t="s">
        <v>206</v>
      </c>
      <c r="C29" s="8">
        <v>43419</v>
      </c>
      <c r="D29">
        <v>5</v>
      </c>
      <c r="E29" s="9">
        <v>240.32</v>
      </c>
      <c r="F29">
        <v>22427.065999999999</v>
      </c>
      <c r="G29" t="s">
        <v>29</v>
      </c>
      <c r="H29" t="s">
        <v>147</v>
      </c>
      <c r="I29" s="2">
        <v>25.667000000000002</v>
      </c>
      <c r="J29" s="3">
        <v>1</v>
      </c>
      <c r="K29" t="s">
        <v>164</v>
      </c>
      <c r="L29">
        <f t="shared" si="0"/>
        <v>2021</v>
      </c>
    </row>
    <row r="30" spans="1:12" x14ac:dyDescent="0.2">
      <c r="A30">
        <v>2021</v>
      </c>
      <c r="B30" t="s">
        <v>206</v>
      </c>
      <c r="C30" s="8">
        <v>43419</v>
      </c>
      <c r="D30">
        <v>5</v>
      </c>
      <c r="E30" s="9">
        <v>240.32</v>
      </c>
      <c r="F30">
        <v>22427.065999999999</v>
      </c>
      <c r="G30" t="s">
        <v>30</v>
      </c>
      <c r="H30" t="s">
        <v>147</v>
      </c>
      <c r="I30" s="2">
        <v>25.667000000000002</v>
      </c>
      <c r="J30" s="3">
        <v>1</v>
      </c>
      <c r="K30" t="s">
        <v>164</v>
      </c>
      <c r="L30">
        <f t="shared" si="0"/>
        <v>2021</v>
      </c>
    </row>
    <row r="31" spans="1:12" x14ac:dyDescent="0.2">
      <c r="A31">
        <v>2021</v>
      </c>
      <c r="B31" t="s">
        <v>206</v>
      </c>
      <c r="C31" s="8">
        <v>43419</v>
      </c>
      <c r="D31">
        <v>5</v>
      </c>
      <c r="E31" s="9">
        <v>240.32</v>
      </c>
      <c r="F31">
        <v>22427.065999999999</v>
      </c>
      <c r="G31" t="s">
        <v>31</v>
      </c>
      <c r="H31" t="s">
        <v>147</v>
      </c>
      <c r="I31" s="2">
        <v>25.666</v>
      </c>
      <c r="J31" s="3">
        <v>1</v>
      </c>
      <c r="K31" t="s">
        <v>164</v>
      </c>
      <c r="L31">
        <f t="shared" si="0"/>
        <v>2021</v>
      </c>
    </row>
    <row r="32" spans="1:12" x14ac:dyDescent="0.2">
      <c r="A32">
        <v>2021</v>
      </c>
      <c r="B32" t="s">
        <v>206</v>
      </c>
      <c r="C32" s="8">
        <v>43419</v>
      </c>
      <c r="D32">
        <v>5</v>
      </c>
      <c r="E32" s="9">
        <v>240.32</v>
      </c>
      <c r="F32">
        <v>22427.065999999999</v>
      </c>
      <c r="G32" t="s">
        <v>32</v>
      </c>
      <c r="H32" t="s">
        <v>147</v>
      </c>
      <c r="I32" s="2">
        <v>14</v>
      </c>
      <c r="J32" s="3">
        <v>1</v>
      </c>
      <c r="K32" t="s">
        <v>164</v>
      </c>
      <c r="L32">
        <f t="shared" si="0"/>
        <v>2021</v>
      </c>
    </row>
    <row r="33" spans="1:12" x14ac:dyDescent="0.2">
      <c r="A33">
        <v>2021</v>
      </c>
      <c r="B33" t="s">
        <v>206</v>
      </c>
      <c r="C33" s="8">
        <v>43419</v>
      </c>
      <c r="D33">
        <v>5</v>
      </c>
      <c r="E33" s="9">
        <v>240.32</v>
      </c>
      <c r="F33">
        <v>22427.065999999999</v>
      </c>
      <c r="G33" t="s">
        <v>33</v>
      </c>
      <c r="H33" t="s">
        <v>150</v>
      </c>
      <c r="I33" s="2">
        <v>50</v>
      </c>
      <c r="J33" s="3">
        <v>1</v>
      </c>
      <c r="K33" t="s">
        <v>165</v>
      </c>
      <c r="L33">
        <f t="shared" si="0"/>
        <v>2021</v>
      </c>
    </row>
    <row r="34" spans="1:12" x14ac:dyDescent="0.2">
      <c r="A34">
        <v>2021</v>
      </c>
      <c r="B34" t="s">
        <v>206</v>
      </c>
      <c r="C34" s="8">
        <v>43419</v>
      </c>
      <c r="D34">
        <v>5</v>
      </c>
      <c r="E34" s="9">
        <v>240.32</v>
      </c>
      <c r="F34">
        <v>22427.065999999999</v>
      </c>
      <c r="G34" t="s">
        <v>34</v>
      </c>
      <c r="H34" t="s">
        <v>150</v>
      </c>
      <c r="I34" s="2">
        <v>50</v>
      </c>
      <c r="J34" s="3">
        <v>1</v>
      </c>
      <c r="K34" t="s">
        <v>165</v>
      </c>
      <c r="L34">
        <f t="shared" si="0"/>
        <v>2021</v>
      </c>
    </row>
    <row r="35" spans="1:12" x14ac:dyDescent="0.2">
      <c r="A35">
        <v>2021</v>
      </c>
      <c r="B35" t="s">
        <v>206</v>
      </c>
      <c r="C35" s="8">
        <v>43419</v>
      </c>
      <c r="D35">
        <v>5</v>
      </c>
      <c r="E35" s="9">
        <v>240.32</v>
      </c>
      <c r="F35">
        <v>22427.065999999999</v>
      </c>
      <c r="G35" t="s">
        <v>35</v>
      </c>
      <c r="H35" t="s">
        <v>150</v>
      </c>
      <c r="I35" s="2">
        <v>45</v>
      </c>
      <c r="J35" s="3">
        <v>1</v>
      </c>
      <c r="K35" t="s">
        <v>165</v>
      </c>
      <c r="L35">
        <f t="shared" si="0"/>
        <v>2021</v>
      </c>
    </row>
    <row r="36" spans="1:12" x14ac:dyDescent="0.2">
      <c r="A36">
        <v>2021</v>
      </c>
      <c r="B36" t="s">
        <v>206</v>
      </c>
      <c r="C36" s="8">
        <v>43419</v>
      </c>
      <c r="D36">
        <v>5</v>
      </c>
      <c r="E36" s="9">
        <v>240.32</v>
      </c>
      <c r="F36">
        <v>22427.065999999999</v>
      </c>
      <c r="G36" t="s">
        <v>36</v>
      </c>
      <c r="H36" t="s">
        <v>150</v>
      </c>
      <c r="I36" s="2">
        <v>45</v>
      </c>
      <c r="J36" s="3">
        <v>1</v>
      </c>
      <c r="K36" t="s">
        <v>165</v>
      </c>
      <c r="L36">
        <f t="shared" si="0"/>
        <v>2021</v>
      </c>
    </row>
    <row r="37" spans="1:12" x14ac:dyDescent="0.2">
      <c r="A37">
        <v>2021</v>
      </c>
      <c r="B37" t="s">
        <v>206</v>
      </c>
      <c r="C37" s="8">
        <v>43419</v>
      </c>
      <c r="D37">
        <v>5</v>
      </c>
      <c r="E37" s="9">
        <v>240.32</v>
      </c>
      <c r="F37">
        <v>22427.065999999999</v>
      </c>
      <c r="G37" t="s">
        <v>37</v>
      </c>
      <c r="H37" t="s">
        <v>150</v>
      </c>
      <c r="I37" s="2">
        <v>45</v>
      </c>
      <c r="J37" s="3">
        <v>1</v>
      </c>
      <c r="K37" t="s">
        <v>165</v>
      </c>
      <c r="L37">
        <f t="shared" si="0"/>
        <v>2021</v>
      </c>
    </row>
    <row r="38" spans="1:12" x14ac:dyDescent="0.2">
      <c r="A38">
        <v>2021</v>
      </c>
      <c r="B38" t="s">
        <v>206</v>
      </c>
      <c r="C38" s="8">
        <v>43419</v>
      </c>
      <c r="D38">
        <v>5</v>
      </c>
      <c r="E38" s="9">
        <v>240.32</v>
      </c>
      <c r="F38">
        <v>22427.065999999999</v>
      </c>
      <c r="G38" t="s">
        <v>38</v>
      </c>
      <c r="H38" t="s">
        <v>150</v>
      </c>
      <c r="I38" s="2">
        <v>45</v>
      </c>
      <c r="J38" s="3">
        <v>1</v>
      </c>
      <c r="K38" t="s">
        <v>165</v>
      </c>
      <c r="L38">
        <f t="shared" si="0"/>
        <v>2021</v>
      </c>
    </row>
    <row r="39" spans="1:12" x14ac:dyDescent="0.2">
      <c r="A39">
        <v>2021</v>
      </c>
      <c r="B39" t="s">
        <v>206</v>
      </c>
      <c r="C39" s="8">
        <v>43419</v>
      </c>
      <c r="D39">
        <v>5</v>
      </c>
      <c r="E39" s="9">
        <v>240.32</v>
      </c>
      <c r="F39">
        <v>22427.065999999999</v>
      </c>
      <c r="G39" t="s">
        <v>39</v>
      </c>
      <c r="H39" t="s">
        <v>150</v>
      </c>
      <c r="I39" s="2">
        <v>42</v>
      </c>
      <c r="J39" s="3">
        <v>1</v>
      </c>
      <c r="K39" t="s">
        <v>165</v>
      </c>
      <c r="L39">
        <f t="shared" si="0"/>
        <v>2021</v>
      </c>
    </row>
    <row r="40" spans="1:12" x14ac:dyDescent="0.2">
      <c r="A40">
        <v>2021</v>
      </c>
      <c r="B40" t="s">
        <v>206</v>
      </c>
      <c r="C40" s="8">
        <v>43419</v>
      </c>
      <c r="D40">
        <v>5</v>
      </c>
      <c r="E40" s="9">
        <v>240.32</v>
      </c>
      <c r="F40">
        <v>22427.065999999999</v>
      </c>
      <c r="G40" t="s">
        <v>40</v>
      </c>
      <c r="H40" t="s">
        <v>150</v>
      </c>
      <c r="I40" s="2">
        <v>30</v>
      </c>
      <c r="J40" s="3">
        <v>1</v>
      </c>
      <c r="K40" t="s">
        <v>165</v>
      </c>
      <c r="L40">
        <f t="shared" si="0"/>
        <v>2021</v>
      </c>
    </row>
    <row r="41" spans="1:12" x14ac:dyDescent="0.2">
      <c r="A41">
        <v>2021</v>
      </c>
      <c r="B41" t="s">
        <v>206</v>
      </c>
      <c r="C41" s="8">
        <v>43419</v>
      </c>
      <c r="D41">
        <v>5</v>
      </c>
      <c r="E41" s="9">
        <v>240.32</v>
      </c>
      <c r="F41">
        <v>22427.065999999999</v>
      </c>
      <c r="G41" t="s">
        <v>41</v>
      </c>
      <c r="H41" t="s">
        <v>150</v>
      </c>
      <c r="I41" s="2">
        <v>30</v>
      </c>
      <c r="J41" s="3">
        <v>1</v>
      </c>
      <c r="K41" t="s">
        <v>165</v>
      </c>
      <c r="L41">
        <f t="shared" si="0"/>
        <v>2021</v>
      </c>
    </row>
    <row r="42" spans="1:12" x14ac:dyDescent="0.2">
      <c r="A42">
        <v>2021</v>
      </c>
      <c r="B42" t="s">
        <v>206</v>
      </c>
      <c r="C42" s="8">
        <v>43419</v>
      </c>
      <c r="D42">
        <v>5</v>
      </c>
      <c r="E42" s="9">
        <v>240.32</v>
      </c>
      <c r="F42">
        <v>22427.065999999999</v>
      </c>
      <c r="G42" t="s">
        <v>42</v>
      </c>
      <c r="H42" t="s">
        <v>150</v>
      </c>
      <c r="I42" s="2">
        <v>26</v>
      </c>
      <c r="J42" s="3">
        <v>1</v>
      </c>
      <c r="K42" t="s">
        <v>165</v>
      </c>
      <c r="L42">
        <f t="shared" si="0"/>
        <v>2021</v>
      </c>
    </row>
    <row r="43" spans="1:12" x14ac:dyDescent="0.2">
      <c r="A43">
        <v>2021</v>
      </c>
      <c r="B43" t="s">
        <v>206</v>
      </c>
      <c r="C43" s="8">
        <v>43419</v>
      </c>
      <c r="D43">
        <v>5</v>
      </c>
      <c r="E43" s="9">
        <v>240.32</v>
      </c>
      <c r="F43">
        <v>22427.065999999999</v>
      </c>
      <c r="G43" t="s">
        <v>43</v>
      </c>
      <c r="H43" t="s">
        <v>150</v>
      </c>
      <c r="I43" s="2">
        <v>20</v>
      </c>
      <c r="J43" s="3">
        <v>1</v>
      </c>
      <c r="K43" t="s">
        <v>165</v>
      </c>
      <c r="L43">
        <f t="shared" si="0"/>
        <v>2021</v>
      </c>
    </row>
    <row r="44" spans="1:12" x14ac:dyDescent="0.2">
      <c r="A44">
        <v>2021</v>
      </c>
      <c r="B44" t="s">
        <v>206</v>
      </c>
      <c r="C44" s="8">
        <v>43419</v>
      </c>
      <c r="D44">
        <v>5</v>
      </c>
      <c r="E44" s="9">
        <v>240.32</v>
      </c>
      <c r="F44">
        <v>22427.065999999999</v>
      </c>
      <c r="G44" t="s">
        <v>44</v>
      </c>
      <c r="H44" t="s">
        <v>150</v>
      </c>
      <c r="I44" s="2">
        <v>18</v>
      </c>
      <c r="J44" s="3">
        <v>1</v>
      </c>
      <c r="K44" t="s">
        <v>165</v>
      </c>
      <c r="L44">
        <f t="shared" si="0"/>
        <v>2021</v>
      </c>
    </row>
    <row r="45" spans="1:12" x14ac:dyDescent="0.2">
      <c r="A45">
        <v>2021</v>
      </c>
      <c r="B45" t="s">
        <v>206</v>
      </c>
      <c r="C45" s="8">
        <v>43419</v>
      </c>
      <c r="D45">
        <v>5</v>
      </c>
      <c r="E45" s="9">
        <v>240.32</v>
      </c>
      <c r="F45">
        <v>22427.065999999999</v>
      </c>
      <c r="G45" t="s">
        <v>45</v>
      </c>
      <c r="H45" t="s">
        <v>150</v>
      </c>
      <c r="I45" s="2">
        <v>50</v>
      </c>
      <c r="J45" s="3">
        <v>1</v>
      </c>
      <c r="K45" t="s">
        <v>166</v>
      </c>
      <c r="L45">
        <f t="shared" si="0"/>
        <v>2021</v>
      </c>
    </row>
    <row r="46" spans="1:12" x14ac:dyDescent="0.2">
      <c r="A46">
        <v>2021</v>
      </c>
      <c r="B46" t="s">
        <v>206</v>
      </c>
      <c r="C46" s="8">
        <v>43419</v>
      </c>
      <c r="D46">
        <v>5</v>
      </c>
      <c r="E46" s="9">
        <v>240.32</v>
      </c>
      <c r="F46">
        <v>22427.065999999999</v>
      </c>
      <c r="G46" t="s">
        <v>46</v>
      </c>
      <c r="H46" t="s">
        <v>150</v>
      </c>
      <c r="I46" s="2">
        <v>50</v>
      </c>
      <c r="J46" s="3">
        <v>1</v>
      </c>
      <c r="K46" t="s">
        <v>166</v>
      </c>
      <c r="L46">
        <f t="shared" si="0"/>
        <v>2021</v>
      </c>
    </row>
    <row r="47" spans="1:12" x14ac:dyDescent="0.2">
      <c r="A47">
        <v>2021</v>
      </c>
      <c r="B47" t="s">
        <v>206</v>
      </c>
      <c r="C47" s="8">
        <v>43419</v>
      </c>
      <c r="D47">
        <v>5</v>
      </c>
      <c r="E47" s="9">
        <v>240.32</v>
      </c>
      <c r="F47">
        <v>22427.065999999999</v>
      </c>
      <c r="G47" t="s">
        <v>47</v>
      </c>
      <c r="H47" t="s">
        <v>150</v>
      </c>
      <c r="I47" s="2">
        <v>50</v>
      </c>
      <c r="J47" s="3">
        <v>1</v>
      </c>
      <c r="K47" t="s">
        <v>166</v>
      </c>
      <c r="L47">
        <f t="shared" si="0"/>
        <v>2021</v>
      </c>
    </row>
    <row r="48" spans="1:12" x14ac:dyDescent="0.2">
      <c r="A48">
        <v>2021</v>
      </c>
      <c r="B48" t="s">
        <v>206</v>
      </c>
      <c r="C48" s="8">
        <v>43419</v>
      </c>
      <c r="D48">
        <v>5</v>
      </c>
      <c r="E48" s="9">
        <v>240.32</v>
      </c>
      <c r="F48">
        <v>22427.065999999999</v>
      </c>
      <c r="G48" t="s">
        <v>48</v>
      </c>
      <c r="H48" t="s">
        <v>147</v>
      </c>
      <c r="I48" s="2">
        <v>2</v>
      </c>
      <c r="J48" s="3">
        <v>1</v>
      </c>
      <c r="K48" t="s">
        <v>166</v>
      </c>
      <c r="L48">
        <f t="shared" si="0"/>
        <v>2021</v>
      </c>
    </row>
    <row r="49" spans="1:12" x14ac:dyDescent="0.2">
      <c r="A49">
        <v>2021</v>
      </c>
      <c r="B49" t="s">
        <v>206</v>
      </c>
      <c r="C49" s="8">
        <v>43419</v>
      </c>
      <c r="D49">
        <v>5</v>
      </c>
      <c r="E49" s="9">
        <v>240.32</v>
      </c>
      <c r="F49">
        <v>22427.065999999999</v>
      </c>
      <c r="G49" t="s">
        <v>49</v>
      </c>
      <c r="H49" t="s">
        <v>147</v>
      </c>
      <c r="I49" s="2">
        <v>53</v>
      </c>
      <c r="J49" s="3">
        <v>1</v>
      </c>
      <c r="K49" t="s">
        <v>167</v>
      </c>
      <c r="L49">
        <f t="shared" si="0"/>
        <v>2021</v>
      </c>
    </row>
    <row r="50" spans="1:12" x14ac:dyDescent="0.2">
      <c r="A50">
        <v>2021</v>
      </c>
      <c r="B50" t="s">
        <v>206</v>
      </c>
      <c r="C50" s="8">
        <v>43419</v>
      </c>
      <c r="D50">
        <v>5</v>
      </c>
      <c r="E50" s="9">
        <v>240.32</v>
      </c>
      <c r="F50">
        <v>22427.065999999999</v>
      </c>
      <c r="G50" t="s">
        <v>50</v>
      </c>
      <c r="H50" t="s">
        <v>148</v>
      </c>
      <c r="I50" s="2">
        <v>62</v>
      </c>
      <c r="J50" s="3">
        <v>15</v>
      </c>
      <c r="K50" t="s">
        <v>168</v>
      </c>
      <c r="L50">
        <f t="shared" si="0"/>
        <v>2035</v>
      </c>
    </row>
    <row r="51" spans="1:12" x14ac:dyDescent="0.2">
      <c r="A51">
        <v>2021</v>
      </c>
      <c r="B51" t="s">
        <v>206</v>
      </c>
      <c r="C51" s="8">
        <v>43419</v>
      </c>
      <c r="D51">
        <v>5</v>
      </c>
      <c r="E51" s="9">
        <v>240.32</v>
      </c>
      <c r="F51">
        <v>22427.065999999999</v>
      </c>
      <c r="G51" t="s">
        <v>51</v>
      </c>
      <c r="H51" t="s">
        <v>147</v>
      </c>
      <c r="I51" s="2">
        <v>0.75</v>
      </c>
      <c r="J51" s="3">
        <v>1</v>
      </c>
      <c r="K51" t="s">
        <v>169</v>
      </c>
      <c r="L51">
        <f t="shared" si="0"/>
        <v>2021</v>
      </c>
    </row>
    <row r="52" spans="1:12" x14ac:dyDescent="0.2">
      <c r="A52">
        <v>2021</v>
      </c>
      <c r="B52" t="s">
        <v>206</v>
      </c>
      <c r="C52" s="8">
        <v>43419</v>
      </c>
      <c r="D52">
        <v>5</v>
      </c>
      <c r="E52" s="9">
        <v>240.32</v>
      </c>
      <c r="F52">
        <v>22427.065999999999</v>
      </c>
      <c r="G52" t="s">
        <v>52</v>
      </c>
      <c r="H52" t="s">
        <v>147</v>
      </c>
      <c r="I52" s="2">
        <v>5</v>
      </c>
      <c r="J52" s="3">
        <v>1</v>
      </c>
      <c r="K52" t="s">
        <v>170</v>
      </c>
      <c r="L52">
        <f t="shared" si="0"/>
        <v>2021</v>
      </c>
    </row>
    <row r="53" spans="1:12" x14ac:dyDescent="0.2">
      <c r="A53">
        <v>2021</v>
      </c>
      <c r="B53" t="s">
        <v>206</v>
      </c>
      <c r="C53" s="8">
        <v>43419</v>
      </c>
      <c r="D53">
        <v>5</v>
      </c>
      <c r="E53" s="9">
        <v>240.32</v>
      </c>
      <c r="F53">
        <v>22427.065999999999</v>
      </c>
      <c r="G53" t="s">
        <v>53</v>
      </c>
      <c r="H53" t="s">
        <v>147</v>
      </c>
      <c r="I53" s="2">
        <v>6</v>
      </c>
      <c r="J53" s="3">
        <v>1</v>
      </c>
      <c r="K53" t="s">
        <v>171</v>
      </c>
      <c r="L53">
        <f t="shared" si="0"/>
        <v>2021</v>
      </c>
    </row>
    <row r="54" spans="1:12" x14ac:dyDescent="0.2">
      <c r="A54">
        <v>2021</v>
      </c>
      <c r="B54" t="s">
        <v>206</v>
      </c>
      <c r="C54" s="8">
        <v>43419</v>
      </c>
      <c r="D54">
        <v>5</v>
      </c>
      <c r="E54" s="9">
        <v>240.32</v>
      </c>
      <c r="F54">
        <v>22427.065999999999</v>
      </c>
      <c r="G54" t="s">
        <v>54</v>
      </c>
      <c r="H54" t="s">
        <v>148</v>
      </c>
      <c r="I54" s="2">
        <v>768</v>
      </c>
      <c r="J54" s="3">
        <v>15</v>
      </c>
      <c r="K54" t="s">
        <v>172</v>
      </c>
      <c r="L54">
        <f t="shared" si="0"/>
        <v>2035</v>
      </c>
    </row>
    <row r="55" spans="1:12" x14ac:dyDescent="0.2">
      <c r="A55">
        <v>2021</v>
      </c>
      <c r="B55" t="s">
        <v>206</v>
      </c>
      <c r="C55" s="8">
        <v>43419</v>
      </c>
      <c r="D55">
        <v>5</v>
      </c>
      <c r="E55" s="9">
        <v>240.32</v>
      </c>
      <c r="F55">
        <v>22427.065999999999</v>
      </c>
      <c r="G55" t="s">
        <v>55</v>
      </c>
      <c r="H55" t="s">
        <v>147</v>
      </c>
      <c r="I55" s="2">
        <v>2</v>
      </c>
      <c r="J55" s="3">
        <v>1</v>
      </c>
      <c r="K55" t="s">
        <v>173</v>
      </c>
      <c r="L55">
        <f t="shared" si="0"/>
        <v>2021</v>
      </c>
    </row>
    <row r="56" spans="1:12" x14ac:dyDescent="0.2">
      <c r="A56">
        <v>2021</v>
      </c>
      <c r="B56" t="s">
        <v>206</v>
      </c>
      <c r="C56" s="8">
        <v>43419</v>
      </c>
      <c r="D56">
        <v>5</v>
      </c>
      <c r="E56" s="9">
        <v>240.32</v>
      </c>
      <c r="F56">
        <v>22427.065999999999</v>
      </c>
      <c r="G56" t="s">
        <v>56</v>
      </c>
      <c r="H56" t="s">
        <v>147</v>
      </c>
      <c r="I56" s="2">
        <v>200</v>
      </c>
      <c r="J56" s="3">
        <v>1</v>
      </c>
      <c r="K56" t="s">
        <v>174</v>
      </c>
      <c r="L56">
        <f t="shared" si="0"/>
        <v>2021</v>
      </c>
    </row>
    <row r="57" spans="1:12" x14ac:dyDescent="0.2">
      <c r="A57">
        <v>2021</v>
      </c>
      <c r="B57" t="s">
        <v>206</v>
      </c>
      <c r="C57" s="8">
        <v>43419</v>
      </c>
      <c r="D57">
        <v>5</v>
      </c>
      <c r="E57" s="9">
        <v>240.32</v>
      </c>
      <c r="F57">
        <v>22427.065999999999</v>
      </c>
      <c r="G57" t="s">
        <v>57</v>
      </c>
      <c r="H57" t="s">
        <v>147</v>
      </c>
      <c r="I57" s="2">
        <v>26.097999999999999</v>
      </c>
      <c r="J57" s="3">
        <v>1</v>
      </c>
      <c r="K57" t="s">
        <v>174</v>
      </c>
      <c r="L57">
        <f t="shared" si="0"/>
        <v>2021</v>
      </c>
    </row>
    <row r="58" spans="1:12" x14ac:dyDescent="0.2">
      <c r="A58">
        <v>2021</v>
      </c>
      <c r="B58" t="s">
        <v>206</v>
      </c>
      <c r="C58" s="8">
        <v>43419</v>
      </c>
      <c r="D58">
        <v>5</v>
      </c>
      <c r="E58" s="9">
        <v>240.32</v>
      </c>
      <c r="F58">
        <v>22427.065999999999</v>
      </c>
      <c r="G58" t="s">
        <v>58</v>
      </c>
      <c r="H58" t="s">
        <v>149</v>
      </c>
      <c r="I58" s="2">
        <v>74</v>
      </c>
      <c r="J58" s="3">
        <v>7</v>
      </c>
      <c r="K58" t="s">
        <v>174</v>
      </c>
      <c r="L58">
        <f t="shared" si="0"/>
        <v>2027</v>
      </c>
    </row>
    <row r="59" spans="1:12" x14ac:dyDescent="0.2">
      <c r="A59">
        <v>2021</v>
      </c>
      <c r="B59" t="s">
        <v>206</v>
      </c>
      <c r="C59" s="8">
        <v>43419</v>
      </c>
      <c r="D59">
        <v>5</v>
      </c>
      <c r="E59" s="9">
        <v>240.32</v>
      </c>
      <c r="F59">
        <v>22427.065999999999</v>
      </c>
      <c r="G59" t="s">
        <v>59</v>
      </c>
      <c r="H59" t="s">
        <v>147</v>
      </c>
      <c r="I59" s="2">
        <v>148.69999999999999</v>
      </c>
      <c r="J59" s="3">
        <v>1</v>
      </c>
      <c r="K59" t="s">
        <v>174</v>
      </c>
      <c r="L59">
        <f t="shared" si="0"/>
        <v>2021</v>
      </c>
    </row>
    <row r="60" spans="1:12" x14ac:dyDescent="0.2">
      <c r="A60">
        <v>2021</v>
      </c>
      <c r="B60" t="s">
        <v>206</v>
      </c>
      <c r="C60" s="8">
        <v>43419</v>
      </c>
      <c r="D60">
        <v>5</v>
      </c>
      <c r="E60" s="9">
        <v>240.32</v>
      </c>
      <c r="F60">
        <v>22427.065999999999</v>
      </c>
      <c r="G60" t="s">
        <v>60</v>
      </c>
      <c r="H60" t="s">
        <v>147</v>
      </c>
      <c r="I60" s="2">
        <v>11.2</v>
      </c>
      <c r="J60" s="3">
        <v>1</v>
      </c>
      <c r="K60" t="s">
        <v>174</v>
      </c>
      <c r="L60">
        <f t="shared" si="0"/>
        <v>2021</v>
      </c>
    </row>
    <row r="61" spans="1:12" x14ac:dyDescent="0.2">
      <c r="A61">
        <v>2021</v>
      </c>
      <c r="B61" t="s">
        <v>206</v>
      </c>
      <c r="C61" s="8">
        <v>43419</v>
      </c>
      <c r="D61">
        <v>5</v>
      </c>
      <c r="E61" s="9">
        <v>240.32</v>
      </c>
      <c r="F61">
        <v>22427.065999999999</v>
      </c>
      <c r="G61" t="s">
        <v>61</v>
      </c>
      <c r="H61" t="s">
        <v>147</v>
      </c>
      <c r="I61" s="2">
        <v>10.103</v>
      </c>
      <c r="J61" s="3">
        <v>1</v>
      </c>
      <c r="K61" t="s">
        <v>175</v>
      </c>
      <c r="L61">
        <f t="shared" si="0"/>
        <v>2021</v>
      </c>
    </row>
    <row r="62" spans="1:12" x14ac:dyDescent="0.2">
      <c r="A62">
        <v>2021</v>
      </c>
      <c r="B62" t="s">
        <v>206</v>
      </c>
      <c r="C62" s="8">
        <v>43419</v>
      </c>
      <c r="D62">
        <v>5</v>
      </c>
      <c r="E62" s="9">
        <v>240.32</v>
      </c>
      <c r="F62">
        <v>22427.065999999999</v>
      </c>
      <c r="G62" t="s">
        <v>62</v>
      </c>
      <c r="H62" t="s">
        <v>147</v>
      </c>
      <c r="I62" s="2">
        <v>119.084</v>
      </c>
      <c r="J62" s="3">
        <v>1</v>
      </c>
      <c r="K62" t="s">
        <v>175</v>
      </c>
      <c r="L62">
        <f t="shared" si="0"/>
        <v>2021</v>
      </c>
    </row>
    <row r="63" spans="1:12" x14ac:dyDescent="0.2">
      <c r="A63">
        <v>2021</v>
      </c>
      <c r="B63" t="s">
        <v>206</v>
      </c>
      <c r="C63" s="8">
        <v>43419</v>
      </c>
      <c r="D63">
        <v>5</v>
      </c>
      <c r="E63" s="9">
        <v>240.32</v>
      </c>
      <c r="F63">
        <v>22427.065999999999</v>
      </c>
      <c r="G63" t="s">
        <v>63</v>
      </c>
      <c r="H63" t="s">
        <v>147</v>
      </c>
      <c r="I63" s="2">
        <v>165.93700000000001</v>
      </c>
      <c r="J63" s="3">
        <v>1</v>
      </c>
      <c r="K63" t="s">
        <v>175</v>
      </c>
      <c r="L63">
        <f t="shared" si="0"/>
        <v>2021</v>
      </c>
    </row>
    <row r="64" spans="1:12" x14ac:dyDescent="0.2">
      <c r="A64">
        <v>2021</v>
      </c>
      <c r="B64" t="s">
        <v>206</v>
      </c>
      <c r="C64" s="8">
        <v>43419</v>
      </c>
      <c r="D64">
        <v>5</v>
      </c>
      <c r="E64" s="9">
        <v>240.32</v>
      </c>
      <c r="F64">
        <v>22427.065999999999</v>
      </c>
      <c r="G64" t="s">
        <v>64</v>
      </c>
      <c r="H64" t="s">
        <v>147</v>
      </c>
      <c r="I64" s="2">
        <v>165.93700000000001</v>
      </c>
      <c r="J64" s="3">
        <v>1</v>
      </c>
      <c r="K64" t="s">
        <v>175</v>
      </c>
      <c r="L64">
        <f t="shared" si="0"/>
        <v>2021</v>
      </c>
    </row>
    <row r="65" spans="1:12" x14ac:dyDescent="0.2">
      <c r="A65">
        <v>2021</v>
      </c>
      <c r="B65" t="s">
        <v>206</v>
      </c>
      <c r="C65" s="8">
        <v>43419</v>
      </c>
      <c r="D65">
        <v>5</v>
      </c>
      <c r="E65" s="9">
        <v>240.32</v>
      </c>
      <c r="F65">
        <v>22427.065999999999</v>
      </c>
      <c r="G65" t="s">
        <v>65</v>
      </c>
      <c r="H65" t="s">
        <v>147</v>
      </c>
      <c r="I65" s="2">
        <v>165.93700000000001</v>
      </c>
      <c r="J65" s="3">
        <v>1</v>
      </c>
      <c r="K65" t="s">
        <v>175</v>
      </c>
      <c r="L65">
        <f t="shared" si="0"/>
        <v>2021</v>
      </c>
    </row>
    <row r="66" spans="1:12" x14ac:dyDescent="0.2">
      <c r="A66">
        <v>2021</v>
      </c>
      <c r="B66" t="s">
        <v>206</v>
      </c>
      <c r="C66" s="8">
        <v>43419</v>
      </c>
      <c r="D66">
        <v>5</v>
      </c>
      <c r="E66" s="9">
        <v>240.32</v>
      </c>
      <c r="F66">
        <v>22427.065999999999</v>
      </c>
      <c r="G66" t="s">
        <v>66</v>
      </c>
      <c r="H66" t="s">
        <v>147</v>
      </c>
      <c r="I66" s="2">
        <v>165.93700000000001</v>
      </c>
      <c r="J66" s="3">
        <v>1</v>
      </c>
      <c r="K66" t="s">
        <v>175</v>
      </c>
      <c r="L66">
        <f t="shared" si="0"/>
        <v>2021</v>
      </c>
    </row>
    <row r="67" spans="1:12" x14ac:dyDescent="0.2">
      <c r="A67">
        <v>2021</v>
      </c>
      <c r="B67" t="s">
        <v>206</v>
      </c>
      <c r="C67" s="8">
        <v>43419</v>
      </c>
      <c r="D67">
        <v>5</v>
      </c>
      <c r="E67" s="9">
        <v>240.32</v>
      </c>
      <c r="F67">
        <v>22427.065999999999</v>
      </c>
      <c r="G67" t="s">
        <v>67</v>
      </c>
      <c r="H67" t="s">
        <v>147</v>
      </c>
      <c r="I67" s="2">
        <v>120.06</v>
      </c>
      <c r="J67" s="3">
        <v>1</v>
      </c>
      <c r="K67" t="s">
        <v>175</v>
      </c>
      <c r="L67">
        <f t="shared" ref="L67:L130" si="1">2020+J67</f>
        <v>2021</v>
      </c>
    </row>
    <row r="68" spans="1:12" x14ac:dyDescent="0.2">
      <c r="A68">
        <v>2021</v>
      </c>
      <c r="B68" t="s">
        <v>206</v>
      </c>
      <c r="C68" s="8">
        <v>43419</v>
      </c>
      <c r="D68">
        <v>5</v>
      </c>
      <c r="E68" s="9">
        <v>240.32</v>
      </c>
      <c r="F68">
        <v>22427.065999999999</v>
      </c>
      <c r="G68" t="s">
        <v>68</v>
      </c>
      <c r="H68" t="s">
        <v>147</v>
      </c>
      <c r="I68" s="2">
        <v>4.9189999999999996</v>
      </c>
      <c r="J68" s="3">
        <v>1</v>
      </c>
      <c r="K68" t="s">
        <v>175</v>
      </c>
      <c r="L68">
        <f t="shared" si="1"/>
        <v>2021</v>
      </c>
    </row>
    <row r="69" spans="1:12" x14ac:dyDescent="0.2">
      <c r="A69">
        <v>2021</v>
      </c>
      <c r="B69" t="s">
        <v>206</v>
      </c>
      <c r="C69" s="8">
        <v>43419</v>
      </c>
      <c r="D69">
        <v>5</v>
      </c>
      <c r="E69" s="9">
        <v>240.32</v>
      </c>
      <c r="F69">
        <v>22427.065999999999</v>
      </c>
      <c r="G69" t="s">
        <v>69</v>
      </c>
      <c r="H69" t="s">
        <v>149</v>
      </c>
      <c r="I69" s="2">
        <v>4.0149999999999997</v>
      </c>
      <c r="J69" s="3">
        <v>7</v>
      </c>
      <c r="K69" t="s">
        <v>175</v>
      </c>
      <c r="L69">
        <f t="shared" si="1"/>
        <v>2027</v>
      </c>
    </row>
    <row r="70" spans="1:12" x14ac:dyDescent="0.2">
      <c r="A70">
        <v>2021</v>
      </c>
      <c r="B70" t="s">
        <v>206</v>
      </c>
      <c r="C70" s="8">
        <v>43419</v>
      </c>
      <c r="D70">
        <v>5</v>
      </c>
      <c r="E70" s="9">
        <v>240.32</v>
      </c>
      <c r="F70">
        <v>22427.065999999999</v>
      </c>
      <c r="G70" t="s">
        <v>70</v>
      </c>
      <c r="H70" t="s">
        <v>151</v>
      </c>
      <c r="I70" s="2">
        <v>4.0149999999999997</v>
      </c>
      <c r="J70" s="3">
        <v>7</v>
      </c>
      <c r="K70" t="s">
        <v>175</v>
      </c>
      <c r="L70">
        <f t="shared" si="1"/>
        <v>2027</v>
      </c>
    </row>
    <row r="71" spans="1:12" x14ac:dyDescent="0.2">
      <c r="A71">
        <v>2021</v>
      </c>
      <c r="B71" t="s">
        <v>206</v>
      </c>
      <c r="C71" s="8">
        <v>43419</v>
      </c>
      <c r="D71">
        <v>5</v>
      </c>
      <c r="E71" s="9">
        <v>240.32</v>
      </c>
      <c r="F71">
        <v>22427.065999999999</v>
      </c>
      <c r="G71" t="s">
        <v>71</v>
      </c>
      <c r="H71" t="s">
        <v>149</v>
      </c>
      <c r="I71" s="2">
        <v>3.3889999999999998</v>
      </c>
      <c r="J71" s="3">
        <v>7</v>
      </c>
      <c r="K71" t="s">
        <v>175</v>
      </c>
      <c r="L71">
        <f t="shared" si="1"/>
        <v>2027</v>
      </c>
    </row>
    <row r="72" spans="1:12" x14ac:dyDescent="0.2">
      <c r="A72">
        <v>2021</v>
      </c>
      <c r="B72" t="s">
        <v>206</v>
      </c>
      <c r="C72" s="8">
        <v>43419</v>
      </c>
      <c r="D72">
        <v>5</v>
      </c>
      <c r="E72" s="9">
        <v>240.32</v>
      </c>
      <c r="F72">
        <v>22427.065999999999</v>
      </c>
      <c r="G72" t="s">
        <v>72</v>
      </c>
      <c r="H72" t="s">
        <v>151</v>
      </c>
      <c r="I72" s="2">
        <v>18.056999999999999</v>
      </c>
      <c r="J72" s="3">
        <v>7</v>
      </c>
      <c r="K72" t="s">
        <v>175</v>
      </c>
      <c r="L72">
        <f t="shared" si="1"/>
        <v>2027</v>
      </c>
    </row>
    <row r="73" spans="1:12" x14ac:dyDescent="0.2">
      <c r="A73">
        <v>2021</v>
      </c>
      <c r="B73" t="s">
        <v>206</v>
      </c>
      <c r="C73" s="8">
        <v>43419</v>
      </c>
      <c r="D73">
        <v>5</v>
      </c>
      <c r="E73" s="9">
        <v>240.32</v>
      </c>
      <c r="F73">
        <v>22427.065999999999</v>
      </c>
      <c r="G73" t="s">
        <v>73</v>
      </c>
      <c r="H73" t="s">
        <v>149</v>
      </c>
      <c r="I73" s="2">
        <v>18.056999999999999</v>
      </c>
      <c r="J73" s="3">
        <v>7</v>
      </c>
      <c r="K73" t="s">
        <v>175</v>
      </c>
      <c r="L73">
        <f t="shared" si="1"/>
        <v>2027</v>
      </c>
    </row>
    <row r="74" spans="1:12" x14ac:dyDescent="0.2">
      <c r="A74">
        <v>2021</v>
      </c>
      <c r="B74" t="s">
        <v>206</v>
      </c>
      <c r="C74" s="8">
        <v>43419</v>
      </c>
      <c r="D74">
        <v>5</v>
      </c>
      <c r="E74" s="9">
        <v>240.32</v>
      </c>
      <c r="F74">
        <v>22427.065999999999</v>
      </c>
      <c r="G74" t="s">
        <v>74</v>
      </c>
      <c r="H74" t="s">
        <v>149</v>
      </c>
      <c r="I74" s="2">
        <v>18.056999999999999</v>
      </c>
      <c r="J74" s="3">
        <v>7</v>
      </c>
      <c r="K74" t="s">
        <v>175</v>
      </c>
      <c r="L74">
        <f t="shared" si="1"/>
        <v>2027</v>
      </c>
    </row>
    <row r="75" spans="1:12" x14ac:dyDescent="0.2">
      <c r="A75">
        <v>2021</v>
      </c>
      <c r="B75" t="s">
        <v>206</v>
      </c>
      <c r="C75" s="8">
        <v>43419</v>
      </c>
      <c r="D75">
        <v>5</v>
      </c>
      <c r="E75" s="9">
        <v>240.32</v>
      </c>
      <c r="F75">
        <v>22427.065999999999</v>
      </c>
      <c r="G75" t="s">
        <v>75</v>
      </c>
      <c r="H75" t="s">
        <v>149</v>
      </c>
      <c r="I75" s="2">
        <v>5.4749999999999996</v>
      </c>
      <c r="J75" s="3">
        <v>7</v>
      </c>
      <c r="K75" t="s">
        <v>175</v>
      </c>
      <c r="L75">
        <f t="shared" si="1"/>
        <v>2027</v>
      </c>
    </row>
    <row r="76" spans="1:12" x14ac:dyDescent="0.2">
      <c r="A76">
        <v>2021</v>
      </c>
      <c r="B76" t="s">
        <v>206</v>
      </c>
      <c r="C76" s="8">
        <v>43419</v>
      </c>
      <c r="D76">
        <v>5</v>
      </c>
      <c r="E76" s="9">
        <v>240.32</v>
      </c>
      <c r="F76">
        <v>22427.065999999999</v>
      </c>
      <c r="G76" t="s">
        <v>76</v>
      </c>
      <c r="H76" t="s">
        <v>149</v>
      </c>
      <c r="I76" s="2">
        <v>5.609</v>
      </c>
      <c r="J76" s="3">
        <v>7</v>
      </c>
      <c r="K76" t="s">
        <v>175</v>
      </c>
      <c r="L76">
        <f t="shared" si="1"/>
        <v>2027</v>
      </c>
    </row>
    <row r="77" spans="1:12" x14ac:dyDescent="0.2">
      <c r="A77">
        <v>2021</v>
      </c>
      <c r="B77" t="s">
        <v>206</v>
      </c>
      <c r="C77" s="8">
        <v>43419</v>
      </c>
      <c r="D77">
        <v>5</v>
      </c>
      <c r="E77" s="9">
        <v>240.32</v>
      </c>
      <c r="F77">
        <v>22427.065999999999</v>
      </c>
      <c r="G77" t="s">
        <v>81</v>
      </c>
      <c r="H77" t="s">
        <v>147</v>
      </c>
      <c r="I77" s="2">
        <v>333.20499999999998</v>
      </c>
      <c r="J77" s="3">
        <v>1</v>
      </c>
      <c r="K77" t="s">
        <v>177</v>
      </c>
      <c r="L77">
        <f t="shared" si="1"/>
        <v>2021</v>
      </c>
    </row>
    <row r="78" spans="1:12" x14ac:dyDescent="0.2">
      <c r="A78">
        <v>2021</v>
      </c>
      <c r="B78" t="s">
        <v>206</v>
      </c>
      <c r="C78" s="8">
        <v>43419</v>
      </c>
      <c r="D78">
        <v>5</v>
      </c>
      <c r="E78" s="9">
        <v>240.32</v>
      </c>
      <c r="F78">
        <v>22427.065999999999</v>
      </c>
      <c r="G78" t="s">
        <v>82</v>
      </c>
      <c r="H78" t="s">
        <v>147</v>
      </c>
      <c r="I78" s="2">
        <v>324.05099999999999</v>
      </c>
      <c r="J78" s="3">
        <v>1</v>
      </c>
      <c r="K78" t="s">
        <v>177</v>
      </c>
      <c r="L78">
        <f t="shared" si="1"/>
        <v>2021</v>
      </c>
    </row>
    <row r="79" spans="1:12" x14ac:dyDescent="0.2">
      <c r="A79">
        <v>2021</v>
      </c>
      <c r="B79" t="s">
        <v>206</v>
      </c>
      <c r="C79" s="8">
        <v>43419</v>
      </c>
      <c r="D79">
        <v>5</v>
      </c>
      <c r="E79" s="9">
        <v>240.32</v>
      </c>
      <c r="F79">
        <v>22427.065999999999</v>
      </c>
      <c r="G79" t="s">
        <v>77</v>
      </c>
      <c r="H79" t="s">
        <v>147</v>
      </c>
      <c r="I79" s="2">
        <v>730.48900000000003</v>
      </c>
      <c r="J79" s="3">
        <v>1</v>
      </c>
      <c r="K79" t="s">
        <v>176</v>
      </c>
      <c r="L79">
        <f t="shared" si="1"/>
        <v>2021</v>
      </c>
    </row>
    <row r="80" spans="1:12" x14ac:dyDescent="0.2">
      <c r="A80">
        <v>2021</v>
      </c>
      <c r="B80" t="s">
        <v>206</v>
      </c>
      <c r="C80" s="8">
        <v>43419</v>
      </c>
      <c r="D80">
        <v>5</v>
      </c>
      <c r="E80" s="9">
        <v>240.32</v>
      </c>
      <c r="F80">
        <v>22427.065999999999</v>
      </c>
      <c r="G80" t="s">
        <v>78</v>
      </c>
      <c r="H80" t="s">
        <v>147</v>
      </c>
      <c r="I80" s="2">
        <v>333.20499999999998</v>
      </c>
      <c r="J80" s="3">
        <v>1</v>
      </c>
      <c r="K80" t="s">
        <v>176</v>
      </c>
      <c r="L80">
        <f t="shared" si="1"/>
        <v>2021</v>
      </c>
    </row>
    <row r="81" spans="1:12" x14ac:dyDescent="0.2">
      <c r="A81">
        <v>2021</v>
      </c>
      <c r="B81" t="s">
        <v>206</v>
      </c>
      <c r="C81" s="8">
        <v>43419</v>
      </c>
      <c r="D81">
        <v>5</v>
      </c>
      <c r="E81" s="9">
        <v>240.32</v>
      </c>
      <c r="F81">
        <v>22427.065999999999</v>
      </c>
      <c r="G81" t="s">
        <v>79</v>
      </c>
      <c r="H81" t="s">
        <v>147</v>
      </c>
      <c r="I81" s="2">
        <v>332.29</v>
      </c>
      <c r="J81" s="3">
        <v>1</v>
      </c>
      <c r="K81" t="s">
        <v>176</v>
      </c>
      <c r="L81">
        <f t="shared" si="1"/>
        <v>2021</v>
      </c>
    </row>
    <row r="82" spans="1:12" x14ac:dyDescent="0.2">
      <c r="A82">
        <v>2021</v>
      </c>
      <c r="B82" t="s">
        <v>206</v>
      </c>
      <c r="C82" s="8">
        <v>43419</v>
      </c>
      <c r="D82">
        <v>5</v>
      </c>
      <c r="E82" s="9">
        <v>240.32</v>
      </c>
      <c r="F82">
        <v>22427.065999999999</v>
      </c>
      <c r="G82" t="s">
        <v>80</v>
      </c>
      <c r="H82" t="s">
        <v>147</v>
      </c>
      <c r="I82" s="2">
        <v>324.05099999999999</v>
      </c>
      <c r="J82" s="3">
        <v>1</v>
      </c>
      <c r="K82" t="s">
        <v>176</v>
      </c>
      <c r="L82">
        <f t="shared" si="1"/>
        <v>2021</v>
      </c>
    </row>
    <row r="83" spans="1:12" x14ac:dyDescent="0.2">
      <c r="A83">
        <v>2021</v>
      </c>
      <c r="B83" t="s">
        <v>206</v>
      </c>
      <c r="C83" s="8">
        <v>43419</v>
      </c>
      <c r="D83">
        <v>5</v>
      </c>
      <c r="E83" s="9">
        <v>240.32</v>
      </c>
      <c r="F83">
        <v>22427.065999999999</v>
      </c>
      <c r="G83" t="s">
        <v>83</v>
      </c>
      <c r="H83" t="s">
        <v>147</v>
      </c>
      <c r="I83" s="2">
        <v>192.23400000000001</v>
      </c>
      <c r="J83" s="3">
        <v>1</v>
      </c>
      <c r="K83" t="s">
        <v>176</v>
      </c>
      <c r="L83">
        <f t="shared" si="1"/>
        <v>2021</v>
      </c>
    </row>
    <row r="84" spans="1:12" x14ac:dyDescent="0.2">
      <c r="A84">
        <v>2021</v>
      </c>
      <c r="B84" t="s">
        <v>206</v>
      </c>
      <c r="C84" s="8">
        <v>43419</v>
      </c>
      <c r="D84">
        <v>5</v>
      </c>
      <c r="E84" s="9">
        <v>240.32</v>
      </c>
      <c r="F84">
        <v>22427.065999999999</v>
      </c>
      <c r="G84" t="s">
        <v>84</v>
      </c>
      <c r="H84" t="s">
        <v>147</v>
      </c>
      <c r="I84" s="2">
        <v>188.572</v>
      </c>
      <c r="J84" s="3">
        <v>1</v>
      </c>
      <c r="K84" t="s">
        <v>176</v>
      </c>
      <c r="L84">
        <f t="shared" si="1"/>
        <v>2021</v>
      </c>
    </row>
    <row r="85" spans="1:12" x14ac:dyDescent="0.2">
      <c r="A85">
        <v>2021</v>
      </c>
      <c r="B85" t="s">
        <v>206</v>
      </c>
      <c r="C85" s="8">
        <v>43419</v>
      </c>
      <c r="D85">
        <v>5</v>
      </c>
      <c r="E85" s="9">
        <v>240.32</v>
      </c>
      <c r="F85">
        <v>22427.065999999999</v>
      </c>
      <c r="G85" t="s">
        <v>85</v>
      </c>
      <c r="H85" t="s">
        <v>147</v>
      </c>
      <c r="I85" s="2">
        <v>188.572</v>
      </c>
      <c r="J85" s="3">
        <v>1</v>
      </c>
      <c r="K85" t="s">
        <v>176</v>
      </c>
      <c r="L85">
        <f t="shared" si="1"/>
        <v>2021</v>
      </c>
    </row>
    <row r="86" spans="1:12" x14ac:dyDescent="0.2">
      <c r="A86">
        <v>2021</v>
      </c>
      <c r="B86" t="s">
        <v>206</v>
      </c>
      <c r="C86" s="8">
        <v>43419</v>
      </c>
      <c r="D86">
        <v>5</v>
      </c>
      <c r="E86" s="9">
        <v>240.32</v>
      </c>
      <c r="F86">
        <v>22427.065999999999</v>
      </c>
      <c r="G86" t="s">
        <v>86</v>
      </c>
      <c r="H86" t="s">
        <v>149</v>
      </c>
      <c r="I86" s="2">
        <v>205.965</v>
      </c>
      <c r="J86" s="3">
        <v>5</v>
      </c>
      <c r="K86" t="s">
        <v>176</v>
      </c>
      <c r="L86">
        <f t="shared" si="1"/>
        <v>2025</v>
      </c>
    </row>
    <row r="87" spans="1:12" x14ac:dyDescent="0.2">
      <c r="A87">
        <v>2021</v>
      </c>
      <c r="B87" t="s">
        <v>206</v>
      </c>
      <c r="C87" s="8">
        <v>43419</v>
      </c>
      <c r="D87">
        <v>5</v>
      </c>
      <c r="E87" s="9">
        <v>240.32</v>
      </c>
      <c r="F87">
        <v>22427.065999999999</v>
      </c>
      <c r="G87" t="s">
        <v>87</v>
      </c>
      <c r="H87" t="s">
        <v>149</v>
      </c>
      <c r="I87" s="2">
        <v>331.37400000000002</v>
      </c>
      <c r="J87" s="3">
        <v>5</v>
      </c>
      <c r="K87" t="s">
        <v>176</v>
      </c>
      <c r="L87">
        <f t="shared" si="1"/>
        <v>2025</v>
      </c>
    </row>
    <row r="88" spans="1:12" x14ac:dyDescent="0.2">
      <c r="A88">
        <v>2021</v>
      </c>
      <c r="B88" t="s">
        <v>206</v>
      </c>
      <c r="C88" s="8">
        <v>43419</v>
      </c>
      <c r="D88">
        <v>5</v>
      </c>
      <c r="E88" s="9">
        <v>240.32</v>
      </c>
      <c r="F88">
        <v>22427.065999999999</v>
      </c>
      <c r="G88" t="s">
        <v>88</v>
      </c>
      <c r="H88" t="s">
        <v>149</v>
      </c>
      <c r="I88" s="2">
        <v>205.965</v>
      </c>
      <c r="J88" s="3">
        <v>5</v>
      </c>
      <c r="K88" t="s">
        <v>176</v>
      </c>
      <c r="L88">
        <f t="shared" si="1"/>
        <v>2025</v>
      </c>
    </row>
    <row r="89" spans="1:12" x14ac:dyDescent="0.2">
      <c r="A89">
        <v>2021</v>
      </c>
      <c r="B89" t="s">
        <v>206</v>
      </c>
      <c r="C89" s="8">
        <v>43419</v>
      </c>
      <c r="D89">
        <v>5</v>
      </c>
      <c r="E89" s="9">
        <v>240.32</v>
      </c>
      <c r="F89">
        <v>22427.065999999999</v>
      </c>
      <c r="G89" t="s">
        <v>89</v>
      </c>
      <c r="H89" t="s">
        <v>149</v>
      </c>
      <c r="I89" s="2">
        <v>331.37400000000002</v>
      </c>
      <c r="J89" s="3">
        <v>5</v>
      </c>
      <c r="K89" t="s">
        <v>176</v>
      </c>
      <c r="L89">
        <f t="shared" si="1"/>
        <v>2025</v>
      </c>
    </row>
    <row r="90" spans="1:12" x14ac:dyDescent="0.2">
      <c r="A90">
        <v>2021</v>
      </c>
      <c r="B90" t="s">
        <v>206</v>
      </c>
      <c r="C90" s="8">
        <v>43419</v>
      </c>
      <c r="D90">
        <v>5</v>
      </c>
      <c r="E90" s="9">
        <v>240.32</v>
      </c>
      <c r="F90">
        <v>22427.065999999999</v>
      </c>
      <c r="G90" t="s">
        <v>90</v>
      </c>
      <c r="H90" t="s">
        <v>149</v>
      </c>
      <c r="I90" s="2">
        <v>314.89699999999999</v>
      </c>
      <c r="J90" s="3">
        <v>5</v>
      </c>
      <c r="K90" t="s">
        <v>176</v>
      </c>
      <c r="L90">
        <f t="shared" si="1"/>
        <v>2025</v>
      </c>
    </row>
    <row r="91" spans="1:12" x14ac:dyDescent="0.2">
      <c r="A91">
        <v>2021</v>
      </c>
      <c r="B91" t="s">
        <v>206</v>
      </c>
      <c r="C91" s="8">
        <v>43419</v>
      </c>
      <c r="D91">
        <v>5</v>
      </c>
      <c r="E91" s="9">
        <v>240.32</v>
      </c>
      <c r="F91">
        <v>22427.065999999999</v>
      </c>
      <c r="G91" t="s">
        <v>91</v>
      </c>
      <c r="H91" t="s">
        <v>149</v>
      </c>
      <c r="I91" s="2">
        <v>40</v>
      </c>
      <c r="J91" s="3">
        <v>5</v>
      </c>
      <c r="K91" t="s">
        <v>176</v>
      </c>
      <c r="L91">
        <f t="shared" si="1"/>
        <v>2025</v>
      </c>
    </row>
    <row r="92" spans="1:12" x14ac:dyDescent="0.2">
      <c r="A92">
        <v>2021</v>
      </c>
      <c r="B92" t="s">
        <v>206</v>
      </c>
      <c r="C92" s="8">
        <v>43419</v>
      </c>
      <c r="D92">
        <v>5</v>
      </c>
      <c r="E92" s="9">
        <v>240.32</v>
      </c>
      <c r="F92">
        <v>22427.065999999999</v>
      </c>
      <c r="G92" t="s">
        <v>92</v>
      </c>
      <c r="H92" t="s">
        <v>147</v>
      </c>
      <c r="I92" s="2">
        <v>324.05099999999999</v>
      </c>
      <c r="J92" s="3">
        <v>1</v>
      </c>
      <c r="K92" t="s">
        <v>178</v>
      </c>
      <c r="L92">
        <f t="shared" si="1"/>
        <v>2021</v>
      </c>
    </row>
    <row r="93" spans="1:12" x14ac:dyDescent="0.2">
      <c r="A93">
        <v>2021</v>
      </c>
      <c r="B93" t="s">
        <v>206</v>
      </c>
      <c r="C93" s="8">
        <v>43419</v>
      </c>
      <c r="D93">
        <v>5</v>
      </c>
      <c r="E93" s="9">
        <v>240.32</v>
      </c>
      <c r="F93">
        <v>22427.065999999999</v>
      </c>
      <c r="G93" t="s">
        <v>93</v>
      </c>
      <c r="H93" t="s">
        <v>152</v>
      </c>
      <c r="I93" s="2">
        <v>329.54399999999998</v>
      </c>
      <c r="J93" s="3">
        <v>1</v>
      </c>
      <c r="K93" t="s">
        <v>178</v>
      </c>
      <c r="L93">
        <f t="shared" si="1"/>
        <v>2021</v>
      </c>
    </row>
    <row r="94" spans="1:12" x14ac:dyDescent="0.2">
      <c r="A94">
        <v>2021</v>
      </c>
      <c r="B94" t="s">
        <v>206</v>
      </c>
      <c r="C94" s="8">
        <v>43419</v>
      </c>
      <c r="D94">
        <v>5</v>
      </c>
      <c r="E94" s="9">
        <v>240.32</v>
      </c>
      <c r="F94">
        <v>22427.065999999999</v>
      </c>
      <c r="G94" t="s">
        <v>94</v>
      </c>
      <c r="H94" t="s">
        <v>147</v>
      </c>
      <c r="I94" s="2">
        <v>336.86700000000002</v>
      </c>
      <c r="J94" s="3">
        <v>1</v>
      </c>
      <c r="K94" t="s">
        <v>178</v>
      </c>
      <c r="L94">
        <f t="shared" si="1"/>
        <v>2021</v>
      </c>
    </row>
    <row r="95" spans="1:12" x14ac:dyDescent="0.2">
      <c r="A95">
        <v>2021</v>
      </c>
      <c r="B95" t="s">
        <v>206</v>
      </c>
      <c r="C95" s="8">
        <v>43419</v>
      </c>
      <c r="D95">
        <v>5</v>
      </c>
      <c r="E95" s="9">
        <v>240.32</v>
      </c>
      <c r="F95">
        <v>22427.065999999999</v>
      </c>
      <c r="G95" t="s">
        <v>95</v>
      </c>
      <c r="H95" t="s">
        <v>147</v>
      </c>
      <c r="I95" s="2">
        <v>330.459</v>
      </c>
      <c r="J95" s="3">
        <v>1</v>
      </c>
      <c r="K95" t="s">
        <v>178</v>
      </c>
      <c r="L95">
        <f t="shared" si="1"/>
        <v>2021</v>
      </c>
    </row>
    <row r="96" spans="1:12" x14ac:dyDescent="0.2">
      <c r="A96">
        <v>2021</v>
      </c>
      <c r="B96" t="s">
        <v>206</v>
      </c>
      <c r="C96" s="8">
        <v>43419</v>
      </c>
      <c r="D96">
        <v>5</v>
      </c>
      <c r="E96" s="9">
        <v>240.32</v>
      </c>
      <c r="F96">
        <v>22427.065999999999</v>
      </c>
      <c r="G96" t="s">
        <v>96</v>
      </c>
      <c r="H96" t="s">
        <v>147</v>
      </c>
      <c r="I96" s="2">
        <v>334.12099999999998</v>
      </c>
      <c r="J96" s="3">
        <v>1</v>
      </c>
      <c r="K96" t="s">
        <v>178</v>
      </c>
      <c r="L96">
        <f t="shared" si="1"/>
        <v>2021</v>
      </c>
    </row>
    <row r="97" spans="1:12" x14ac:dyDescent="0.2">
      <c r="A97">
        <v>2021</v>
      </c>
      <c r="B97" t="s">
        <v>206</v>
      </c>
      <c r="C97" s="8">
        <v>43419</v>
      </c>
      <c r="D97">
        <v>5</v>
      </c>
      <c r="E97" s="9">
        <v>240.32</v>
      </c>
      <c r="F97">
        <v>22427.065999999999</v>
      </c>
      <c r="G97" t="s">
        <v>97</v>
      </c>
      <c r="H97" t="s">
        <v>147</v>
      </c>
      <c r="I97" s="2">
        <v>192.23400000000001</v>
      </c>
      <c r="J97" s="3">
        <v>1</v>
      </c>
      <c r="K97" t="s">
        <v>178</v>
      </c>
      <c r="L97">
        <f t="shared" si="1"/>
        <v>2021</v>
      </c>
    </row>
    <row r="98" spans="1:12" x14ac:dyDescent="0.2">
      <c r="A98">
        <v>2021</v>
      </c>
      <c r="B98" t="s">
        <v>206</v>
      </c>
      <c r="C98" s="8">
        <v>43419</v>
      </c>
      <c r="D98">
        <v>5</v>
      </c>
      <c r="E98" s="9">
        <v>240.32</v>
      </c>
      <c r="F98">
        <v>22427.065999999999</v>
      </c>
      <c r="G98" t="s">
        <v>98</v>
      </c>
      <c r="H98" t="s">
        <v>149</v>
      </c>
      <c r="I98" s="2">
        <v>205.965</v>
      </c>
      <c r="J98" s="3">
        <v>5</v>
      </c>
      <c r="K98" t="s">
        <v>178</v>
      </c>
      <c r="L98">
        <f t="shared" si="1"/>
        <v>2025</v>
      </c>
    </row>
    <row r="99" spans="1:12" x14ac:dyDescent="0.2">
      <c r="A99">
        <v>2021</v>
      </c>
      <c r="B99" t="s">
        <v>206</v>
      </c>
      <c r="C99" s="8">
        <v>43419</v>
      </c>
      <c r="D99">
        <v>5</v>
      </c>
      <c r="E99" s="9">
        <v>240.32</v>
      </c>
      <c r="F99">
        <v>22427.065999999999</v>
      </c>
      <c r="G99" t="s">
        <v>99</v>
      </c>
      <c r="H99" t="s">
        <v>149</v>
      </c>
      <c r="I99" s="2">
        <v>217.86500000000001</v>
      </c>
      <c r="J99" s="3">
        <v>5</v>
      </c>
      <c r="K99" t="s">
        <v>178</v>
      </c>
      <c r="L99">
        <f t="shared" si="1"/>
        <v>2025</v>
      </c>
    </row>
    <row r="100" spans="1:12" x14ac:dyDescent="0.2">
      <c r="A100">
        <v>2021</v>
      </c>
      <c r="B100" t="s">
        <v>206</v>
      </c>
      <c r="C100" s="8">
        <v>43419</v>
      </c>
      <c r="D100">
        <v>5</v>
      </c>
      <c r="E100" s="9">
        <v>240.32</v>
      </c>
      <c r="F100">
        <v>22427.065999999999</v>
      </c>
      <c r="G100" t="s">
        <v>100</v>
      </c>
      <c r="H100" t="s">
        <v>148</v>
      </c>
      <c r="I100" s="2">
        <v>767.10500000000002</v>
      </c>
      <c r="J100" s="3">
        <v>15</v>
      </c>
      <c r="K100" t="s">
        <v>178</v>
      </c>
      <c r="L100">
        <f t="shared" si="1"/>
        <v>2035</v>
      </c>
    </row>
    <row r="101" spans="1:12" x14ac:dyDescent="0.2">
      <c r="A101">
        <v>2021</v>
      </c>
      <c r="B101" t="s">
        <v>206</v>
      </c>
      <c r="C101" s="8">
        <v>43419</v>
      </c>
      <c r="D101">
        <v>5</v>
      </c>
      <c r="E101" s="9">
        <v>240.32</v>
      </c>
      <c r="F101">
        <v>22427.065999999999</v>
      </c>
      <c r="G101" t="s">
        <v>101</v>
      </c>
      <c r="H101" t="s">
        <v>148</v>
      </c>
      <c r="I101" s="2">
        <v>410.09899999999999</v>
      </c>
      <c r="J101" s="3">
        <v>15</v>
      </c>
      <c r="K101" t="s">
        <v>178</v>
      </c>
      <c r="L101">
        <f t="shared" si="1"/>
        <v>2035</v>
      </c>
    </row>
    <row r="102" spans="1:12" x14ac:dyDescent="0.2">
      <c r="A102">
        <v>2021</v>
      </c>
      <c r="B102" t="s">
        <v>206</v>
      </c>
      <c r="C102" s="8">
        <v>43419</v>
      </c>
      <c r="D102">
        <v>5</v>
      </c>
      <c r="E102" s="9">
        <v>240.32</v>
      </c>
      <c r="F102">
        <v>22427.065999999999</v>
      </c>
      <c r="G102" t="s">
        <v>102</v>
      </c>
      <c r="H102" t="s">
        <v>149</v>
      </c>
      <c r="I102" s="2">
        <v>333.20499999999998</v>
      </c>
      <c r="J102" s="3">
        <v>5</v>
      </c>
      <c r="K102" t="s">
        <v>178</v>
      </c>
      <c r="L102">
        <f t="shared" si="1"/>
        <v>2025</v>
      </c>
    </row>
    <row r="103" spans="1:12" x14ac:dyDescent="0.2">
      <c r="A103">
        <v>2021</v>
      </c>
      <c r="B103" t="s">
        <v>206</v>
      </c>
      <c r="C103" s="8">
        <v>43419</v>
      </c>
      <c r="D103">
        <v>5</v>
      </c>
      <c r="E103" s="9">
        <v>240.32</v>
      </c>
      <c r="F103">
        <v>22427.065999999999</v>
      </c>
      <c r="G103" t="s">
        <v>103</v>
      </c>
      <c r="H103" t="s">
        <v>149</v>
      </c>
      <c r="I103" s="2">
        <v>40</v>
      </c>
      <c r="J103" s="3">
        <v>5</v>
      </c>
      <c r="K103" t="s">
        <v>178</v>
      </c>
      <c r="L103">
        <f t="shared" si="1"/>
        <v>2025</v>
      </c>
    </row>
    <row r="104" spans="1:12" x14ac:dyDescent="0.2">
      <c r="A104">
        <v>2021</v>
      </c>
      <c r="B104" t="s">
        <v>206</v>
      </c>
      <c r="C104" s="8">
        <v>43419</v>
      </c>
      <c r="D104">
        <v>5</v>
      </c>
      <c r="E104" s="9">
        <v>240.32</v>
      </c>
      <c r="F104">
        <v>22427.065999999999</v>
      </c>
      <c r="G104" t="s">
        <v>104</v>
      </c>
      <c r="H104" t="s">
        <v>148</v>
      </c>
      <c r="I104" s="2">
        <v>767.10500000000002</v>
      </c>
      <c r="J104" s="3">
        <v>15</v>
      </c>
      <c r="K104" t="s">
        <v>178</v>
      </c>
      <c r="L104">
        <f t="shared" si="1"/>
        <v>2035</v>
      </c>
    </row>
    <row r="105" spans="1:12" x14ac:dyDescent="0.2">
      <c r="A105">
        <v>2021</v>
      </c>
      <c r="B105" t="s">
        <v>206</v>
      </c>
      <c r="C105" s="8">
        <v>43419</v>
      </c>
      <c r="D105">
        <v>5</v>
      </c>
      <c r="E105" s="9">
        <v>240.32</v>
      </c>
      <c r="F105">
        <v>22427.065999999999</v>
      </c>
      <c r="G105" t="s">
        <v>106</v>
      </c>
      <c r="H105" t="s">
        <v>147</v>
      </c>
      <c r="I105" s="2">
        <v>1.2</v>
      </c>
      <c r="J105" s="3">
        <v>1</v>
      </c>
      <c r="K105" t="s">
        <v>180</v>
      </c>
      <c r="L105">
        <f t="shared" si="1"/>
        <v>2021</v>
      </c>
    </row>
    <row r="106" spans="1:12" x14ac:dyDescent="0.2">
      <c r="A106">
        <v>2021</v>
      </c>
      <c r="B106" t="s">
        <v>206</v>
      </c>
      <c r="C106" s="8">
        <v>43419</v>
      </c>
      <c r="D106">
        <v>5</v>
      </c>
      <c r="E106" s="9">
        <v>240.32</v>
      </c>
      <c r="F106">
        <v>22427.065999999999</v>
      </c>
      <c r="G106" t="s">
        <v>105</v>
      </c>
      <c r="H106" t="s">
        <v>147</v>
      </c>
      <c r="I106" s="2">
        <v>7</v>
      </c>
      <c r="J106" s="3">
        <v>1</v>
      </c>
      <c r="K106" t="s">
        <v>179</v>
      </c>
      <c r="L106">
        <f t="shared" si="1"/>
        <v>2021</v>
      </c>
    </row>
    <row r="107" spans="1:12" x14ac:dyDescent="0.2">
      <c r="A107">
        <v>2021</v>
      </c>
      <c r="B107" t="s">
        <v>206</v>
      </c>
      <c r="C107" s="8">
        <v>43419</v>
      </c>
      <c r="D107">
        <v>5</v>
      </c>
      <c r="E107" s="9">
        <v>240.32</v>
      </c>
      <c r="F107">
        <v>22427.065999999999</v>
      </c>
      <c r="G107" t="s">
        <v>107</v>
      </c>
      <c r="H107" t="s">
        <v>153</v>
      </c>
      <c r="I107" s="2">
        <v>70</v>
      </c>
      <c r="J107" s="3">
        <v>1</v>
      </c>
      <c r="K107" t="s">
        <v>181</v>
      </c>
      <c r="L107">
        <f t="shared" si="1"/>
        <v>2021</v>
      </c>
    </row>
    <row r="108" spans="1:12" x14ac:dyDescent="0.2">
      <c r="A108">
        <v>2021</v>
      </c>
      <c r="B108" t="s">
        <v>206</v>
      </c>
      <c r="C108" s="8">
        <v>43419</v>
      </c>
      <c r="D108">
        <v>5</v>
      </c>
      <c r="E108" s="9">
        <v>240.32</v>
      </c>
      <c r="F108">
        <v>22427.065999999999</v>
      </c>
      <c r="G108" t="s">
        <v>108</v>
      </c>
      <c r="H108" t="s">
        <v>147</v>
      </c>
      <c r="I108" s="2">
        <v>70</v>
      </c>
      <c r="J108" s="3">
        <v>1</v>
      </c>
      <c r="K108" t="s">
        <v>181</v>
      </c>
      <c r="L108">
        <f t="shared" si="1"/>
        <v>2021</v>
      </c>
    </row>
    <row r="109" spans="1:12" x14ac:dyDescent="0.2">
      <c r="A109">
        <v>2021</v>
      </c>
      <c r="B109" t="s">
        <v>206</v>
      </c>
      <c r="C109" s="8">
        <v>43419</v>
      </c>
      <c r="D109">
        <v>5</v>
      </c>
      <c r="E109" s="9">
        <v>240.32</v>
      </c>
      <c r="F109">
        <v>22427.065999999999</v>
      </c>
      <c r="G109" t="s">
        <v>109</v>
      </c>
      <c r="H109" t="s">
        <v>148</v>
      </c>
      <c r="I109" s="2">
        <v>433.29599999999999</v>
      </c>
      <c r="J109" s="3">
        <v>17</v>
      </c>
      <c r="K109" t="s">
        <v>181</v>
      </c>
      <c r="L109">
        <f t="shared" si="1"/>
        <v>2037</v>
      </c>
    </row>
    <row r="110" spans="1:12" x14ac:dyDescent="0.2">
      <c r="A110">
        <v>2021</v>
      </c>
      <c r="B110" t="s">
        <v>206</v>
      </c>
      <c r="C110" s="8">
        <v>43419</v>
      </c>
      <c r="D110">
        <v>5</v>
      </c>
      <c r="E110" s="9">
        <v>240.32</v>
      </c>
      <c r="F110">
        <v>22427.065999999999</v>
      </c>
      <c r="G110" t="s">
        <v>110</v>
      </c>
      <c r="H110" t="s">
        <v>147</v>
      </c>
      <c r="I110" s="2">
        <v>109</v>
      </c>
      <c r="J110" s="3">
        <v>1</v>
      </c>
      <c r="K110" t="s">
        <v>182</v>
      </c>
      <c r="L110">
        <f t="shared" si="1"/>
        <v>2021</v>
      </c>
    </row>
    <row r="111" spans="1:12" x14ac:dyDescent="0.2">
      <c r="A111">
        <v>2021</v>
      </c>
      <c r="B111" t="s">
        <v>206</v>
      </c>
      <c r="C111" s="8">
        <v>43419</v>
      </c>
      <c r="D111">
        <v>5</v>
      </c>
      <c r="E111" s="9">
        <v>240.32</v>
      </c>
      <c r="F111">
        <v>22427.065999999999</v>
      </c>
      <c r="G111" t="s">
        <v>111</v>
      </c>
      <c r="H111" t="s">
        <v>147</v>
      </c>
      <c r="I111" s="2">
        <v>351</v>
      </c>
      <c r="J111" s="3">
        <v>1</v>
      </c>
      <c r="K111" t="s">
        <v>183</v>
      </c>
      <c r="L111">
        <f t="shared" si="1"/>
        <v>2021</v>
      </c>
    </row>
    <row r="112" spans="1:12" x14ac:dyDescent="0.2">
      <c r="A112">
        <v>2021</v>
      </c>
      <c r="B112" t="s">
        <v>206</v>
      </c>
      <c r="C112" s="8">
        <v>43419</v>
      </c>
      <c r="D112">
        <v>5</v>
      </c>
      <c r="E112" s="9">
        <v>240.32</v>
      </c>
      <c r="F112">
        <v>22427.065999999999</v>
      </c>
      <c r="G112" t="s">
        <v>112</v>
      </c>
      <c r="H112" t="s">
        <v>148</v>
      </c>
      <c r="I112" s="2">
        <v>389</v>
      </c>
      <c r="J112" s="3">
        <v>5</v>
      </c>
      <c r="K112" t="s">
        <v>183</v>
      </c>
      <c r="L112">
        <f t="shared" si="1"/>
        <v>2025</v>
      </c>
    </row>
    <row r="113" spans="1:12" x14ac:dyDescent="0.2">
      <c r="A113">
        <v>2021</v>
      </c>
      <c r="B113" t="s">
        <v>206</v>
      </c>
      <c r="C113" s="8">
        <v>43419</v>
      </c>
      <c r="D113">
        <v>5</v>
      </c>
      <c r="E113" s="9">
        <v>240.32</v>
      </c>
      <c r="F113">
        <v>22427.065999999999</v>
      </c>
      <c r="G113" t="s">
        <v>113</v>
      </c>
      <c r="H113" t="s">
        <v>147</v>
      </c>
      <c r="I113" s="2">
        <v>17</v>
      </c>
      <c r="J113" s="3">
        <v>1</v>
      </c>
      <c r="K113" t="s">
        <v>184</v>
      </c>
      <c r="L113">
        <f t="shared" si="1"/>
        <v>2021</v>
      </c>
    </row>
    <row r="114" spans="1:12" x14ac:dyDescent="0.2">
      <c r="A114">
        <v>2021</v>
      </c>
      <c r="B114" t="s">
        <v>206</v>
      </c>
      <c r="C114" s="8">
        <v>43419</v>
      </c>
      <c r="D114">
        <v>5</v>
      </c>
      <c r="E114" s="9">
        <v>240.32</v>
      </c>
      <c r="F114">
        <v>22427.065999999999</v>
      </c>
      <c r="G114" t="s">
        <v>114</v>
      </c>
      <c r="H114" t="s">
        <v>147</v>
      </c>
      <c r="I114" s="2">
        <v>4.5</v>
      </c>
      <c r="J114" s="3">
        <v>1</v>
      </c>
      <c r="K114" t="s">
        <v>184</v>
      </c>
      <c r="L114">
        <f t="shared" si="1"/>
        <v>2021</v>
      </c>
    </row>
    <row r="115" spans="1:12" x14ac:dyDescent="0.2">
      <c r="A115">
        <v>2021</v>
      </c>
      <c r="B115" t="s">
        <v>206</v>
      </c>
      <c r="C115" s="8">
        <v>43419</v>
      </c>
      <c r="D115">
        <v>5</v>
      </c>
      <c r="E115" s="9">
        <v>240.32</v>
      </c>
      <c r="F115">
        <v>22427.065999999999</v>
      </c>
      <c r="G115" t="s">
        <v>115</v>
      </c>
      <c r="H115" t="s">
        <v>147</v>
      </c>
      <c r="I115" s="2">
        <v>5.492</v>
      </c>
      <c r="J115" s="3">
        <v>1</v>
      </c>
      <c r="K115" t="s">
        <v>185</v>
      </c>
      <c r="L115">
        <f t="shared" si="1"/>
        <v>2021</v>
      </c>
    </row>
    <row r="116" spans="1:12" x14ac:dyDescent="0.2">
      <c r="A116">
        <v>2021</v>
      </c>
      <c r="B116" t="s">
        <v>206</v>
      </c>
      <c r="C116" s="8">
        <v>43419</v>
      </c>
      <c r="D116">
        <v>5</v>
      </c>
      <c r="E116" s="9">
        <v>240.32</v>
      </c>
      <c r="F116">
        <v>22427.065999999999</v>
      </c>
      <c r="G116" t="s">
        <v>116</v>
      </c>
      <c r="H116" t="s">
        <v>150</v>
      </c>
      <c r="I116" s="2">
        <v>5</v>
      </c>
      <c r="J116" s="3">
        <v>5</v>
      </c>
      <c r="K116" t="s">
        <v>185</v>
      </c>
      <c r="L116">
        <f t="shared" si="1"/>
        <v>2025</v>
      </c>
    </row>
    <row r="117" spans="1:12" x14ac:dyDescent="0.2">
      <c r="A117">
        <v>2021</v>
      </c>
      <c r="B117" t="s">
        <v>206</v>
      </c>
      <c r="C117" s="8">
        <v>43419</v>
      </c>
      <c r="D117">
        <v>5</v>
      </c>
      <c r="E117" s="9">
        <v>240.32</v>
      </c>
      <c r="F117">
        <v>22427.065999999999</v>
      </c>
      <c r="G117" t="s">
        <v>117</v>
      </c>
      <c r="H117" t="s">
        <v>147</v>
      </c>
      <c r="I117" s="2">
        <v>5</v>
      </c>
      <c r="J117" s="3">
        <v>1</v>
      </c>
      <c r="K117" t="s">
        <v>186</v>
      </c>
      <c r="L117">
        <f t="shared" si="1"/>
        <v>2021</v>
      </c>
    </row>
    <row r="118" spans="1:12" x14ac:dyDescent="0.2">
      <c r="A118">
        <v>2021</v>
      </c>
      <c r="B118" t="s">
        <v>206</v>
      </c>
      <c r="C118" s="8">
        <v>43419</v>
      </c>
      <c r="D118">
        <v>5</v>
      </c>
      <c r="E118" s="9">
        <v>240.32</v>
      </c>
      <c r="F118">
        <v>22427.065999999999</v>
      </c>
      <c r="G118" t="s">
        <v>118</v>
      </c>
      <c r="H118" t="s">
        <v>147</v>
      </c>
      <c r="I118" s="2">
        <v>10</v>
      </c>
      <c r="J118" s="3">
        <v>1</v>
      </c>
      <c r="K118" t="s">
        <v>187</v>
      </c>
      <c r="L118">
        <f t="shared" si="1"/>
        <v>2021</v>
      </c>
    </row>
    <row r="119" spans="1:12" x14ac:dyDescent="0.2">
      <c r="A119">
        <v>2021</v>
      </c>
      <c r="B119" t="s">
        <v>206</v>
      </c>
      <c r="C119" s="8">
        <v>43419</v>
      </c>
      <c r="D119">
        <v>5</v>
      </c>
      <c r="E119" s="9">
        <v>240.32</v>
      </c>
      <c r="F119">
        <v>22427.065999999999</v>
      </c>
      <c r="G119" t="s">
        <v>119</v>
      </c>
      <c r="H119" t="s">
        <v>148</v>
      </c>
      <c r="I119" s="2">
        <v>8</v>
      </c>
      <c r="J119" s="3">
        <v>7</v>
      </c>
      <c r="K119" t="s">
        <v>187</v>
      </c>
      <c r="L119">
        <f t="shared" si="1"/>
        <v>2027</v>
      </c>
    </row>
    <row r="120" spans="1:12" x14ac:dyDescent="0.2">
      <c r="A120">
        <v>2021</v>
      </c>
      <c r="B120" t="s">
        <v>206</v>
      </c>
      <c r="C120" s="8">
        <v>43419</v>
      </c>
      <c r="D120">
        <v>5</v>
      </c>
      <c r="E120" s="9">
        <v>240.32</v>
      </c>
      <c r="F120">
        <v>22427.065999999999</v>
      </c>
      <c r="G120" t="s">
        <v>120</v>
      </c>
      <c r="H120" t="s">
        <v>148</v>
      </c>
      <c r="I120" s="2">
        <v>27</v>
      </c>
      <c r="J120" s="3">
        <v>5</v>
      </c>
      <c r="K120" t="s">
        <v>187</v>
      </c>
      <c r="L120">
        <f t="shared" si="1"/>
        <v>2025</v>
      </c>
    </row>
    <row r="121" spans="1:12" x14ac:dyDescent="0.2">
      <c r="A121">
        <v>2021</v>
      </c>
      <c r="B121" t="s">
        <v>206</v>
      </c>
      <c r="C121" s="8">
        <v>43419</v>
      </c>
      <c r="D121">
        <v>5</v>
      </c>
      <c r="E121" s="9">
        <v>240.32</v>
      </c>
      <c r="F121">
        <v>22427.065999999999</v>
      </c>
      <c r="G121" t="s">
        <v>121</v>
      </c>
      <c r="H121" t="s">
        <v>147</v>
      </c>
      <c r="I121" s="2">
        <v>30</v>
      </c>
      <c r="J121" s="3">
        <v>1</v>
      </c>
      <c r="K121" t="s">
        <v>187</v>
      </c>
      <c r="L121">
        <f t="shared" si="1"/>
        <v>2021</v>
      </c>
    </row>
    <row r="122" spans="1:12" x14ac:dyDescent="0.2">
      <c r="A122">
        <v>2021</v>
      </c>
      <c r="B122" t="s">
        <v>206</v>
      </c>
      <c r="C122" s="8">
        <v>43419</v>
      </c>
      <c r="D122">
        <v>5</v>
      </c>
      <c r="E122" s="9">
        <v>240.32</v>
      </c>
      <c r="F122">
        <v>22427.065999999999</v>
      </c>
      <c r="G122" t="s">
        <v>122</v>
      </c>
      <c r="H122" t="s">
        <v>147</v>
      </c>
      <c r="I122" s="2">
        <v>29</v>
      </c>
      <c r="J122" s="3">
        <v>1</v>
      </c>
      <c r="K122" t="s">
        <v>188</v>
      </c>
      <c r="L122">
        <f t="shared" si="1"/>
        <v>2021</v>
      </c>
    </row>
    <row r="123" spans="1:12" x14ac:dyDescent="0.2">
      <c r="A123">
        <v>2021</v>
      </c>
      <c r="B123" t="s">
        <v>206</v>
      </c>
      <c r="C123" s="8">
        <v>43419</v>
      </c>
      <c r="D123">
        <v>5</v>
      </c>
      <c r="E123" s="9">
        <v>240.32</v>
      </c>
      <c r="F123">
        <v>22427.065999999999</v>
      </c>
      <c r="G123" t="s">
        <v>123</v>
      </c>
      <c r="H123" t="s">
        <v>147</v>
      </c>
      <c r="I123" s="2">
        <v>6.2329999999999997</v>
      </c>
      <c r="J123" s="3">
        <v>1</v>
      </c>
      <c r="K123" t="s">
        <v>189</v>
      </c>
      <c r="L123">
        <f t="shared" si="1"/>
        <v>2021</v>
      </c>
    </row>
    <row r="124" spans="1:12" x14ac:dyDescent="0.2">
      <c r="A124">
        <v>2021</v>
      </c>
      <c r="B124" t="s">
        <v>206</v>
      </c>
      <c r="C124" s="8">
        <v>43419</v>
      </c>
      <c r="D124">
        <v>5</v>
      </c>
      <c r="E124" s="9">
        <v>240.32</v>
      </c>
      <c r="F124">
        <v>22427.065999999999</v>
      </c>
      <c r="G124" t="s">
        <v>124</v>
      </c>
      <c r="H124" t="s">
        <v>147</v>
      </c>
      <c r="I124" s="2">
        <v>2</v>
      </c>
      <c r="J124" s="3">
        <v>1</v>
      </c>
      <c r="K124" t="s">
        <v>189</v>
      </c>
      <c r="L124">
        <f t="shared" si="1"/>
        <v>2021</v>
      </c>
    </row>
    <row r="125" spans="1:12" x14ac:dyDescent="0.2">
      <c r="A125">
        <v>2021</v>
      </c>
      <c r="B125" t="s">
        <v>206</v>
      </c>
      <c r="C125" s="8">
        <v>43419</v>
      </c>
      <c r="D125">
        <v>5</v>
      </c>
      <c r="E125" s="9">
        <v>240.32</v>
      </c>
      <c r="F125">
        <v>22427.065999999999</v>
      </c>
      <c r="G125" t="s">
        <v>125</v>
      </c>
      <c r="H125" t="s">
        <v>154</v>
      </c>
      <c r="I125" s="2">
        <v>3.6</v>
      </c>
      <c r="J125" s="3">
        <v>1</v>
      </c>
      <c r="K125" t="s">
        <v>189</v>
      </c>
      <c r="L125">
        <f t="shared" si="1"/>
        <v>2021</v>
      </c>
    </row>
    <row r="126" spans="1:12" x14ac:dyDescent="0.2">
      <c r="A126">
        <v>2021</v>
      </c>
      <c r="B126" t="s">
        <v>206</v>
      </c>
      <c r="C126" s="8">
        <v>43419</v>
      </c>
      <c r="D126">
        <v>5</v>
      </c>
      <c r="E126" s="9">
        <v>240.32</v>
      </c>
      <c r="F126">
        <v>22427.065999999999</v>
      </c>
      <c r="G126" t="s">
        <v>126</v>
      </c>
      <c r="H126" t="s">
        <v>147</v>
      </c>
      <c r="I126" s="2">
        <v>11</v>
      </c>
      <c r="J126" s="3">
        <v>1</v>
      </c>
      <c r="K126" t="s">
        <v>189</v>
      </c>
      <c r="L126">
        <f t="shared" si="1"/>
        <v>2021</v>
      </c>
    </row>
    <row r="127" spans="1:12" x14ac:dyDescent="0.2">
      <c r="A127">
        <v>2021</v>
      </c>
      <c r="B127" t="s">
        <v>206</v>
      </c>
      <c r="C127" s="8">
        <v>43419</v>
      </c>
      <c r="D127">
        <v>5</v>
      </c>
      <c r="E127" s="9">
        <v>240.32</v>
      </c>
      <c r="F127">
        <v>22427.065999999999</v>
      </c>
      <c r="G127" t="s">
        <v>127</v>
      </c>
      <c r="H127" t="s">
        <v>149</v>
      </c>
      <c r="I127" s="2">
        <v>54</v>
      </c>
      <c r="J127" s="3">
        <v>5</v>
      </c>
      <c r="K127" t="s">
        <v>189</v>
      </c>
      <c r="L127">
        <f t="shared" si="1"/>
        <v>2025</v>
      </c>
    </row>
    <row r="128" spans="1:12" x14ac:dyDescent="0.2">
      <c r="A128">
        <v>2021</v>
      </c>
      <c r="B128" t="s">
        <v>206</v>
      </c>
      <c r="C128" s="8">
        <v>43419</v>
      </c>
      <c r="D128">
        <v>5</v>
      </c>
      <c r="E128" s="9">
        <v>240.32</v>
      </c>
      <c r="F128">
        <v>22427.065999999999</v>
      </c>
      <c r="G128" t="s">
        <v>128</v>
      </c>
      <c r="H128" t="s">
        <v>149</v>
      </c>
      <c r="I128" s="2">
        <v>123</v>
      </c>
      <c r="J128" s="3">
        <v>5</v>
      </c>
      <c r="K128" t="s">
        <v>189</v>
      </c>
      <c r="L128">
        <f t="shared" si="1"/>
        <v>2025</v>
      </c>
    </row>
    <row r="129" spans="1:12" x14ac:dyDescent="0.2">
      <c r="A129">
        <v>2021</v>
      </c>
      <c r="B129" t="s">
        <v>206</v>
      </c>
      <c r="C129" s="8">
        <v>43419</v>
      </c>
      <c r="D129">
        <v>5</v>
      </c>
      <c r="E129" s="9">
        <v>240.32</v>
      </c>
      <c r="F129">
        <v>22427.065999999999</v>
      </c>
      <c r="G129" t="s">
        <v>134</v>
      </c>
      <c r="H129" t="s">
        <v>148</v>
      </c>
      <c r="I129" s="2">
        <v>4.66</v>
      </c>
      <c r="J129" s="3">
        <v>17</v>
      </c>
      <c r="K129" t="s">
        <v>189</v>
      </c>
      <c r="L129">
        <f t="shared" si="1"/>
        <v>2037</v>
      </c>
    </row>
    <row r="130" spans="1:12" x14ac:dyDescent="0.2">
      <c r="A130">
        <v>2021</v>
      </c>
      <c r="B130" t="s">
        <v>206</v>
      </c>
      <c r="C130" s="8">
        <v>43419</v>
      </c>
      <c r="D130">
        <v>5</v>
      </c>
      <c r="E130" s="9">
        <v>240.32</v>
      </c>
      <c r="F130">
        <v>22427.065999999999</v>
      </c>
      <c r="G130" t="s">
        <v>129</v>
      </c>
      <c r="H130" t="s">
        <v>149</v>
      </c>
      <c r="I130" s="2">
        <v>123</v>
      </c>
      <c r="J130" s="3">
        <v>5</v>
      </c>
      <c r="K130" t="s">
        <v>190</v>
      </c>
      <c r="L130">
        <f t="shared" si="1"/>
        <v>2025</v>
      </c>
    </row>
    <row r="131" spans="1:12" x14ac:dyDescent="0.2">
      <c r="A131">
        <v>2021</v>
      </c>
      <c r="B131" t="s">
        <v>206</v>
      </c>
      <c r="C131" s="8">
        <v>43419</v>
      </c>
      <c r="D131">
        <v>5</v>
      </c>
      <c r="E131" s="9">
        <v>240.32</v>
      </c>
      <c r="F131">
        <v>22427.065999999999</v>
      </c>
      <c r="G131" t="s">
        <v>130</v>
      </c>
      <c r="H131" t="s">
        <v>149</v>
      </c>
      <c r="I131" s="2">
        <v>184</v>
      </c>
      <c r="J131" s="3">
        <v>5</v>
      </c>
      <c r="K131" t="s">
        <v>190</v>
      </c>
      <c r="L131">
        <f t="shared" ref="L131:L146" si="2">2020+J131</f>
        <v>2025</v>
      </c>
    </row>
    <row r="132" spans="1:12" x14ac:dyDescent="0.2">
      <c r="A132">
        <v>2021</v>
      </c>
      <c r="B132" t="s">
        <v>206</v>
      </c>
      <c r="C132" s="8">
        <v>43419</v>
      </c>
      <c r="D132">
        <v>5</v>
      </c>
      <c r="E132" s="9">
        <v>240.32</v>
      </c>
      <c r="F132">
        <v>22427.065999999999</v>
      </c>
      <c r="G132" t="s">
        <v>131</v>
      </c>
      <c r="H132" t="s">
        <v>149</v>
      </c>
      <c r="I132" s="2">
        <v>54</v>
      </c>
      <c r="J132" s="3">
        <v>5</v>
      </c>
      <c r="K132" t="s">
        <v>190</v>
      </c>
      <c r="L132">
        <f t="shared" si="2"/>
        <v>2025</v>
      </c>
    </row>
    <row r="133" spans="1:12" x14ac:dyDescent="0.2">
      <c r="A133">
        <v>2021</v>
      </c>
      <c r="B133" t="s">
        <v>206</v>
      </c>
      <c r="C133" s="8">
        <v>43419</v>
      </c>
      <c r="D133">
        <v>5</v>
      </c>
      <c r="E133" s="9">
        <v>240.32</v>
      </c>
      <c r="F133">
        <v>22427.065999999999</v>
      </c>
      <c r="G133" t="s">
        <v>132</v>
      </c>
      <c r="H133" t="s">
        <v>147</v>
      </c>
      <c r="I133" s="2">
        <v>184</v>
      </c>
      <c r="J133" s="3">
        <v>1</v>
      </c>
      <c r="K133" t="s">
        <v>190</v>
      </c>
      <c r="L133">
        <f t="shared" si="2"/>
        <v>2021</v>
      </c>
    </row>
    <row r="134" spans="1:12" x14ac:dyDescent="0.2">
      <c r="A134">
        <v>2021</v>
      </c>
      <c r="B134" t="s">
        <v>206</v>
      </c>
      <c r="C134" s="8">
        <v>43419</v>
      </c>
      <c r="D134">
        <v>5</v>
      </c>
      <c r="E134" s="9">
        <v>240.32</v>
      </c>
      <c r="F134">
        <v>22427.065999999999</v>
      </c>
      <c r="G134" t="s">
        <v>133</v>
      </c>
      <c r="H134" t="s">
        <v>147</v>
      </c>
      <c r="I134" s="2">
        <v>190</v>
      </c>
      <c r="J134" s="3">
        <v>1</v>
      </c>
      <c r="K134" t="s">
        <v>190</v>
      </c>
      <c r="L134">
        <f t="shared" si="2"/>
        <v>2021</v>
      </c>
    </row>
    <row r="135" spans="1:12" x14ac:dyDescent="0.2">
      <c r="A135">
        <v>2021</v>
      </c>
      <c r="B135" t="s">
        <v>206</v>
      </c>
      <c r="C135" s="8">
        <v>43419</v>
      </c>
      <c r="D135">
        <v>5</v>
      </c>
      <c r="E135" s="9">
        <v>240.32</v>
      </c>
      <c r="F135">
        <v>22427.065999999999</v>
      </c>
      <c r="G135" t="s">
        <v>135</v>
      </c>
      <c r="H135" t="s">
        <v>149</v>
      </c>
      <c r="I135" s="2">
        <v>186</v>
      </c>
      <c r="J135" s="3">
        <v>5</v>
      </c>
      <c r="K135" t="s">
        <v>191</v>
      </c>
      <c r="L135">
        <f t="shared" si="2"/>
        <v>2025</v>
      </c>
    </row>
    <row r="136" spans="1:12" x14ac:dyDescent="0.2">
      <c r="A136">
        <v>2021</v>
      </c>
      <c r="B136" t="s">
        <v>206</v>
      </c>
      <c r="C136" s="8">
        <v>43419</v>
      </c>
      <c r="D136">
        <v>5</v>
      </c>
      <c r="E136" s="9">
        <v>240.32</v>
      </c>
      <c r="F136">
        <v>22427.065999999999</v>
      </c>
      <c r="G136" t="s">
        <v>136</v>
      </c>
      <c r="H136" t="s">
        <v>149</v>
      </c>
      <c r="I136" s="2">
        <v>187</v>
      </c>
      <c r="J136" s="3">
        <v>5</v>
      </c>
      <c r="K136" t="s">
        <v>191</v>
      </c>
      <c r="L136">
        <f t="shared" si="2"/>
        <v>2025</v>
      </c>
    </row>
    <row r="137" spans="1:12" x14ac:dyDescent="0.2">
      <c r="A137">
        <v>2021</v>
      </c>
      <c r="B137" t="s">
        <v>206</v>
      </c>
      <c r="C137" s="8">
        <v>43419</v>
      </c>
      <c r="D137">
        <v>5</v>
      </c>
      <c r="E137" s="9">
        <v>240.32</v>
      </c>
      <c r="F137">
        <v>22427.065999999999</v>
      </c>
      <c r="G137" t="s">
        <v>137</v>
      </c>
      <c r="H137" t="s">
        <v>149</v>
      </c>
      <c r="I137" s="2">
        <v>380</v>
      </c>
      <c r="J137" s="3">
        <v>5</v>
      </c>
      <c r="K137" t="s">
        <v>191</v>
      </c>
      <c r="L137">
        <f t="shared" si="2"/>
        <v>2025</v>
      </c>
    </row>
    <row r="138" spans="1:12" x14ac:dyDescent="0.2">
      <c r="A138">
        <v>2021</v>
      </c>
      <c r="B138" t="s">
        <v>206</v>
      </c>
      <c r="C138" s="8">
        <v>43419</v>
      </c>
      <c r="D138">
        <v>5</v>
      </c>
      <c r="E138" s="9">
        <v>240.32</v>
      </c>
      <c r="F138">
        <v>22427.065999999999</v>
      </c>
      <c r="G138" t="s">
        <v>138</v>
      </c>
      <c r="H138" t="s">
        <v>149</v>
      </c>
      <c r="I138" s="2">
        <v>183</v>
      </c>
      <c r="J138" s="3">
        <v>5</v>
      </c>
      <c r="K138" t="s">
        <v>191</v>
      </c>
      <c r="L138">
        <f t="shared" si="2"/>
        <v>2025</v>
      </c>
    </row>
    <row r="139" spans="1:12" x14ac:dyDescent="0.2">
      <c r="A139">
        <v>2021</v>
      </c>
      <c r="B139" t="s">
        <v>206</v>
      </c>
      <c r="C139" s="8">
        <v>43419</v>
      </c>
      <c r="D139">
        <v>5</v>
      </c>
      <c r="E139" s="9">
        <v>240.32</v>
      </c>
      <c r="F139">
        <v>22427.065999999999</v>
      </c>
      <c r="G139" t="s">
        <v>139</v>
      </c>
      <c r="H139" t="s">
        <v>149</v>
      </c>
      <c r="I139" s="2">
        <v>25</v>
      </c>
      <c r="J139" s="3">
        <v>7</v>
      </c>
      <c r="K139" t="s">
        <v>192</v>
      </c>
      <c r="L139">
        <f t="shared" si="2"/>
        <v>2027</v>
      </c>
    </row>
    <row r="140" spans="1:12" x14ac:dyDescent="0.2">
      <c r="A140">
        <v>2021</v>
      </c>
      <c r="B140" t="s">
        <v>206</v>
      </c>
      <c r="C140" s="8">
        <v>43419</v>
      </c>
      <c r="D140">
        <v>5</v>
      </c>
      <c r="E140" s="9">
        <v>240.32</v>
      </c>
      <c r="F140">
        <v>22427.065999999999</v>
      </c>
      <c r="G140" t="s">
        <v>140</v>
      </c>
      <c r="H140" t="s">
        <v>149</v>
      </c>
      <c r="I140" s="2">
        <v>23</v>
      </c>
      <c r="J140" s="3">
        <v>7</v>
      </c>
      <c r="K140" t="s">
        <v>192</v>
      </c>
      <c r="L140">
        <f t="shared" si="2"/>
        <v>2027</v>
      </c>
    </row>
    <row r="141" spans="1:12" x14ac:dyDescent="0.2">
      <c r="A141">
        <v>2021</v>
      </c>
      <c r="B141" t="s">
        <v>206</v>
      </c>
      <c r="C141" s="8">
        <v>43419</v>
      </c>
      <c r="D141">
        <v>5</v>
      </c>
      <c r="E141" s="9">
        <v>240.32</v>
      </c>
      <c r="F141">
        <v>22427.065999999999</v>
      </c>
      <c r="G141" t="s">
        <v>141</v>
      </c>
      <c r="H141" t="s">
        <v>147</v>
      </c>
      <c r="I141" s="2">
        <v>50</v>
      </c>
      <c r="J141" s="3">
        <v>1</v>
      </c>
      <c r="K141" t="s">
        <v>193</v>
      </c>
      <c r="L141">
        <f t="shared" si="2"/>
        <v>2021</v>
      </c>
    </row>
    <row r="142" spans="1:12" x14ac:dyDescent="0.2">
      <c r="A142">
        <v>2021</v>
      </c>
      <c r="B142" t="s">
        <v>206</v>
      </c>
      <c r="C142" s="8">
        <v>43419</v>
      </c>
      <c r="D142">
        <v>5</v>
      </c>
      <c r="E142" s="9">
        <v>240.32</v>
      </c>
      <c r="F142">
        <v>22427.065999999999</v>
      </c>
      <c r="G142" t="s">
        <v>142</v>
      </c>
      <c r="H142" t="s">
        <v>150</v>
      </c>
      <c r="I142" s="2">
        <v>10</v>
      </c>
      <c r="J142" s="3">
        <v>1</v>
      </c>
      <c r="K142" t="s">
        <v>194</v>
      </c>
      <c r="L142">
        <f t="shared" si="2"/>
        <v>2021</v>
      </c>
    </row>
    <row r="143" spans="1:12" x14ac:dyDescent="0.2">
      <c r="A143">
        <v>2021</v>
      </c>
      <c r="B143" t="s">
        <v>206</v>
      </c>
      <c r="C143" s="8">
        <v>43419</v>
      </c>
      <c r="D143">
        <v>5</v>
      </c>
      <c r="E143" s="9">
        <v>240.32</v>
      </c>
      <c r="F143">
        <v>22427.065999999999</v>
      </c>
      <c r="G143" t="s">
        <v>143</v>
      </c>
      <c r="H143" t="s">
        <v>147</v>
      </c>
      <c r="I143" s="2">
        <v>189</v>
      </c>
      <c r="J143" s="3">
        <v>1</v>
      </c>
      <c r="K143" t="s">
        <v>195</v>
      </c>
      <c r="L143">
        <f t="shared" si="2"/>
        <v>2021</v>
      </c>
    </row>
    <row r="144" spans="1:12" x14ac:dyDescent="0.2">
      <c r="A144">
        <v>2021</v>
      </c>
      <c r="B144" t="s">
        <v>206</v>
      </c>
      <c r="C144" s="8">
        <v>43419</v>
      </c>
      <c r="D144">
        <v>5</v>
      </c>
      <c r="E144" s="9">
        <v>240.32</v>
      </c>
      <c r="F144">
        <v>22427.065999999999</v>
      </c>
      <c r="G144" t="s">
        <v>144</v>
      </c>
      <c r="H144" t="s">
        <v>147</v>
      </c>
      <c r="I144" s="2">
        <v>184</v>
      </c>
      <c r="J144" s="3">
        <v>1</v>
      </c>
      <c r="K144" t="s">
        <v>195</v>
      </c>
      <c r="L144">
        <f t="shared" si="2"/>
        <v>2021</v>
      </c>
    </row>
    <row r="145" spans="1:12" x14ac:dyDescent="0.2">
      <c r="A145">
        <v>2021</v>
      </c>
      <c r="B145" t="s">
        <v>206</v>
      </c>
      <c r="C145" s="8">
        <v>43419</v>
      </c>
      <c r="D145">
        <v>5</v>
      </c>
      <c r="E145" s="9">
        <v>240.32</v>
      </c>
      <c r="F145">
        <v>22427.065999999999</v>
      </c>
      <c r="G145" t="s">
        <v>145</v>
      </c>
      <c r="H145" t="s">
        <v>147</v>
      </c>
      <c r="I145" s="2">
        <v>40</v>
      </c>
      <c r="J145" s="3">
        <v>1</v>
      </c>
      <c r="K145" t="s">
        <v>196</v>
      </c>
      <c r="L145">
        <f t="shared" si="2"/>
        <v>2021</v>
      </c>
    </row>
    <row r="146" spans="1:12" x14ac:dyDescent="0.2">
      <c r="A146">
        <v>2021</v>
      </c>
      <c r="B146" t="s">
        <v>206</v>
      </c>
      <c r="C146" s="8">
        <v>43419</v>
      </c>
      <c r="D146">
        <v>5</v>
      </c>
      <c r="E146" s="9">
        <v>240.32</v>
      </c>
      <c r="F146">
        <v>22427.065999999999</v>
      </c>
      <c r="G146" t="s">
        <v>146</v>
      </c>
      <c r="H146" t="s">
        <v>147</v>
      </c>
      <c r="I146" s="2">
        <v>40</v>
      </c>
      <c r="J146" s="3">
        <v>1</v>
      </c>
      <c r="K146" t="s">
        <v>196</v>
      </c>
      <c r="L146">
        <f t="shared" si="2"/>
        <v>2021</v>
      </c>
    </row>
  </sheetData>
  <sortState xmlns:xlrd2="http://schemas.microsoft.com/office/spreadsheetml/2017/richdata2" ref="G2:K219">
    <sortCondition ref="K2:K21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08865-6A7E-6747-8A48-202AE8EE3D43}">
  <dimension ref="A1:G147"/>
  <sheetViews>
    <sheetView tabSelected="1" workbookViewId="0">
      <selection sqref="A1:G1048576"/>
    </sheetView>
  </sheetViews>
  <sheetFormatPr baseColWidth="10" defaultColWidth="8.83203125" defaultRowHeight="15" x14ac:dyDescent="0.2"/>
  <cols>
    <col min="1" max="1" width="16.1640625" customWidth="1"/>
    <col min="2" max="3" width="23.6640625" customWidth="1"/>
    <col min="4" max="4" width="23.6640625" style="2" customWidth="1"/>
    <col min="5" max="5" width="23.6640625" style="3" customWidth="1"/>
    <col min="6" max="6" width="23.6640625" customWidth="1"/>
    <col min="7" max="7" width="21.33203125" customWidth="1"/>
  </cols>
  <sheetData>
    <row r="1" spans="1:7" ht="64" x14ac:dyDescent="0.2">
      <c r="A1" s="7" t="s">
        <v>204</v>
      </c>
      <c r="B1" s="5" t="s">
        <v>199</v>
      </c>
      <c r="C1" s="1" t="s">
        <v>0</v>
      </c>
      <c r="D1" s="6" t="s">
        <v>198</v>
      </c>
      <c r="E1" s="4" t="s">
        <v>197</v>
      </c>
      <c r="F1" s="1" t="s">
        <v>1</v>
      </c>
      <c r="G1" s="10" t="s">
        <v>225</v>
      </c>
    </row>
    <row r="2" spans="1:7" x14ac:dyDescent="0.2">
      <c r="A2" s="9">
        <v>240.32</v>
      </c>
      <c r="B2" t="s">
        <v>2</v>
      </c>
      <c r="C2" t="s">
        <v>147</v>
      </c>
      <c r="D2" s="2">
        <v>6</v>
      </c>
      <c r="E2" s="3">
        <v>1</v>
      </c>
      <c r="F2" t="s">
        <v>155</v>
      </c>
      <c r="G2" s="11">
        <v>1441920</v>
      </c>
    </row>
    <row r="3" spans="1:7" x14ac:dyDescent="0.2">
      <c r="A3" s="9">
        <v>240.32</v>
      </c>
      <c r="B3" t="s">
        <v>3</v>
      </c>
      <c r="C3" t="s">
        <v>147</v>
      </c>
      <c r="D3" s="2">
        <v>120</v>
      </c>
      <c r="E3" s="3">
        <v>1</v>
      </c>
      <c r="F3" t="s">
        <v>156</v>
      </c>
      <c r="G3" s="11">
        <v>28838400</v>
      </c>
    </row>
    <row r="4" spans="1:7" x14ac:dyDescent="0.2">
      <c r="A4" s="9">
        <v>240.32</v>
      </c>
      <c r="B4" t="s">
        <v>4</v>
      </c>
      <c r="C4" t="s">
        <v>147</v>
      </c>
      <c r="D4" s="2">
        <v>55</v>
      </c>
      <c r="E4" s="3">
        <v>1</v>
      </c>
      <c r="F4" t="s">
        <v>157</v>
      </c>
      <c r="G4" s="11">
        <v>13217600</v>
      </c>
    </row>
    <row r="5" spans="1:7" x14ac:dyDescent="0.2">
      <c r="A5" s="9">
        <v>240.32</v>
      </c>
      <c r="B5" t="s">
        <v>5</v>
      </c>
      <c r="C5" t="s">
        <v>148</v>
      </c>
      <c r="D5" s="2">
        <v>386</v>
      </c>
      <c r="E5" s="3">
        <v>7</v>
      </c>
      <c r="F5" t="s">
        <v>158</v>
      </c>
      <c r="G5" s="11">
        <v>649344640</v>
      </c>
    </row>
    <row r="6" spans="1:7" x14ac:dyDescent="0.2">
      <c r="A6" s="9">
        <v>240.32</v>
      </c>
      <c r="B6" t="s">
        <v>6</v>
      </c>
      <c r="C6" t="s">
        <v>147</v>
      </c>
      <c r="D6" s="2">
        <v>214</v>
      </c>
      <c r="E6" s="3">
        <v>1</v>
      </c>
      <c r="F6" t="s">
        <v>159</v>
      </c>
      <c r="G6" s="11">
        <v>51428480</v>
      </c>
    </row>
    <row r="7" spans="1:7" x14ac:dyDescent="0.2">
      <c r="A7" s="9">
        <v>240.32</v>
      </c>
      <c r="B7" t="s">
        <v>7</v>
      </c>
      <c r="C7" t="s">
        <v>147</v>
      </c>
      <c r="D7" s="2">
        <v>3.5</v>
      </c>
      <c r="E7" s="3">
        <v>1</v>
      </c>
      <c r="F7" t="s">
        <v>160</v>
      </c>
      <c r="G7" s="11">
        <v>841120</v>
      </c>
    </row>
    <row r="8" spans="1:7" x14ac:dyDescent="0.2">
      <c r="A8" s="9">
        <v>240.32</v>
      </c>
      <c r="B8" t="s">
        <v>8</v>
      </c>
      <c r="C8" t="s">
        <v>149</v>
      </c>
      <c r="D8" s="2">
        <v>206.56</v>
      </c>
      <c r="E8" s="3">
        <v>5</v>
      </c>
      <c r="F8" t="s">
        <v>161</v>
      </c>
      <c r="G8" s="11">
        <v>248202495.99999997</v>
      </c>
    </row>
    <row r="9" spans="1:7" x14ac:dyDescent="0.2">
      <c r="A9" s="9">
        <v>240.32</v>
      </c>
      <c r="B9" t="s">
        <v>9</v>
      </c>
      <c r="C9" t="s">
        <v>149</v>
      </c>
      <c r="D9" s="2">
        <v>202.66900000000001</v>
      </c>
      <c r="E9" s="3">
        <v>5</v>
      </c>
      <c r="F9" t="s">
        <v>161</v>
      </c>
      <c r="G9" s="11">
        <v>243527070.39999998</v>
      </c>
    </row>
    <row r="10" spans="1:7" x14ac:dyDescent="0.2">
      <c r="A10" s="9">
        <v>240.32</v>
      </c>
      <c r="B10" t="s">
        <v>10</v>
      </c>
      <c r="C10" t="s">
        <v>147</v>
      </c>
      <c r="D10" s="2">
        <v>13.095000000000001</v>
      </c>
      <c r="E10" s="3">
        <v>1</v>
      </c>
      <c r="F10" t="s">
        <v>162</v>
      </c>
      <c r="G10" s="11">
        <v>3146990.4</v>
      </c>
    </row>
    <row r="11" spans="1:7" x14ac:dyDescent="0.2">
      <c r="A11" s="9">
        <v>240.32</v>
      </c>
      <c r="B11" t="s">
        <v>11</v>
      </c>
      <c r="C11" t="s">
        <v>147</v>
      </c>
      <c r="D11" s="2">
        <v>11.965</v>
      </c>
      <c r="E11" s="3">
        <v>1</v>
      </c>
      <c r="F11" t="s">
        <v>162</v>
      </c>
      <c r="G11" s="11">
        <v>2875428.8</v>
      </c>
    </row>
    <row r="12" spans="1:7" x14ac:dyDescent="0.2">
      <c r="A12" s="9">
        <v>240.32</v>
      </c>
      <c r="B12" t="s">
        <v>12</v>
      </c>
      <c r="C12" t="s">
        <v>147</v>
      </c>
      <c r="D12" s="2">
        <v>11.961</v>
      </c>
      <c r="E12" s="3">
        <v>1</v>
      </c>
      <c r="F12" t="s">
        <v>162</v>
      </c>
      <c r="G12" s="11">
        <v>2874467.52</v>
      </c>
    </row>
    <row r="13" spans="1:7" x14ac:dyDescent="0.2">
      <c r="A13" s="9">
        <v>240.32</v>
      </c>
      <c r="B13" t="s">
        <v>13</v>
      </c>
      <c r="C13" t="s">
        <v>149</v>
      </c>
      <c r="D13" s="2">
        <v>193.79</v>
      </c>
      <c r="E13" s="3">
        <v>5</v>
      </c>
      <c r="F13" t="s">
        <v>162</v>
      </c>
      <c r="G13" s="11">
        <v>232858064</v>
      </c>
    </row>
    <row r="14" spans="1:7" x14ac:dyDescent="0.2">
      <c r="A14" s="9">
        <v>240.32</v>
      </c>
      <c r="B14" t="s">
        <v>14</v>
      </c>
      <c r="C14" t="s">
        <v>149</v>
      </c>
      <c r="D14" s="2">
        <v>188.572</v>
      </c>
      <c r="E14" s="3">
        <v>5</v>
      </c>
      <c r="F14" t="s">
        <v>162</v>
      </c>
      <c r="G14" s="11">
        <v>226588115.19999999</v>
      </c>
    </row>
    <row r="15" spans="1:7" x14ac:dyDescent="0.2">
      <c r="A15" s="9">
        <v>240.32</v>
      </c>
      <c r="B15" t="s">
        <v>15</v>
      </c>
      <c r="C15" t="s">
        <v>149</v>
      </c>
      <c r="D15" s="2">
        <v>193.33199999999999</v>
      </c>
      <c r="E15" s="3">
        <v>5</v>
      </c>
      <c r="F15" t="s">
        <v>162</v>
      </c>
      <c r="G15" s="11">
        <v>232307731.20000002</v>
      </c>
    </row>
    <row r="16" spans="1:7" x14ac:dyDescent="0.2">
      <c r="A16" s="9">
        <v>240.32</v>
      </c>
      <c r="B16" t="s">
        <v>16</v>
      </c>
      <c r="C16" t="s">
        <v>149</v>
      </c>
      <c r="D16" s="2">
        <v>193.33199999999999</v>
      </c>
      <c r="E16" s="3">
        <v>5</v>
      </c>
      <c r="F16" t="s">
        <v>162</v>
      </c>
      <c r="G16" s="11">
        <v>232307731.20000002</v>
      </c>
    </row>
    <row r="17" spans="1:7" x14ac:dyDescent="0.2">
      <c r="A17" s="9">
        <v>240.32</v>
      </c>
      <c r="B17" t="s">
        <v>17</v>
      </c>
      <c r="C17" t="s">
        <v>149</v>
      </c>
      <c r="D17" s="2">
        <v>193.33199999999999</v>
      </c>
      <c r="E17" s="3">
        <v>5</v>
      </c>
      <c r="F17" t="s">
        <v>162</v>
      </c>
      <c r="G17" s="11">
        <v>232307731.20000002</v>
      </c>
    </row>
    <row r="18" spans="1:7" x14ac:dyDescent="0.2">
      <c r="A18" s="9">
        <v>240.32</v>
      </c>
      <c r="B18" t="s">
        <v>18</v>
      </c>
      <c r="C18" t="s">
        <v>149</v>
      </c>
      <c r="D18" s="2">
        <v>189.48699999999999</v>
      </c>
      <c r="E18" s="3">
        <v>5</v>
      </c>
      <c r="F18" t="s">
        <v>162</v>
      </c>
      <c r="G18" s="11">
        <v>227687579.19999999</v>
      </c>
    </row>
    <row r="19" spans="1:7" x14ac:dyDescent="0.2">
      <c r="A19" s="9">
        <v>240.32</v>
      </c>
      <c r="B19" t="s">
        <v>19</v>
      </c>
      <c r="C19" t="s">
        <v>149</v>
      </c>
      <c r="D19" s="2">
        <v>193.33199999999999</v>
      </c>
      <c r="E19" s="3">
        <v>5</v>
      </c>
      <c r="F19" t="s">
        <v>162</v>
      </c>
      <c r="G19" s="11">
        <v>232307731.20000002</v>
      </c>
    </row>
    <row r="20" spans="1:7" x14ac:dyDescent="0.2">
      <c r="A20" s="9">
        <v>240.32</v>
      </c>
      <c r="B20" t="s">
        <v>20</v>
      </c>
      <c r="C20" t="s">
        <v>149</v>
      </c>
      <c r="D20" s="2">
        <v>476.46499999999997</v>
      </c>
      <c r="E20" s="3">
        <v>5</v>
      </c>
      <c r="F20" t="s">
        <v>162</v>
      </c>
      <c r="G20" s="11">
        <v>572520344</v>
      </c>
    </row>
    <row r="21" spans="1:7" x14ac:dyDescent="0.2">
      <c r="A21" s="9">
        <v>240.32</v>
      </c>
      <c r="B21" t="s">
        <v>21</v>
      </c>
      <c r="C21" t="s">
        <v>149</v>
      </c>
      <c r="D21" s="2">
        <v>479.66899999999998</v>
      </c>
      <c r="E21" s="3">
        <v>5</v>
      </c>
      <c r="F21" t="s">
        <v>162</v>
      </c>
      <c r="G21" s="11">
        <v>576370270.39999998</v>
      </c>
    </row>
    <row r="22" spans="1:7" x14ac:dyDescent="0.2">
      <c r="A22" s="9">
        <v>240.32</v>
      </c>
      <c r="B22" t="s">
        <v>22</v>
      </c>
      <c r="C22" t="s">
        <v>147</v>
      </c>
      <c r="D22" s="2">
        <v>915.4</v>
      </c>
      <c r="E22" s="3">
        <v>15</v>
      </c>
      <c r="F22" t="s">
        <v>162</v>
      </c>
      <c r="G22" s="11">
        <v>3299833920</v>
      </c>
    </row>
    <row r="23" spans="1:7" x14ac:dyDescent="0.2">
      <c r="A23" s="9">
        <v>240.32</v>
      </c>
      <c r="B23" t="s">
        <v>23</v>
      </c>
      <c r="C23" t="s">
        <v>149</v>
      </c>
      <c r="D23" s="2">
        <v>195.071</v>
      </c>
      <c r="E23" s="3">
        <v>5</v>
      </c>
      <c r="F23" t="s">
        <v>163</v>
      </c>
      <c r="G23" s="11">
        <v>234397313.59999999</v>
      </c>
    </row>
    <row r="24" spans="1:7" x14ac:dyDescent="0.2">
      <c r="A24" s="9">
        <v>240.32</v>
      </c>
      <c r="B24" t="s">
        <v>24</v>
      </c>
      <c r="C24" t="s">
        <v>149</v>
      </c>
      <c r="D24" s="2">
        <v>195.071</v>
      </c>
      <c r="E24" s="3">
        <v>5</v>
      </c>
      <c r="F24" t="s">
        <v>163</v>
      </c>
      <c r="G24" s="11">
        <v>234397313.59999999</v>
      </c>
    </row>
    <row r="25" spans="1:7" x14ac:dyDescent="0.2">
      <c r="A25" s="9">
        <v>240.32</v>
      </c>
      <c r="B25" t="s">
        <v>25</v>
      </c>
      <c r="C25" t="s">
        <v>149</v>
      </c>
      <c r="D25" s="2">
        <v>195.071</v>
      </c>
      <c r="E25" s="3">
        <v>5</v>
      </c>
      <c r="F25" t="s">
        <v>163</v>
      </c>
      <c r="G25" s="11">
        <v>234397313.59999999</v>
      </c>
    </row>
    <row r="26" spans="1:7" x14ac:dyDescent="0.2">
      <c r="A26" s="9">
        <v>240.32</v>
      </c>
      <c r="B26" t="s">
        <v>26</v>
      </c>
      <c r="C26" t="s">
        <v>147</v>
      </c>
      <c r="D26" s="2">
        <v>49.66</v>
      </c>
      <c r="E26" s="3">
        <v>1</v>
      </c>
      <c r="F26" t="s">
        <v>164</v>
      </c>
      <c r="G26" s="11">
        <v>11934291.199999999</v>
      </c>
    </row>
    <row r="27" spans="1:7" x14ac:dyDescent="0.2">
      <c r="A27" s="9">
        <v>240.32</v>
      </c>
      <c r="B27" t="s">
        <v>27</v>
      </c>
      <c r="C27" t="s">
        <v>147</v>
      </c>
      <c r="D27" s="2">
        <v>49.66</v>
      </c>
      <c r="E27" s="3">
        <v>1</v>
      </c>
      <c r="F27" t="s">
        <v>164</v>
      </c>
      <c r="G27" s="11">
        <v>11934291.199999999</v>
      </c>
    </row>
    <row r="28" spans="1:7" x14ac:dyDescent="0.2">
      <c r="A28" s="9">
        <v>240.32</v>
      </c>
      <c r="B28" t="s">
        <v>28</v>
      </c>
      <c r="C28" t="s">
        <v>147</v>
      </c>
      <c r="D28" s="2">
        <v>49.68</v>
      </c>
      <c r="E28" s="3">
        <v>1</v>
      </c>
      <c r="F28" t="s">
        <v>164</v>
      </c>
      <c r="G28" s="11">
        <v>11939097.6</v>
      </c>
    </row>
    <row r="29" spans="1:7" x14ac:dyDescent="0.2">
      <c r="A29" s="9">
        <v>240.32</v>
      </c>
      <c r="B29" t="s">
        <v>29</v>
      </c>
      <c r="C29" t="s">
        <v>147</v>
      </c>
      <c r="D29" s="2">
        <v>25.667000000000002</v>
      </c>
      <c r="E29" s="3">
        <v>1</v>
      </c>
      <c r="F29" t="s">
        <v>164</v>
      </c>
      <c r="G29" s="11">
        <v>6168293.4399999995</v>
      </c>
    </row>
    <row r="30" spans="1:7" x14ac:dyDescent="0.2">
      <c r="A30" s="9">
        <v>240.32</v>
      </c>
      <c r="B30" t="s">
        <v>30</v>
      </c>
      <c r="C30" t="s">
        <v>147</v>
      </c>
      <c r="D30" s="2">
        <v>25.667000000000002</v>
      </c>
      <c r="E30" s="3">
        <v>1</v>
      </c>
      <c r="F30" t="s">
        <v>164</v>
      </c>
      <c r="G30" s="11">
        <v>6168293.4399999995</v>
      </c>
    </row>
    <row r="31" spans="1:7" x14ac:dyDescent="0.2">
      <c r="A31" s="9">
        <v>240.32</v>
      </c>
      <c r="B31" t="s">
        <v>31</v>
      </c>
      <c r="C31" t="s">
        <v>147</v>
      </c>
      <c r="D31" s="2">
        <v>25.666</v>
      </c>
      <c r="E31" s="3">
        <v>1</v>
      </c>
      <c r="F31" t="s">
        <v>164</v>
      </c>
      <c r="G31" s="11">
        <v>6168053.1200000001</v>
      </c>
    </row>
    <row r="32" spans="1:7" x14ac:dyDescent="0.2">
      <c r="A32" s="9">
        <v>240.32</v>
      </c>
      <c r="B32" t="s">
        <v>32</v>
      </c>
      <c r="C32" t="s">
        <v>147</v>
      </c>
      <c r="D32" s="2">
        <v>14</v>
      </c>
      <c r="E32" s="3">
        <v>1</v>
      </c>
      <c r="F32" t="s">
        <v>164</v>
      </c>
      <c r="G32" s="11">
        <v>3364480</v>
      </c>
    </row>
    <row r="33" spans="1:7" x14ac:dyDescent="0.2">
      <c r="A33" s="9">
        <v>240.32</v>
      </c>
      <c r="B33" t="s">
        <v>33</v>
      </c>
      <c r="C33" t="s">
        <v>150</v>
      </c>
      <c r="D33" s="2">
        <v>50</v>
      </c>
      <c r="E33" s="3">
        <v>1</v>
      </c>
      <c r="F33" t="s">
        <v>165</v>
      </c>
      <c r="G33" s="11">
        <v>12016000</v>
      </c>
    </row>
    <row r="34" spans="1:7" x14ac:dyDescent="0.2">
      <c r="A34" s="9">
        <v>240.32</v>
      </c>
      <c r="B34" t="s">
        <v>34</v>
      </c>
      <c r="C34" t="s">
        <v>150</v>
      </c>
      <c r="D34" s="2">
        <v>50</v>
      </c>
      <c r="E34" s="3">
        <v>1</v>
      </c>
      <c r="F34" t="s">
        <v>165</v>
      </c>
      <c r="G34" s="11">
        <v>12016000</v>
      </c>
    </row>
    <row r="35" spans="1:7" x14ac:dyDescent="0.2">
      <c r="A35" s="9">
        <v>240.32</v>
      </c>
      <c r="B35" t="s">
        <v>35</v>
      </c>
      <c r="C35" t="s">
        <v>150</v>
      </c>
      <c r="D35" s="2">
        <v>45</v>
      </c>
      <c r="E35" s="3">
        <v>1</v>
      </c>
      <c r="F35" t="s">
        <v>165</v>
      </c>
      <c r="G35" s="11">
        <v>10814400</v>
      </c>
    </row>
    <row r="36" spans="1:7" x14ac:dyDescent="0.2">
      <c r="A36" s="9">
        <v>240.32</v>
      </c>
      <c r="B36" t="s">
        <v>36</v>
      </c>
      <c r="C36" t="s">
        <v>150</v>
      </c>
      <c r="D36" s="2">
        <v>45</v>
      </c>
      <c r="E36" s="3">
        <v>1</v>
      </c>
      <c r="F36" t="s">
        <v>165</v>
      </c>
      <c r="G36" s="11">
        <v>10814400</v>
      </c>
    </row>
    <row r="37" spans="1:7" x14ac:dyDescent="0.2">
      <c r="A37" s="9">
        <v>240.32</v>
      </c>
      <c r="B37" t="s">
        <v>37</v>
      </c>
      <c r="C37" t="s">
        <v>150</v>
      </c>
      <c r="D37" s="2">
        <v>45</v>
      </c>
      <c r="E37" s="3">
        <v>1</v>
      </c>
      <c r="F37" t="s">
        <v>165</v>
      </c>
      <c r="G37" s="11">
        <v>10814400</v>
      </c>
    </row>
    <row r="38" spans="1:7" x14ac:dyDescent="0.2">
      <c r="A38" s="9">
        <v>240.32</v>
      </c>
      <c r="B38" t="s">
        <v>38</v>
      </c>
      <c r="C38" t="s">
        <v>150</v>
      </c>
      <c r="D38" s="2">
        <v>45</v>
      </c>
      <c r="E38" s="3">
        <v>1</v>
      </c>
      <c r="F38" t="s">
        <v>165</v>
      </c>
      <c r="G38" s="11">
        <v>10814400</v>
      </c>
    </row>
    <row r="39" spans="1:7" x14ac:dyDescent="0.2">
      <c r="A39" s="9">
        <v>240.32</v>
      </c>
      <c r="B39" t="s">
        <v>39</v>
      </c>
      <c r="C39" t="s">
        <v>150</v>
      </c>
      <c r="D39" s="2">
        <v>42</v>
      </c>
      <c r="E39" s="3">
        <v>1</v>
      </c>
      <c r="F39" t="s">
        <v>165</v>
      </c>
      <c r="G39" s="11">
        <v>10093440</v>
      </c>
    </row>
    <row r="40" spans="1:7" x14ac:dyDescent="0.2">
      <c r="A40" s="9">
        <v>240.32</v>
      </c>
      <c r="B40" t="s">
        <v>40</v>
      </c>
      <c r="C40" t="s">
        <v>150</v>
      </c>
      <c r="D40" s="2">
        <v>30</v>
      </c>
      <c r="E40" s="3">
        <v>1</v>
      </c>
      <c r="F40" t="s">
        <v>165</v>
      </c>
      <c r="G40" s="11">
        <v>7209600</v>
      </c>
    </row>
    <row r="41" spans="1:7" x14ac:dyDescent="0.2">
      <c r="A41" s="9">
        <v>240.32</v>
      </c>
      <c r="B41" t="s">
        <v>41</v>
      </c>
      <c r="C41" t="s">
        <v>150</v>
      </c>
      <c r="D41" s="2">
        <v>30</v>
      </c>
      <c r="E41" s="3">
        <v>1</v>
      </c>
      <c r="F41" t="s">
        <v>165</v>
      </c>
      <c r="G41" s="11">
        <v>7209600</v>
      </c>
    </row>
    <row r="42" spans="1:7" x14ac:dyDescent="0.2">
      <c r="A42" s="9">
        <v>240.32</v>
      </c>
      <c r="B42" t="s">
        <v>42</v>
      </c>
      <c r="C42" t="s">
        <v>150</v>
      </c>
      <c r="D42" s="2">
        <v>26</v>
      </c>
      <c r="E42" s="3">
        <v>1</v>
      </c>
      <c r="F42" t="s">
        <v>165</v>
      </c>
      <c r="G42" s="11">
        <v>6248320</v>
      </c>
    </row>
    <row r="43" spans="1:7" x14ac:dyDescent="0.2">
      <c r="A43" s="9">
        <v>240.32</v>
      </c>
      <c r="B43" t="s">
        <v>43</v>
      </c>
      <c r="C43" t="s">
        <v>150</v>
      </c>
      <c r="D43" s="2">
        <v>20</v>
      </c>
      <c r="E43" s="3">
        <v>1</v>
      </c>
      <c r="F43" t="s">
        <v>165</v>
      </c>
      <c r="G43" s="11">
        <v>4806400</v>
      </c>
    </row>
    <row r="44" spans="1:7" x14ac:dyDescent="0.2">
      <c r="A44" s="9">
        <v>240.32</v>
      </c>
      <c r="B44" t="s">
        <v>44</v>
      </c>
      <c r="C44" t="s">
        <v>150</v>
      </c>
      <c r="D44" s="2">
        <v>18</v>
      </c>
      <c r="E44" s="3">
        <v>1</v>
      </c>
      <c r="F44" t="s">
        <v>165</v>
      </c>
      <c r="G44" s="11">
        <v>4325760</v>
      </c>
    </row>
    <row r="45" spans="1:7" x14ac:dyDescent="0.2">
      <c r="A45" s="9">
        <v>240.32</v>
      </c>
      <c r="B45" t="s">
        <v>45</v>
      </c>
      <c r="C45" t="s">
        <v>150</v>
      </c>
      <c r="D45" s="2">
        <v>50</v>
      </c>
      <c r="E45" s="3">
        <v>1</v>
      </c>
      <c r="F45" t="s">
        <v>166</v>
      </c>
      <c r="G45" s="11">
        <v>12016000</v>
      </c>
    </row>
    <row r="46" spans="1:7" x14ac:dyDescent="0.2">
      <c r="A46" s="9">
        <v>240.32</v>
      </c>
      <c r="B46" t="s">
        <v>46</v>
      </c>
      <c r="C46" t="s">
        <v>150</v>
      </c>
      <c r="D46" s="2">
        <v>50</v>
      </c>
      <c r="E46" s="3">
        <v>1</v>
      </c>
      <c r="F46" t="s">
        <v>166</v>
      </c>
      <c r="G46" s="11">
        <v>12016000</v>
      </c>
    </row>
    <row r="47" spans="1:7" x14ac:dyDescent="0.2">
      <c r="A47" s="9">
        <v>240.32</v>
      </c>
      <c r="B47" t="s">
        <v>47</v>
      </c>
      <c r="C47" t="s">
        <v>150</v>
      </c>
      <c r="D47" s="2">
        <v>50</v>
      </c>
      <c r="E47" s="3">
        <v>1</v>
      </c>
      <c r="F47" t="s">
        <v>166</v>
      </c>
      <c r="G47" s="11">
        <v>12016000</v>
      </c>
    </row>
    <row r="48" spans="1:7" x14ac:dyDescent="0.2">
      <c r="A48" s="9">
        <v>240.32</v>
      </c>
      <c r="B48" t="s">
        <v>48</v>
      </c>
      <c r="C48" t="s">
        <v>147</v>
      </c>
      <c r="D48" s="2">
        <v>2</v>
      </c>
      <c r="E48" s="3">
        <v>1</v>
      </c>
      <c r="F48" t="s">
        <v>166</v>
      </c>
      <c r="G48" s="11">
        <v>480640</v>
      </c>
    </row>
    <row r="49" spans="1:7" x14ac:dyDescent="0.2">
      <c r="A49" s="9">
        <v>240.32</v>
      </c>
      <c r="B49" t="s">
        <v>49</v>
      </c>
      <c r="C49" t="s">
        <v>147</v>
      </c>
      <c r="D49" s="2">
        <v>53</v>
      </c>
      <c r="E49" s="3">
        <v>1</v>
      </c>
      <c r="F49" t="s">
        <v>167</v>
      </c>
      <c r="G49" s="11">
        <v>12736960</v>
      </c>
    </row>
    <row r="50" spans="1:7" x14ac:dyDescent="0.2">
      <c r="A50" s="9">
        <v>240.32</v>
      </c>
      <c r="B50" t="s">
        <v>50</v>
      </c>
      <c r="C50" t="s">
        <v>148</v>
      </c>
      <c r="D50" s="2">
        <v>62</v>
      </c>
      <c r="E50" s="3">
        <v>15</v>
      </c>
      <c r="F50" t="s">
        <v>168</v>
      </c>
      <c r="G50" s="11">
        <v>223497600</v>
      </c>
    </row>
    <row r="51" spans="1:7" x14ac:dyDescent="0.2">
      <c r="A51" s="9">
        <v>240.32</v>
      </c>
      <c r="B51" t="s">
        <v>51</v>
      </c>
      <c r="C51" t="s">
        <v>147</v>
      </c>
      <c r="D51" s="2">
        <v>0.75</v>
      </c>
      <c r="E51" s="3">
        <v>1</v>
      </c>
      <c r="F51" t="s">
        <v>169</v>
      </c>
      <c r="G51" s="11">
        <v>180240</v>
      </c>
    </row>
    <row r="52" spans="1:7" x14ac:dyDescent="0.2">
      <c r="A52" s="9">
        <v>240.32</v>
      </c>
      <c r="B52" t="s">
        <v>52</v>
      </c>
      <c r="C52" t="s">
        <v>147</v>
      </c>
      <c r="D52" s="2">
        <v>5</v>
      </c>
      <c r="E52" s="3">
        <v>1</v>
      </c>
      <c r="F52" t="s">
        <v>170</v>
      </c>
      <c r="G52" s="11">
        <v>1201600</v>
      </c>
    </row>
    <row r="53" spans="1:7" x14ac:dyDescent="0.2">
      <c r="A53" s="9">
        <v>240.32</v>
      </c>
      <c r="B53" t="s">
        <v>53</v>
      </c>
      <c r="C53" t="s">
        <v>147</v>
      </c>
      <c r="D53" s="2">
        <v>6</v>
      </c>
      <c r="E53" s="3">
        <v>1</v>
      </c>
      <c r="F53" t="s">
        <v>171</v>
      </c>
      <c r="G53" s="11">
        <v>1441920</v>
      </c>
    </row>
    <row r="54" spans="1:7" x14ac:dyDescent="0.2">
      <c r="A54" s="9">
        <v>240.32</v>
      </c>
      <c r="B54" t="s">
        <v>54</v>
      </c>
      <c r="C54" t="s">
        <v>148</v>
      </c>
      <c r="D54" s="2">
        <v>768</v>
      </c>
      <c r="E54" s="3">
        <v>15</v>
      </c>
      <c r="F54" t="s">
        <v>172</v>
      </c>
      <c r="G54" s="11">
        <v>2768486400</v>
      </c>
    </row>
    <row r="55" spans="1:7" x14ac:dyDescent="0.2">
      <c r="A55" s="9">
        <v>240.32</v>
      </c>
      <c r="B55" t="s">
        <v>55</v>
      </c>
      <c r="C55" t="s">
        <v>147</v>
      </c>
      <c r="D55" s="2">
        <v>2</v>
      </c>
      <c r="E55" s="3">
        <v>1</v>
      </c>
      <c r="F55" t="s">
        <v>173</v>
      </c>
      <c r="G55" s="11">
        <v>480640</v>
      </c>
    </row>
    <row r="56" spans="1:7" x14ac:dyDescent="0.2">
      <c r="A56" s="9">
        <v>240.32</v>
      </c>
      <c r="B56" t="s">
        <v>56</v>
      </c>
      <c r="C56" t="s">
        <v>147</v>
      </c>
      <c r="D56" s="2">
        <v>200</v>
      </c>
      <c r="E56" s="3">
        <v>1</v>
      </c>
      <c r="F56" t="s">
        <v>174</v>
      </c>
      <c r="G56" s="11">
        <v>48064000</v>
      </c>
    </row>
    <row r="57" spans="1:7" x14ac:dyDescent="0.2">
      <c r="A57" s="9">
        <v>240.32</v>
      </c>
      <c r="B57" t="s">
        <v>57</v>
      </c>
      <c r="C57" t="s">
        <v>147</v>
      </c>
      <c r="D57" s="2">
        <v>26.097999999999999</v>
      </c>
      <c r="E57" s="3">
        <v>1</v>
      </c>
      <c r="F57" t="s">
        <v>174</v>
      </c>
      <c r="G57" s="11">
        <v>6271871.3599999994</v>
      </c>
    </row>
    <row r="58" spans="1:7" x14ac:dyDescent="0.2">
      <c r="A58" s="9">
        <v>240.32</v>
      </c>
      <c r="B58" t="s">
        <v>58</v>
      </c>
      <c r="C58" t="s">
        <v>149</v>
      </c>
      <c r="D58" s="2">
        <v>74</v>
      </c>
      <c r="E58" s="3">
        <v>7</v>
      </c>
      <c r="F58" t="s">
        <v>174</v>
      </c>
      <c r="G58" s="11">
        <v>124485760</v>
      </c>
    </row>
    <row r="59" spans="1:7" x14ac:dyDescent="0.2">
      <c r="A59" s="9">
        <v>240.32</v>
      </c>
      <c r="B59" t="s">
        <v>59</v>
      </c>
      <c r="C59" t="s">
        <v>147</v>
      </c>
      <c r="D59" s="2">
        <v>148.69999999999999</v>
      </c>
      <c r="E59" s="3">
        <v>1</v>
      </c>
      <c r="F59" t="s">
        <v>174</v>
      </c>
      <c r="G59" s="11">
        <v>35735584</v>
      </c>
    </row>
    <row r="60" spans="1:7" x14ac:dyDescent="0.2">
      <c r="A60" s="9">
        <v>240.32</v>
      </c>
      <c r="B60" t="s">
        <v>60</v>
      </c>
      <c r="C60" t="s">
        <v>147</v>
      </c>
      <c r="D60" s="2">
        <v>11.2</v>
      </c>
      <c r="E60" s="3">
        <v>1</v>
      </c>
      <c r="F60" t="s">
        <v>174</v>
      </c>
      <c r="G60" s="11">
        <v>2691584</v>
      </c>
    </row>
    <row r="61" spans="1:7" x14ac:dyDescent="0.2">
      <c r="A61" s="9">
        <v>240.32</v>
      </c>
      <c r="B61" t="s">
        <v>61</v>
      </c>
      <c r="C61" t="s">
        <v>147</v>
      </c>
      <c r="D61" s="2">
        <v>10.103</v>
      </c>
      <c r="E61" s="3">
        <v>1</v>
      </c>
      <c r="F61" t="s">
        <v>175</v>
      </c>
      <c r="G61" s="11">
        <v>2427952.96</v>
      </c>
    </row>
    <row r="62" spans="1:7" x14ac:dyDescent="0.2">
      <c r="A62" s="9">
        <v>240.32</v>
      </c>
      <c r="B62" t="s">
        <v>62</v>
      </c>
      <c r="C62" t="s">
        <v>147</v>
      </c>
      <c r="D62" s="2">
        <v>119.084</v>
      </c>
      <c r="E62" s="3">
        <v>1</v>
      </c>
      <c r="F62" t="s">
        <v>175</v>
      </c>
      <c r="G62" s="11">
        <v>28618266.879999999</v>
      </c>
    </row>
    <row r="63" spans="1:7" x14ac:dyDescent="0.2">
      <c r="A63" s="9">
        <v>240.32</v>
      </c>
      <c r="B63" t="s">
        <v>63</v>
      </c>
      <c r="C63" t="s">
        <v>147</v>
      </c>
      <c r="D63" s="2">
        <v>165.93700000000001</v>
      </c>
      <c r="E63" s="3">
        <v>1</v>
      </c>
      <c r="F63" t="s">
        <v>175</v>
      </c>
      <c r="G63" s="11">
        <v>39877979.839999996</v>
      </c>
    </row>
    <row r="64" spans="1:7" x14ac:dyDescent="0.2">
      <c r="A64" s="9">
        <v>240.32</v>
      </c>
      <c r="B64" t="s">
        <v>64</v>
      </c>
      <c r="C64" t="s">
        <v>147</v>
      </c>
      <c r="D64" s="2">
        <v>165.93700000000001</v>
      </c>
      <c r="E64" s="3">
        <v>1</v>
      </c>
      <c r="F64" t="s">
        <v>175</v>
      </c>
      <c r="G64" s="11">
        <v>39877979.839999996</v>
      </c>
    </row>
    <row r="65" spans="1:7" x14ac:dyDescent="0.2">
      <c r="A65" s="9">
        <v>240.32</v>
      </c>
      <c r="B65" t="s">
        <v>65</v>
      </c>
      <c r="C65" t="s">
        <v>147</v>
      </c>
      <c r="D65" s="2">
        <v>165.93700000000001</v>
      </c>
      <c r="E65" s="3">
        <v>1</v>
      </c>
      <c r="F65" t="s">
        <v>175</v>
      </c>
      <c r="G65" s="11">
        <v>39877979.839999996</v>
      </c>
    </row>
    <row r="66" spans="1:7" x14ac:dyDescent="0.2">
      <c r="A66" s="9">
        <v>240.32</v>
      </c>
      <c r="B66" t="s">
        <v>66</v>
      </c>
      <c r="C66" t="s">
        <v>147</v>
      </c>
      <c r="D66" s="2">
        <v>165.93700000000001</v>
      </c>
      <c r="E66" s="3">
        <v>1</v>
      </c>
      <c r="F66" t="s">
        <v>175</v>
      </c>
      <c r="G66" s="11">
        <v>39877979.839999996</v>
      </c>
    </row>
    <row r="67" spans="1:7" x14ac:dyDescent="0.2">
      <c r="A67" s="9">
        <v>240.32</v>
      </c>
      <c r="B67" t="s">
        <v>67</v>
      </c>
      <c r="C67" t="s">
        <v>147</v>
      </c>
      <c r="D67" s="2">
        <v>120.06</v>
      </c>
      <c r="E67" s="3">
        <v>1</v>
      </c>
      <c r="F67" t="s">
        <v>175</v>
      </c>
      <c r="G67" s="11">
        <v>28852819.199999999</v>
      </c>
    </row>
    <row r="68" spans="1:7" x14ac:dyDescent="0.2">
      <c r="A68" s="9">
        <v>240.32</v>
      </c>
      <c r="B68" t="s">
        <v>68</v>
      </c>
      <c r="C68" t="s">
        <v>147</v>
      </c>
      <c r="D68" s="2">
        <v>4.9189999999999996</v>
      </c>
      <c r="E68" s="3">
        <v>1</v>
      </c>
      <c r="F68" t="s">
        <v>175</v>
      </c>
      <c r="G68" s="11">
        <v>1182134.08</v>
      </c>
    </row>
    <row r="69" spans="1:7" x14ac:dyDescent="0.2">
      <c r="A69" s="9">
        <v>240.32</v>
      </c>
      <c r="B69" t="s">
        <v>69</v>
      </c>
      <c r="C69" t="s">
        <v>149</v>
      </c>
      <c r="D69" s="2">
        <v>4.0149999999999997</v>
      </c>
      <c r="E69" s="3">
        <v>7</v>
      </c>
      <c r="F69" t="s">
        <v>175</v>
      </c>
      <c r="G69" s="11">
        <v>6754193.5999999987</v>
      </c>
    </row>
    <row r="70" spans="1:7" x14ac:dyDescent="0.2">
      <c r="A70" s="9">
        <v>240.32</v>
      </c>
      <c r="B70" t="s">
        <v>70</v>
      </c>
      <c r="C70" t="s">
        <v>151</v>
      </c>
      <c r="D70" s="2">
        <v>4.0149999999999997</v>
      </c>
      <c r="E70" s="3">
        <v>7</v>
      </c>
      <c r="F70" t="s">
        <v>175</v>
      </c>
      <c r="G70" s="11">
        <v>6754193.5999999987</v>
      </c>
    </row>
    <row r="71" spans="1:7" x14ac:dyDescent="0.2">
      <c r="A71" s="9">
        <v>240.32</v>
      </c>
      <c r="B71" t="s">
        <v>71</v>
      </c>
      <c r="C71" t="s">
        <v>149</v>
      </c>
      <c r="D71" s="2">
        <v>3.3889999999999998</v>
      </c>
      <c r="E71" s="3">
        <v>7</v>
      </c>
      <c r="F71" t="s">
        <v>175</v>
      </c>
      <c r="G71" s="11">
        <v>5701111.3599999994</v>
      </c>
    </row>
    <row r="72" spans="1:7" x14ac:dyDescent="0.2">
      <c r="A72" s="9">
        <v>240.32</v>
      </c>
      <c r="B72" t="s">
        <v>72</v>
      </c>
      <c r="C72" t="s">
        <v>151</v>
      </c>
      <c r="D72" s="2">
        <v>18.056999999999999</v>
      </c>
      <c r="E72" s="3">
        <v>7</v>
      </c>
      <c r="F72" t="s">
        <v>175</v>
      </c>
      <c r="G72" s="11">
        <v>30376207.680000007</v>
      </c>
    </row>
    <row r="73" spans="1:7" x14ac:dyDescent="0.2">
      <c r="A73" s="9">
        <v>240.32</v>
      </c>
      <c r="B73" t="s">
        <v>73</v>
      </c>
      <c r="C73" t="s">
        <v>149</v>
      </c>
      <c r="D73" s="2">
        <v>18.056999999999999</v>
      </c>
      <c r="E73" s="3">
        <v>7</v>
      </c>
      <c r="F73" t="s">
        <v>175</v>
      </c>
      <c r="G73" s="11">
        <v>30376207.680000007</v>
      </c>
    </row>
    <row r="74" spans="1:7" x14ac:dyDescent="0.2">
      <c r="A74" s="9">
        <v>240.32</v>
      </c>
      <c r="B74" t="s">
        <v>74</v>
      </c>
      <c r="C74" t="s">
        <v>149</v>
      </c>
      <c r="D74" s="2">
        <v>18.056999999999999</v>
      </c>
      <c r="E74" s="3">
        <v>7</v>
      </c>
      <c r="F74" t="s">
        <v>175</v>
      </c>
      <c r="G74" s="11">
        <v>30376207.680000007</v>
      </c>
    </row>
    <row r="75" spans="1:7" x14ac:dyDescent="0.2">
      <c r="A75" s="9">
        <v>240.32</v>
      </c>
      <c r="B75" t="s">
        <v>75</v>
      </c>
      <c r="C75" t="s">
        <v>149</v>
      </c>
      <c r="D75" s="2">
        <v>5.4749999999999996</v>
      </c>
      <c r="E75" s="3">
        <v>7</v>
      </c>
      <c r="F75" t="s">
        <v>175</v>
      </c>
      <c r="G75" s="11">
        <v>9210264</v>
      </c>
    </row>
    <row r="76" spans="1:7" x14ac:dyDescent="0.2">
      <c r="A76" s="9">
        <v>240.32</v>
      </c>
      <c r="B76" t="s">
        <v>76</v>
      </c>
      <c r="C76" t="s">
        <v>149</v>
      </c>
      <c r="D76" s="2">
        <v>5.609</v>
      </c>
      <c r="E76" s="3">
        <v>7</v>
      </c>
      <c r="F76" t="s">
        <v>175</v>
      </c>
      <c r="G76" s="11">
        <v>9435684.1600000001</v>
      </c>
    </row>
    <row r="77" spans="1:7" x14ac:dyDescent="0.2">
      <c r="A77" s="9">
        <v>240.32</v>
      </c>
      <c r="B77" t="s">
        <v>81</v>
      </c>
      <c r="C77" t="s">
        <v>147</v>
      </c>
      <c r="D77" s="2">
        <v>333.20499999999998</v>
      </c>
      <c r="E77" s="3">
        <v>1</v>
      </c>
      <c r="F77" t="s">
        <v>177</v>
      </c>
      <c r="G77" s="11">
        <v>80075825.599999994</v>
      </c>
    </row>
    <row r="78" spans="1:7" x14ac:dyDescent="0.2">
      <c r="A78" s="9">
        <v>240.32</v>
      </c>
      <c r="B78" t="s">
        <v>82</v>
      </c>
      <c r="C78" t="s">
        <v>147</v>
      </c>
      <c r="D78" s="2">
        <v>324.05099999999999</v>
      </c>
      <c r="E78" s="3">
        <v>1</v>
      </c>
      <c r="F78" t="s">
        <v>177</v>
      </c>
      <c r="G78" s="11">
        <v>77875936.319999993</v>
      </c>
    </row>
    <row r="79" spans="1:7" x14ac:dyDescent="0.2">
      <c r="A79" s="9">
        <v>240.32</v>
      </c>
      <c r="B79" t="s">
        <v>77</v>
      </c>
      <c r="C79" t="s">
        <v>147</v>
      </c>
      <c r="D79" s="2">
        <v>730.48900000000003</v>
      </c>
      <c r="E79" s="3">
        <v>1</v>
      </c>
      <c r="F79" t="s">
        <v>176</v>
      </c>
      <c r="G79" s="11">
        <v>175551116.47999999</v>
      </c>
    </row>
    <row r="80" spans="1:7" x14ac:dyDescent="0.2">
      <c r="A80" s="9">
        <v>240.32</v>
      </c>
      <c r="B80" t="s">
        <v>78</v>
      </c>
      <c r="C80" t="s">
        <v>147</v>
      </c>
      <c r="D80" s="2">
        <v>333.20499999999998</v>
      </c>
      <c r="E80" s="3">
        <v>1</v>
      </c>
      <c r="F80" t="s">
        <v>176</v>
      </c>
      <c r="G80" s="11">
        <v>80075825.599999994</v>
      </c>
    </row>
    <row r="81" spans="1:7" x14ac:dyDescent="0.2">
      <c r="A81" s="9">
        <v>240.32</v>
      </c>
      <c r="B81" t="s">
        <v>79</v>
      </c>
      <c r="C81" t="s">
        <v>147</v>
      </c>
      <c r="D81" s="2">
        <v>332.29</v>
      </c>
      <c r="E81" s="3">
        <v>1</v>
      </c>
      <c r="F81" t="s">
        <v>176</v>
      </c>
      <c r="G81" s="11">
        <v>79855932.799999997</v>
      </c>
    </row>
    <row r="82" spans="1:7" x14ac:dyDescent="0.2">
      <c r="A82" s="9">
        <v>240.32</v>
      </c>
      <c r="B82" t="s">
        <v>80</v>
      </c>
      <c r="C82" t="s">
        <v>147</v>
      </c>
      <c r="D82" s="2">
        <v>324.05099999999999</v>
      </c>
      <c r="E82" s="3">
        <v>1</v>
      </c>
      <c r="F82" t="s">
        <v>176</v>
      </c>
      <c r="G82" s="11">
        <v>77875936.319999993</v>
      </c>
    </row>
    <row r="83" spans="1:7" x14ac:dyDescent="0.2">
      <c r="A83" s="9">
        <v>240.32</v>
      </c>
      <c r="B83" t="s">
        <v>83</v>
      </c>
      <c r="C83" t="s">
        <v>147</v>
      </c>
      <c r="D83" s="2">
        <v>192.23400000000001</v>
      </c>
      <c r="E83" s="3">
        <v>1</v>
      </c>
      <c r="F83" t="s">
        <v>176</v>
      </c>
      <c r="G83" s="11">
        <v>46197674.879999995</v>
      </c>
    </row>
    <row r="84" spans="1:7" x14ac:dyDescent="0.2">
      <c r="A84" s="9">
        <v>240.32</v>
      </c>
      <c r="B84" t="s">
        <v>84</v>
      </c>
      <c r="C84" t="s">
        <v>147</v>
      </c>
      <c r="D84" s="2">
        <v>188.572</v>
      </c>
      <c r="E84" s="3">
        <v>1</v>
      </c>
      <c r="F84" t="s">
        <v>176</v>
      </c>
      <c r="G84" s="11">
        <v>45317623.039999999</v>
      </c>
    </row>
    <row r="85" spans="1:7" x14ac:dyDescent="0.2">
      <c r="A85" s="9">
        <v>240.32</v>
      </c>
      <c r="B85" t="s">
        <v>85</v>
      </c>
      <c r="C85" t="s">
        <v>147</v>
      </c>
      <c r="D85" s="2">
        <v>188.572</v>
      </c>
      <c r="E85" s="3">
        <v>1</v>
      </c>
      <c r="F85" t="s">
        <v>176</v>
      </c>
      <c r="G85" s="11">
        <v>45317623.039999999</v>
      </c>
    </row>
    <row r="86" spans="1:7" x14ac:dyDescent="0.2">
      <c r="A86" s="9">
        <v>240.32</v>
      </c>
      <c r="B86" t="s">
        <v>86</v>
      </c>
      <c r="C86" t="s">
        <v>149</v>
      </c>
      <c r="D86" s="2">
        <v>205.965</v>
      </c>
      <c r="E86" s="3">
        <v>5</v>
      </c>
      <c r="F86" t="s">
        <v>176</v>
      </c>
      <c r="G86" s="11">
        <v>247487544</v>
      </c>
    </row>
    <row r="87" spans="1:7" x14ac:dyDescent="0.2">
      <c r="A87" s="9">
        <v>240.32</v>
      </c>
      <c r="B87" t="s">
        <v>87</v>
      </c>
      <c r="C87" t="s">
        <v>149</v>
      </c>
      <c r="D87" s="2">
        <v>331.37400000000002</v>
      </c>
      <c r="E87" s="3">
        <v>5</v>
      </c>
      <c r="F87" t="s">
        <v>176</v>
      </c>
      <c r="G87" s="11">
        <v>398178998.39999998</v>
      </c>
    </row>
    <row r="88" spans="1:7" x14ac:dyDescent="0.2">
      <c r="A88" s="9">
        <v>240.32</v>
      </c>
      <c r="B88" t="s">
        <v>88</v>
      </c>
      <c r="C88" t="s">
        <v>149</v>
      </c>
      <c r="D88" s="2">
        <v>205.965</v>
      </c>
      <c r="E88" s="3">
        <v>5</v>
      </c>
      <c r="F88" t="s">
        <v>176</v>
      </c>
      <c r="G88" s="11">
        <v>247487544</v>
      </c>
    </row>
    <row r="89" spans="1:7" x14ac:dyDescent="0.2">
      <c r="A89" s="9">
        <v>240.32</v>
      </c>
      <c r="B89" t="s">
        <v>89</v>
      </c>
      <c r="C89" t="s">
        <v>149</v>
      </c>
      <c r="D89" s="2">
        <v>331.37400000000002</v>
      </c>
      <c r="E89" s="3">
        <v>5</v>
      </c>
      <c r="F89" t="s">
        <v>176</v>
      </c>
      <c r="G89" s="11">
        <v>398178998.39999998</v>
      </c>
    </row>
    <row r="90" spans="1:7" x14ac:dyDescent="0.2">
      <c r="A90" s="9">
        <v>240.32</v>
      </c>
      <c r="B90" t="s">
        <v>90</v>
      </c>
      <c r="C90" t="s">
        <v>149</v>
      </c>
      <c r="D90" s="2">
        <v>314.89699999999999</v>
      </c>
      <c r="E90" s="3">
        <v>5</v>
      </c>
      <c r="F90" t="s">
        <v>176</v>
      </c>
      <c r="G90" s="11">
        <v>378380235.19999993</v>
      </c>
    </row>
    <row r="91" spans="1:7" x14ac:dyDescent="0.2">
      <c r="A91" s="9">
        <v>240.32</v>
      </c>
      <c r="B91" t="s">
        <v>91</v>
      </c>
      <c r="C91" t="s">
        <v>149</v>
      </c>
      <c r="D91" s="2">
        <v>40</v>
      </c>
      <c r="E91" s="3">
        <v>5</v>
      </c>
      <c r="F91" t="s">
        <v>176</v>
      </c>
      <c r="G91" s="11">
        <v>48064000</v>
      </c>
    </row>
    <row r="92" spans="1:7" x14ac:dyDescent="0.2">
      <c r="A92" s="9">
        <v>240.32</v>
      </c>
      <c r="B92" t="s">
        <v>92</v>
      </c>
      <c r="C92" t="s">
        <v>147</v>
      </c>
      <c r="D92" s="2">
        <v>324.05099999999999</v>
      </c>
      <c r="E92" s="3">
        <v>1</v>
      </c>
      <c r="F92" t="s">
        <v>178</v>
      </c>
      <c r="G92" s="11">
        <v>77875936.319999993</v>
      </c>
    </row>
    <row r="93" spans="1:7" x14ac:dyDescent="0.2">
      <c r="A93" s="9">
        <v>240.32</v>
      </c>
      <c r="B93" t="s">
        <v>93</v>
      </c>
      <c r="C93" t="s">
        <v>152</v>
      </c>
      <c r="D93" s="2">
        <v>329.54399999999998</v>
      </c>
      <c r="E93" s="3">
        <v>1</v>
      </c>
      <c r="F93" t="s">
        <v>178</v>
      </c>
      <c r="G93" s="11">
        <v>79196014.079999998</v>
      </c>
    </row>
    <row r="94" spans="1:7" x14ac:dyDescent="0.2">
      <c r="A94" s="9">
        <v>240.32</v>
      </c>
      <c r="B94" t="s">
        <v>94</v>
      </c>
      <c r="C94" t="s">
        <v>147</v>
      </c>
      <c r="D94" s="2">
        <v>336.86700000000002</v>
      </c>
      <c r="E94" s="3">
        <v>1</v>
      </c>
      <c r="F94" t="s">
        <v>178</v>
      </c>
      <c r="G94" s="11">
        <v>80955877.439999998</v>
      </c>
    </row>
    <row r="95" spans="1:7" x14ac:dyDescent="0.2">
      <c r="A95" s="9">
        <v>240.32</v>
      </c>
      <c r="B95" t="s">
        <v>95</v>
      </c>
      <c r="C95" t="s">
        <v>147</v>
      </c>
      <c r="D95" s="2">
        <v>330.459</v>
      </c>
      <c r="E95" s="3">
        <v>1</v>
      </c>
      <c r="F95" t="s">
        <v>178</v>
      </c>
      <c r="G95" s="11">
        <v>79415906.879999995</v>
      </c>
    </row>
    <row r="96" spans="1:7" x14ac:dyDescent="0.2">
      <c r="A96" s="9">
        <v>240.32</v>
      </c>
      <c r="B96" t="s">
        <v>96</v>
      </c>
      <c r="C96" t="s">
        <v>147</v>
      </c>
      <c r="D96" s="2">
        <v>334.12099999999998</v>
      </c>
      <c r="E96" s="3">
        <v>1</v>
      </c>
      <c r="F96" t="s">
        <v>178</v>
      </c>
      <c r="G96" s="11">
        <v>80295958.719999999</v>
      </c>
    </row>
    <row r="97" spans="1:7" x14ac:dyDescent="0.2">
      <c r="A97" s="9">
        <v>240.32</v>
      </c>
      <c r="B97" t="s">
        <v>97</v>
      </c>
      <c r="C97" t="s">
        <v>147</v>
      </c>
      <c r="D97" s="2">
        <v>192.23400000000001</v>
      </c>
      <c r="E97" s="3">
        <v>1</v>
      </c>
      <c r="F97" t="s">
        <v>178</v>
      </c>
      <c r="G97" s="11">
        <v>46197674.879999995</v>
      </c>
    </row>
    <row r="98" spans="1:7" x14ac:dyDescent="0.2">
      <c r="A98" s="9">
        <v>240.32</v>
      </c>
      <c r="B98" t="s">
        <v>98</v>
      </c>
      <c r="C98" t="s">
        <v>149</v>
      </c>
      <c r="D98" s="2">
        <v>205.965</v>
      </c>
      <c r="E98" s="3">
        <v>5</v>
      </c>
      <c r="F98" t="s">
        <v>178</v>
      </c>
      <c r="G98" s="11">
        <v>247487544</v>
      </c>
    </row>
    <row r="99" spans="1:7" x14ac:dyDescent="0.2">
      <c r="A99" s="9">
        <v>240.32</v>
      </c>
      <c r="B99" t="s">
        <v>99</v>
      </c>
      <c r="C99" t="s">
        <v>149</v>
      </c>
      <c r="D99" s="2">
        <v>217.86500000000001</v>
      </c>
      <c r="E99" s="3">
        <v>5</v>
      </c>
      <c r="F99" t="s">
        <v>178</v>
      </c>
      <c r="G99" s="11">
        <v>261786584</v>
      </c>
    </row>
    <row r="100" spans="1:7" x14ac:dyDescent="0.2">
      <c r="A100" s="9">
        <v>240.32</v>
      </c>
      <c r="B100" t="s">
        <v>100</v>
      </c>
      <c r="C100" t="s">
        <v>148</v>
      </c>
      <c r="D100" s="2">
        <v>767.10500000000002</v>
      </c>
      <c r="E100" s="3">
        <v>15</v>
      </c>
      <c r="F100" t="s">
        <v>178</v>
      </c>
      <c r="G100" s="11">
        <v>2765260103.999999</v>
      </c>
    </row>
    <row r="101" spans="1:7" x14ac:dyDescent="0.2">
      <c r="A101" s="9">
        <v>240.32</v>
      </c>
      <c r="B101" t="s">
        <v>101</v>
      </c>
      <c r="C101" t="s">
        <v>148</v>
      </c>
      <c r="D101" s="2">
        <v>410.09899999999999</v>
      </c>
      <c r="E101" s="3">
        <v>15</v>
      </c>
      <c r="F101" t="s">
        <v>178</v>
      </c>
      <c r="G101" s="11">
        <v>1478324875.2</v>
      </c>
    </row>
    <row r="102" spans="1:7" x14ac:dyDescent="0.2">
      <c r="A102" s="9">
        <v>240.32</v>
      </c>
      <c r="B102" t="s">
        <v>102</v>
      </c>
      <c r="C102" t="s">
        <v>149</v>
      </c>
      <c r="D102" s="2">
        <v>333.20499999999998</v>
      </c>
      <c r="E102" s="3">
        <v>5</v>
      </c>
      <c r="F102" t="s">
        <v>178</v>
      </c>
      <c r="G102" s="11">
        <v>400379128</v>
      </c>
    </row>
    <row r="103" spans="1:7" x14ac:dyDescent="0.2">
      <c r="A103" s="9">
        <v>240.32</v>
      </c>
      <c r="B103" t="s">
        <v>103</v>
      </c>
      <c r="C103" t="s">
        <v>149</v>
      </c>
      <c r="D103" s="2">
        <v>40</v>
      </c>
      <c r="E103" s="3">
        <v>5</v>
      </c>
      <c r="F103" t="s">
        <v>178</v>
      </c>
      <c r="G103" s="11">
        <v>48064000</v>
      </c>
    </row>
    <row r="104" spans="1:7" x14ac:dyDescent="0.2">
      <c r="A104" s="9">
        <v>240.32</v>
      </c>
      <c r="B104" t="s">
        <v>104</v>
      </c>
      <c r="C104" t="s">
        <v>148</v>
      </c>
      <c r="D104" s="2">
        <v>767.10500000000002</v>
      </c>
      <c r="E104" s="3">
        <v>15</v>
      </c>
      <c r="F104" t="s">
        <v>178</v>
      </c>
      <c r="G104" s="11">
        <v>2765260103.999999</v>
      </c>
    </row>
    <row r="105" spans="1:7" x14ac:dyDescent="0.2">
      <c r="A105" s="9">
        <v>240.32</v>
      </c>
      <c r="B105" t="s">
        <v>106</v>
      </c>
      <c r="C105" t="s">
        <v>147</v>
      </c>
      <c r="D105" s="2">
        <v>1.2</v>
      </c>
      <c r="E105" s="3">
        <v>1</v>
      </c>
      <c r="F105" t="s">
        <v>180</v>
      </c>
      <c r="G105" s="11">
        <v>288384</v>
      </c>
    </row>
    <row r="106" spans="1:7" x14ac:dyDescent="0.2">
      <c r="A106" s="9">
        <v>240.32</v>
      </c>
      <c r="B106" t="s">
        <v>105</v>
      </c>
      <c r="C106" t="s">
        <v>147</v>
      </c>
      <c r="D106" s="2">
        <v>7</v>
      </c>
      <c r="E106" s="3">
        <v>1</v>
      </c>
      <c r="F106" t="s">
        <v>179</v>
      </c>
      <c r="G106" s="11">
        <v>1682240</v>
      </c>
    </row>
    <row r="107" spans="1:7" x14ac:dyDescent="0.2">
      <c r="A107" s="9">
        <v>240.32</v>
      </c>
      <c r="B107" t="s">
        <v>107</v>
      </c>
      <c r="C107" t="s">
        <v>153</v>
      </c>
      <c r="D107" s="2">
        <v>70</v>
      </c>
      <c r="E107" s="3">
        <v>1</v>
      </c>
      <c r="F107" t="s">
        <v>181</v>
      </c>
      <c r="G107" s="11">
        <v>16822400</v>
      </c>
    </row>
    <row r="108" spans="1:7" x14ac:dyDescent="0.2">
      <c r="A108" s="9">
        <v>240.32</v>
      </c>
      <c r="B108" t="s">
        <v>108</v>
      </c>
      <c r="C108" t="s">
        <v>147</v>
      </c>
      <c r="D108" s="2">
        <v>70</v>
      </c>
      <c r="E108" s="3">
        <v>1</v>
      </c>
      <c r="F108" t="s">
        <v>181</v>
      </c>
      <c r="G108" s="11">
        <v>16822400</v>
      </c>
    </row>
    <row r="109" spans="1:7" x14ac:dyDescent="0.2">
      <c r="A109" s="9">
        <v>240.32</v>
      </c>
      <c r="B109" t="s">
        <v>109</v>
      </c>
      <c r="C109" t="s">
        <v>148</v>
      </c>
      <c r="D109" s="2">
        <v>433.29599999999999</v>
      </c>
      <c r="E109" s="3">
        <v>17</v>
      </c>
      <c r="F109" t="s">
        <v>181</v>
      </c>
      <c r="G109" s="11">
        <v>1770204810.2400002</v>
      </c>
    </row>
    <row r="110" spans="1:7" x14ac:dyDescent="0.2">
      <c r="A110" s="9">
        <v>240.32</v>
      </c>
      <c r="B110" t="s">
        <v>110</v>
      </c>
      <c r="C110" t="s">
        <v>147</v>
      </c>
      <c r="D110" s="2">
        <v>109</v>
      </c>
      <c r="E110" s="3">
        <v>1</v>
      </c>
      <c r="F110" t="s">
        <v>182</v>
      </c>
      <c r="G110" s="11">
        <v>26194880</v>
      </c>
    </row>
    <row r="111" spans="1:7" x14ac:dyDescent="0.2">
      <c r="A111" s="9">
        <v>240.32</v>
      </c>
      <c r="B111" t="s">
        <v>111</v>
      </c>
      <c r="C111" t="s">
        <v>147</v>
      </c>
      <c r="D111" s="2">
        <v>351</v>
      </c>
      <c r="E111" s="3">
        <v>1</v>
      </c>
      <c r="F111" t="s">
        <v>183</v>
      </c>
      <c r="G111" s="11">
        <v>84352320</v>
      </c>
    </row>
    <row r="112" spans="1:7" x14ac:dyDescent="0.2">
      <c r="A112" s="9">
        <v>240.32</v>
      </c>
      <c r="B112" t="s">
        <v>112</v>
      </c>
      <c r="C112" t="s">
        <v>148</v>
      </c>
      <c r="D112" s="2">
        <v>389</v>
      </c>
      <c r="E112" s="3">
        <v>5</v>
      </c>
      <c r="F112" t="s">
        <v>183</v>
      </c>
      <c r="G112" s="11">
        <v>467422400</v>
      </c>
    </row>
    <row r="113" spans="1:7" x14ac:dyDescent="0.2">
      <c r="A113" s="9">
        <v>240.32</v>
      </c>
      <c r="B113" t="s">
        <v>113</v>
      </c>
      <c r="C113" t="s">
        <v>147</v>
      </c>
      <c r="D113" s="2">
        <v>17</v>
      </c>
      <c r="E113" s="3">
        <v>1</v>
      </c>
      <c r="F113" t="s">
        <v>184</v>
      </c>
      <c r="G113" s="11">
        <v>4085440</v>
      </c>
    </row>
    <row r="114" spans="1:7" x14ac:dyDescent="0.2">
      <c r="A114" s="9">
        <v>240.32</v>
      </c>
      <c r="B114" t="s">
        <v>114</v>
      </c>
      <c r="C114" t="s">
        <v>147</v>
      </c>
      <c r="D114" s="2">
        <v>4.5</v>
      </c>
      <c r="E114" s="3">
        <v>1</v>
      </c>
      <c r="F114" t="s">
        <v>184</v>
      </c>
      <c r="G114" s="11">
        <v>1081440</v>
      </c>
    </row>
    <row r="115" spans="1:7" x14ac:dyDescent="0.2">
      <c r="A115" s="9">
        <v>240.32</v>
      </c>
      <c r="B115" t="s">
        <v>115</v>
      </c>
      <c r="C115" t="s">
        <v>147</v>
      </c>
      <c r="D115" s="2">
        <v>5.492</v>
      </c>
      <c r="E115" s="3">
        <v>1</v>
      </c>
      <c r="F115" t="s">
        <v>185</v>
      </c>
      <c r="G115" s="11">
        <v>1319837.44</v>
      </c>
    </row>
    <row r="116" spans="1:7" x14ac:dyDescent="0.2">
      <c r="A116" s="9">
        <v>240.32</v>
      </c>
      <c r="B116" t="s">
        <v>116</v>
      </c>
      <c r="C116" t="s">
        <v>150</v>
      </c>
      <c r="D116" s="2">
        <v>5</v>
      </c>
      <c r="E116" s="3">
        <v>5</v>
      </c>
      <c r="F116" t="s">
        <v>185</v>
      </c>
      <c r="G116" s="11">
        <v>1201600</v>
      </c>
    </row>
    <row r="117" spans="1:7" x14ac:dyDescent="0.2">
      <c r="A117" s="9">
        <v>240.32</v>
      </c>
      <c r="B117" t="s">
        <v>117</v>
      </c>
      <c r="C117" t="s">
        <v>147</v>
      </c>
      <c r="D117" s="2">
        <v>5</v>
      </c>
      <c r="E117" s="3">
        <v>1</v>
      </c>
      <c r="F117" t="s">
        <v>186</v>
      </c>
      <c r="G117" s="11">
        <v>1201600</v>
      </c>
    </row>
    <row r="118" spans="1:7" x14ac:dyDescent="0.2">
      <c r="A118" s="9">
        <v>240.32</v>
      </c>
      <c r="B118" t="s">
        <v>118</v>
      </c>
      <c r="C118" t="s">
        <v>147</v>
      </c>
      <c r="D118" s="2">
        <v>10</v>
      </c>
      <c r="E118" s="3">
        <v>1</v>
      </c>
      <c r="F118" t="s">
        <v>187</v>
      </c>
      <c r="G118" s="11">
        <v>2403200</v>
      </c>
    </row>
    <row r="119" spans="1:7" x14ac:dyDescent="0.2">
      <c r="A119" s="9">
        <v>240.32</v>
      </c>
      <c r="B119" t="s">
        <v>119</v>
      </c>
      <c r="C119" t="s">
        <v>148</v>
      </c>
      <c r="D119" s="2">
        <v>8</v>
      </c>
      <c r="E119" s="3">
        <v>7</v>
      </c>
      <c r="F119" t="s">
        <v>187</v>
      </c>
      <c r="G119" s="11">
        <v>13457920</v>
      </c>
    </row>
    <row r="120" spans="1:7" x14ac:dyDescent="0.2">
      <c r="A120" s="9">
        <v>240.32</v>
      </c>
      <c r="B120" t="s">
        <v>120</v>
      </c>
      <c r="C120" t="s">
        <v>148</v>
      </c>
      <c r="D120" s="2">
        <v>27</v>
      </c>
      <c r="E120" s="3">
        <v>5</v>
      </c>
      <c r="F120" t="s">
        <v>187</v>
      </c>
      <c r="G120" s="11">
        <v>32443200</v>
      </c>
    </row>
    <row r="121" spans="1:7" x14ac:dyDescent="0.2">
      <c r="A121" s="9">
        <v>240.32</v>
      </c>
      <c r="B121" t="s">
        <v>121</v>
      </c>
      <c r="C121" t="s">
        <v>147</v>
      </c>
      <c r="D121" s="2">
        <v>30</v>
      </c>
      <c r="E121" s="3">
        <v>1</v>
      </c>
      <c r="F121" t="s">
        <v>187</v>
      </c>
      <c r="G121" s="11">
        <v>7209600</v>
      </c>
    </row>
    <row r="122" spans="1:7" x14ac:dyDescent="0.2">
      <c r="A122" s="9">
        <v>240.32</v>
      </c>
      <c r="B122" t="s">
        <v>122</v>
      </c>
      <c r="C122" t="s">
        <v>147</v>
      </c>
      <c r="D122" s="2">
        <v>29</v>
      </c>
      <c r="E122" s="3">
        <v>1</v>
      </c>
      <c r="F122" t="s">
        <v>188</v>
      </c>
      <c r="G122" s="11">
        <v>6969280</v>
      </c>
    </row>
    <row r="123" spans="1:7" x14ac:dyDescent="0.2">
      <c r="A123" s="9">
        <v>240.32</v>
      </c>
      <c r="B123" t="s">
        <v>123</v>
      </c>
      <c r="C123" t="s">
        <v>147</v>
      </c>
      <c r="D123" s="2">
        <v>6.2329999999999997</v>
      </c>
      <c r="E123" s="3">
        <v>1</v>
      </c>
      <c r="F123" t="s">
        <v>189</v>
      </c>
      <c r="G123" s="11">
        <v>1497914.56</v>
      </c>
    </row>
    <row r="124" spans="1:7" x14ac:dyDescent="0.2">
      <c r="A124" s="9">
        <v>240.32</v>
      </c>
      <c r="B124" t="s">
        <v>124</v>
      </c>
      <c r="C124" t="s">
        <v>147</v>
      </c>
      <c r="D124" s="2">
        <v>2</v>
      </c>
      <c r="E124" s="3">
        <v>1</v>
      </c>
      <c r="F124" t="s">
        <v>189</v>
      </c>
      <c r="G124" s="11">
        <v>480640</v>
      </c>
    </row>
    <row r="125" spans="1:7" x14ac:dyDescent="0.2">
      <c r="A125" s="9">
        <v>240.32</v>
      </c>
      <c r="B125" t="s">
        <v>125</v>
      </c>
      <c r="C125" t="s">
        <v>154</v>
      </c>
      <c r="D125" s="2">
        <v>3.6</v>
      </c>
      <c r="E125" s="3">
        <v>1</v>
      </c>
      <c r="F125" t="s">
        <v>189</v>
      </c>
      <c r="G125" s="11">
        <v>865152</v>
      </c>
    </row>
    <row r="126" spans="1:7" x14ac:dyDescent="0.2">
      <c r="A126" s="9">
        <v>240.32</v>
      </c>
      <c r="B126" t="s">
        <v>126</v>
      </c>
      <c r="C126" t="s">
        <v>147</v>
      </c>
      <c r="D126" s="2">
        <v>11</v>
      </c>
      <c r="E126" s="3">
        <v>1</v>
      </c>
      <c r="F126" t="s">
        <v>189</v>
      </c>
      <c r="G126" s="11">
        <v>2643520</v>
      </c>
    </row>
    <row r="127" spans="1:7" x14ac:dyDescent="0.2">
      <c r="A127" s="9">
        <v>240.32</v>
      </c>
      <c r="B127" t="s">
        <v>127</v>
      </c>
      <c r="C127" t="s">
        <v>149</v>
      </c>
      <c r="D127" s="2">
        <v>54</v>
      </c>
      <c r="E127" s="3">
        <v>5</v>
      </c>
      <c r="F127" t="s">
        <v>189</v>
      </c>
      <c r="G127" s="11">
        <v>64886400</v>
      </c>
    </row>
    <row r="128" spans="1:7" x14ac:dyDescent="0.2">
      <c r="A128" s="9">
        <v>240.32</v>
      </c>
      <c r="B128" t="s">
        <v>128</v>
      </c>
      <c r="C128" t="s">
        <v>149</v>
      </c>
      <c r="D128" s="2">
        <v>123</v>
      </c>
      <c r="E128" s="3">
        <v>5</v>
      </c>
      <c r="F128" t="s">
        <v>189</v>
      </c>
      <c r="G128" s="11">
        <v>147796800</v>
      </c>
    </row>
    <row r="129" spans="1:7" x14ac:dyDescent="0.2">
      <c r="A129" s="9">
        <v>240.32</v>
      </c>
      <c r="B129" t="s">
        <v>134</v>
      </c>
      <c r="C129" t="s">
        <v>148</v>
      </c>
      <c r="D129" s="2">
        <v>4.66</v>
      </c>
      <c r="E129" s="3">
        <v>17</v>
      </c>
      <c r="F129" t="s">
        <v>189</v>
      </c>
      <c r="G129" s="11">
        <v>19038150.399999995</v>
      </c>
    </row>
    <row r="130" spans="1:7" x14ac:dyDescent="0.2">
      <c r="A130" s="9">
        <v>240.32</v>
      </c>
      <c r="B130" t="s">
        <v>129</v>
      </c>
      <c r="C130" t="s">
        <v>149</v>
      </c>
      <c r="D130" s="2">
        <v>123</v>
      </c>
      <c r="E130" s="3">
        <v>5</v>
      </c>
      <c r="F130" t="s">
        <v>190</v>
      </c>
      <c r="G130" s="11">
        <v>147796800</v>
      </c>
    </row>
    <row r="131" spans="1:7" x14ac:dyDescent="0.2">
      <c r="A131" s="9">
        <v>240.32</v>
      </c>
      <c r="B131" t="s">
        <v>130</v>
      </c>
      <c r="C131" t="s">
        <v>149</v>
      </c>
      <c r="D131" s="2">
        <v>184</v>
      </c>
      <c r="E131" s="3">
        <v>5</v>
      </c>
      <c r="F131" t="s">
        <v>190</v>
      </c>
      <c r="G131" s="11">
        <v>221094400</v>
      </c>
    </row>
    <row r="132" spans="1:7" x14ac:dyDescent="0.2">
      <c r="A132" s="9">
        <v>240.32</v>
      </c>
      <c r="B132" t="s">
        <v>131</v>
      </c>
      <c r="C132" t="s">
        <v>149</v>
      </c>
      <c r="D132" s="2">
        <v>54</v>
      </c>
      <c r="E132" s="3">
        <v>5</v>
      </c>
      <c r="F132" t="s">
        <v>190</v>
      </c>
      <c r="G132" s="11">
        <v>64886400</v>
      </c>
    </row>
    <row r="133" spans="1:7" x14ac:dyDescent="0.2">
      <c r="A133" s="9">
        <v>240.32</v>
      </c>
      <c r="B133" t="s">
        <v>132</v>
      </c>
      <c r="C133" t="s">
        <v>147</v>
      </c>
      <c r="D133" s="2">
        <v>184</v>
      </c>
      <c r="E133" s="3">
        <v>1</v>
      </c>
      <c r="F133" t="s">
        <v>190</v>
      </c>
      <c r="G133" s="11">
        <v>44218880</v>
      </c>
    </row>
    <row r="134" spans="1:7" x14ac:dyDescent="0.2">
      <c r="A134" s="9">
        <v>240.32</v>
      </c>
      <c r="B134" t="s">
        <v>133</v>
      </c>
      <c r="C134" t="s">
        <v>147</v>
      </c>
      <c r="D134" s="2">
        <v>190</v>
      </c>
      <c r="E134" s="3">
        <v>1</v>
      </c>
      <c r="F134" t="s">
        <v>190</v>
      </c>
      <c r="G134" s="11">
        <v>45660800</v>
      </c>
    </row>
    <row r="135" spans="1:7" x14ac:dyDescent="0.2">
      <c r="A135" s="9">
        <v>240.32</v>
      </c>
      <c r="B135" t="s">
        <v>135</v>
      </c>
      <c r="C135" t="s">
        <v>149</v>
      </c>
      <c r="D135" s="2">
        <v>186</v>
      </c>
      <c r="E135" s="3">
        <v>5</v>
      </c>
      <c r="F135" t="s">
        <v>191</v>
      </c>
      <c r="G135" s="11">
        <v>223497600</v>
      </c>
    </row>
    <row r="136" spans="1:7" x14ac:dyDescent="0.2">
      <c r="A136" s="9">
        <v>240.32</v>
      </c>
      <c r="B136" t="s">
        <v>136</v>
      </c>
      <c r="C136" t="s">
        <v>149</v>
      </c>
      <c r="D136" s="2">
        <v>187</v>
      </c>
      <c r="E136" s="3">
        <v>5</v>
      </c>
      <c r="F136" t="s">
        <v>191</v>
      </c>
      <c r="G136" s="11">
        <v>224699200</v>
      </c>
    </row>
    <row r="137" spans="1:7" x14ac:dyDescent="0.2">
      <c r="A137" s="9">
        <v>240.32</v>
      </c>
      <c r="B137" t="s">
        <v>137</v>
      </c>
      <c r="C137" t="s">
        <v>149</v>
      </c>
      <c r="D137" s="2">
        <v>380</v>
      </c>
      <c r="E137" s="3">
        <v>5</v>
      </c>
      <c r="F137" t="s">
        <v>191</v>
      </c>
      <c r="G137" s="11">
        <v>456608000</v>
      </c>
    </row>
    <row r="138" spans="1:7" x14ac:dyDescent="0.2">
      <c r="A138" s="9">
        <v>240.32</v>
      </c>
      <c r="B138" t="s">
        <v>138</v>
      </c>
      <c r="C138" t="s">
        <v>149</v>
      </c>
      <c r="D138" s="2">
        <v>183</v>
      </c>
      <c r="E138" s="3">
        <v>5</v>
      </c>
      <c r="F138" t="s">
        <v>191</v>
      </c>
      <c r="G138" s="11">
        <v>219892800</v>
      </c>
    </row>
    <row r="139" spans="1:7" x14ac:dyDescent="0.2">
      <c r="A139" s="9">
        <v>240.32</v>
      </c>
      <c r="B139" t="s">
        <v>139</v>
      </c>
      <c r="C139" t="s">
        <v>149</v>
      </c>
      <c r="D139" s="2">
        <v>25</v>
      </c>
      <c r="E139" s="3">
        <v>7</v>
      </c>
      <c r="F139" t="s">
        <v>192</v>
      </c>
      <c r="G139" s="11">
        <v>42056000</v>
      </c>
    </row>
    <row r="140" spans="1:7" x14ac:dyDescent="0.2">
      <c r="A140" s="9">
        <v>240.32</v>
      </c>
      <c r="B140" t="s">
        <v>140</v>
      </c>
      <c r="C140" t="s">
        <v>149</v>
      </c>
      <c r="D140" s="2">
        <v>23</v>
      </c>
      <c r="E140" s="3">
        <v>7</v>
      </c>
      <c r="F140" t="s">
        <v>192</v>
      </c>
      <c r="G140" s="11">
        <v>38691520</v>
      </c>
    </row>
    <row r="141" spans="1:7" x14ac:dyDescent="0.2">
      <c r="A141" s="9">
        <v>240.32</v>
      </c>
      <c r="B141" t="s">
        <v>141</v>
      </c>
      <c r="C141" t="s">
        <v>147</v>
      </c>
      <c r="D141" s="2">
        <v>50</v>
      </c>
      <c r="E141" s="3">
        <v>1</v>
      </c>
      <c r="F141" t="s">
        <v>193</v>
      </c>
      <c r="G141" s="11">
        <v>12016000</v>
      </c>
    </row>
    <row r="142" spans="1:7" x14ac:dyDescent="0.2">
      <c r="A142" s="9">
        <v>240.32</v>
      </c>
      <c r="B142" t="s">
        <v>142</v>
      </c>
      <c r="C142" t="s">
        <v>150</v>
      </c>
      <c r="D142" s="2">
        <v>10</v>
      </c>
      <c r="E142" s="3">
        <v>1</v>
      </c>
      <c r="F142" t="s">
        <v>194</v>
      </c>
      <c r="G142" s="11">
        <v>2403200</v>
      </c>
    </row>
    <row r="143" spans="1:7" x14ac:dyDescent="0.2">
      <c r="A143" s="9">
        <v>240.32</v>
      </c>
      <c r="B143" t="s">
        <v>143</v>
      </c>
      <c r="C143" t="s">
        <v>147</v>
      </c>
      <c r="D143" s="2">
        <v>189</v>
      </c>
      <c r="E143" s="3">
        <v>1</v>
      </c>
      <c r="F143" t="s">
        <v>195</v>
      </c>
      <c r="G143" s="11">
        <v>45420480</v>
      </c>
    </row>
    <row r="144" spans="1:7" x14ac:dyDescent="0.2">
      <c r="A144" s="9">
        <v>240.32</v>
      </c>
      <c r="B144" t="s">
        <v>144</v>
      </c>
      <c r="C144" t="s">
        <v>147</v>
      </c>
      <c r="D144" s="2">
        <v>184</v>
      </c>
      <c r="E144" s="3">
        <v>1</v>
      </c>
      <c r="F144" t="s">
        <v>195</v>
      </c>
      <c r="G144" s="11">
        <v>44218880</v>
      </c>
    </row>
    <row r="145" spans="1:7" x14ac:dyDescent="0.2">
      <c r="A145" s="9">
        <v>240.32</v>
      </c>
      <c r="B145" t="s">
        <v>145</v>
      </c>
      <c r="C145" t="s">
        <v>147</v>
      </c>
      <c r="D145" s="2">
        <v>40</v>
      </c>
      <c r="E145" s="3">
        <v>1</v>
      </c>
      <c r="F145" t="s">
        <v>196</v>
      </c>
      <c r="G145" s="11">
        <v>9612800</v>
      </c>
    </row>
    <row r="146" spans="1:7" x14ac:dyDescent="0.2">
      <c r="A146" s="9">
        <v>240.32</v>
      </c>
      <c r="B146" t="s">
        <v>146</v>
      </c>
      <c r="C146" t="s">
        <v>147</v>
      </c>
      <c r="D146" s="2">
        <v>40</v>
      </c>
      <c r="E146" s="3">
        <v>1</v>
      </c>
      <c r="F146" t="s">
        <v>196</v>
      </c>
      <c r="G146" s="11">
        <v>9612800</v>
      </c>
    </row>
    <row r="147" spans="1:7" x14ac:dyDescent="0.2">
      <c r="G147" s="12">
        <v>27171437863.360004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 (2)</vt:lpstr>
      <vt:lpstr>Sheet1</vt:lpstr>
      <vt:lpstr>Auction2021commit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Krzysztof Waśniewski</cp:lastModifiedBy>
  <dcterms:created xsi:type="dcterms:W3CDTF">2023-12-30T13:13:21Z</dcterms:created>
  <dcterms:modified xsi:type="dcterms:W3CDTF">2024-07-23T06:43:26Z</dcterms:modified>
</cp:coreProperties>
</file>