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zysztofwasniewski/Desktop/Geografia energetyki rozproszonej SGH OPUS Jesień 2023/Dane PSE/"/>
    </mc:Choice>
  </mc:AlternateContent>
  <xr:revisionPtr revIDLastSave="0" documentId="13_ncr:1_{708862EA-75A7-434D-85A4-5C8E413E6187}" xr6:coauthVersionLast="47" xr6:coauthVersionMax="47" xr10:uidLastSave="{00000000-0000-0000-0000-000000000000}"/>
  <bookViews>
    <workbookView xWindow="320" yWindow="1480" windowWidth="27480" windowHeight="14960" activeTab="2" xr2:uid="{00000000-000D-0000-FFFF-FFFF00000000}"/>
  </bookViews>
  <sheets>
    <sheet name="Sheet1 (2)" sheetId="2" r:id="rId1"/>
    <sheet name="Sheet1" sheetId="1" r:id="rId2"/>
    <sheet name="Sheet1 (3)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97" i="2" l="1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2" i="2"/>
  <c r="M3" i="2"/>
  <c r="M4" i="2"/>
  <c r="AD4" i="2" s="1"/>
  <c r="M5" i="2"/>
  <c r="AD5" i="2" s="1"/>
  <c r="M6" i="2"/>
  <c r="AD6" i="2" s="1"/>
  <c r="M7" i="2"/>
  <c r="AD7" i="2" s="1"/>
  <c r="M8" i="2"/>
  <c r="AD8" i="2" s="1"/>
  <c r="M9" i="2"/>
  <c r="AD9" i="2" s="1"/>
  <c r="M10" i="2"/>
  <c r="AD10" i="2" s="1"/>
  <c r="M11" i="2"/>
  <c r="AD11" i="2" s="1"/>
  <c r="M12" i="2"/>
  <c r="AD12" i="2" s="1"/>
  <c r="M13" i="2"/>
  <c r="AD13" i="2" s="1"/>
  <c r="M14" i="2"/>
  <c r="AD14" i="2" s="1"/>
  <c r="M15" i="2"/>
  <c r="AD15" i="2" s="1"/>
  <c r="M16" i="2"/>
  <c r="AD16" i="2" s="1"/>
  <c r="M17" i="2"/>
  <c r="AD17" i="2" s="1"/>
  <c r="M18" i="2"/>
  <c r="AD18" i="2" s="1"/>
  <c r="M19" i="2"/>
  <c r="AD19" i="2" s="1"/>
  <c r="M20" i="2"/>
  <c r="AD20" i="2" s="1"/>
  <c r="M21" i="2"/>
  <c r="AD21" i="2" s="1"/>
  <c r="M22" i="2"/>
  <c r="AD22" i="2" s="1"/>
  <c r="M23" i="2"/>
  <c r="AD23" i="2" s="1"/>
  <c r="M24" i="2"/>
  <c r="AD24" i="2" s="1"/>
  <c r="M25" i="2"/>
  <c r="AD25" i="2" s="1"/>
  <c r="M26" i="2"/>
  <c r="AD26" i="2" s="1"/>
  <c r="M27" i="2"/>
  <c r="AD27" i="2" s="1"/>
  <c r="M28" i="2"/>
  <c r="AD28" i="2" s="1"/>
  <c r="M29" i="2"/>
  <c r="AD29" i="2" s="1"/>
  <c r="M30" i="2"/>
  <c r="AD30" i="2" s="1"/>
  <c r="M31" i="2"/>
  <c r="AD31" i="2" s="1"/>
  <c r="M32" i="2"/>
  <c r="N32" i="2" s="1"/>
  <c r="O32" i="2" s="1"/>
  <c r="P32" i="2" s="1"/>
  <c r="Q32" i="2" s="1"/>
  <c r="R32" i="2" s="1"/>
  <c r="S32" i="2" s="1"/>
  <c r="M33" i="2"/>
  <c r="M34" i="2"/>
  <c r="M35" i="2"/>
  <c r="M36" i="2"/>
  <c r="N36" i="2" s="1"/>
  <c r="O36" i="2" s="1"/>
  <c r="P36" i="2" s="1"/>
  <c r="Q36" i="2" s="1"/>
  <c r="R36" i="2" s="1"/>
  <c r="S36" i="2" s="1"/>
  <c r="M37" i="2"/>
  <c r="M38" i="2"/>
  <c r="M39" i="2"/>
  <c r="M40" i="2"/>
  <c r="AD40" i="2" s="1"/>
  <c r="M41" i="2"/>
  <c r="AD41" i="2" s="1"/>
  <c r="M42" i="2"/>
  <c r="AD42" i="2" s="1"/>
  <c r="M43" i="2"/>
  <c r="AD43" i="2" s="1"/>
  <c r="M44" i="2"/>
  <c r="AD44" i="2" s="1"/>
  <c r="M45" i="2"/>
  <c r="AD45" i="2" s="1"/>
  <c r="M46" i="2"/>
  <c r="AD46" i="2" s="1"/>
  <c r="M47" i="2"/>
  <c r="AD47" i="2" s="1"/>
  <c r="M48" i="2"/>
  <c r="AD48" i="2" s="1"/>
  <c r="M49" i="2"/>
  <c r="AD49" i="2" s="1"/>
  <c r="M50" i="2"/>
  <c r="AD50" i="2" s="1"/>
  <c r="M51" i="2"/>
  <c r="AD51" i="2" s="1"/>
  <c r="M52" i="2"/>
  <c r="AD52" i="2" s="1"/>
  <c r="M53" i="2"/>
  <c r="AD53" i="2" s="1"/>
  <c r="M54" i="2"/>
  <c r="M55" i="2"/>
  <c r="AD55" i="2" s="1"/>
  <c r="M56" i="2"/>
  <c r="AD56" i="2" s="1"/>
  <c r="M57" i="2"/>
  <c r="AD57" i="2" s="1"/>
  <c r="M58" i="2"/>
  <c r="AD58" i="2" s="1"/>
  <c r="M59" i="2"/>
  <c r="AD59" i="2" s="1"/>
  <c r="M60" i="2"/>
  <c r="AD60" i="2" s="1"/>
  <c r="M61" i="2"/>
  <c r="AD61" i="2" s="1"/>
  <c r="M62" i="2"/>
  <c r="AD62" i="2" s="1"/>
  <c r="M63" i="2"/>
  <c r="AD63" i="2" s="1"/>
  <c r="M64" i="2"/>
  <c r="AD64" i="2" s="1"/>
  <c r="M65" i="2"/>
  <c r="AD65" i="2" s="1"/>
  <c r="M66" i="2"/>
  <c r="M67" i="2"/>
  <c r="N67" i="2" s="1"/>
  <c r="O67" i="2" s="1"/>
  <c r="P67" i="2" s="1"/>
  <c r="Q67" i="2" s="1"/>
  <c r="R67" i="2" s="1"/>
  <c r="S67" i="2" s="1"/>
  <c r="M68" i="2"/>
  <c r="AD68" i="2" s="1"/>
  <c r="M69" i="2"/>
  <c r="AD69" i="2" s="1"/>
  <c r="M70" i="2"/>
  <c r="AD70" i="2" s="1"/>
  <c r="M71" i="2"/>
  <c r="AD71" i="2" s="1"/>
  <c r="M72" i="2"/>
  <c r="AD72" i="2" s="1"/>
  <c r="M73" i="2"/>
  <c r="AD73" i="2" s="1"/>
  <c r="M74" i="2"/>
  <c r="AD74" i="2" s="1"/>
  <c r="M75" i="2"/>
  <c r="AD75" i="2" s="1"/>
  <c r="M76" i="2"/>
  <c r="AD76" i="2" s="1"/>
  <c r="M77" i="2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M78" i="2"/>
  <c r="AD78" i="2" s="1"/>
  <c r="M79" i="2"/>
  <c r="M80" i="2"/>
  <c r="AD80" i="2" s="1"/>
  <c r="M81" i="2"/>
  <c r="AD81" i="2" s="1"/>
  <c r="M82" i="2"/>
  <c r="AD82" i="2" s="1"/>
  <c r="M83" i="2"/>
  <c r="AD83" i="2" s="1"/>
  <c r="M84" i="2"/>
  <c r="AD84" i="2" s="1"/>
  <c r="M85" i="2"/>
  <c r="AD85" i="2" s="1"/>
  <c r="M86" i="2"/>
  <c r="AD86" i="2" s="1"/>
  <c r="M87" i="2"/>
  <c r="AD87" i="2" s="1"/>
  <c r="M88" i="2"/>
  <c r="AD88" i="2" s="1"/>
  <c r="M89" i="2"/>
  <c r="AD89" i="2" s="1"/>
  <c r="M90" i="2"/>
  <c r="AD90" i="2" s="1"/>
  <c r="M91" i="2"/>
  <c r="AD91" i="2" s="1"/>
  <c r="M92" i="2"/>
  <c r="AD92" i="2" s="1"/>
  <c r="M93" i="2"/>
  <c r="AD93" i="2" s="1"/>
  <c r="M94" i="2"/>
  <c r="M95" i="2"/>
  <c r="AD95" i="2" s="1"/>
  <c r="M96" i="2"/>
  <c r="AD96" i="2" s="1"/>
  <c r="M2" i="2"/>
  <c r="N2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2" i="2"/>
  <c r="N97" i="1"/>
  <c r="M97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N2" i="1"/>
  <c r="M2" i="1"/>
  <c r="O2" i="2" l="1"/>
  <c r="N66" i="2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N3" i="2"/>
  <c r="O3" i="2" s="1"/>
  <c r="P3" i="2" s="1"/>
  <c r="Q3" i="2" s="1"/>
  <c r="N33" i="2"/>
  <c r="O33" i="2" s="1"/>
  <c r="P33" i="2" s="1"/>
  <c r="Q33" i="2" s="1"/>
  <c r="R33" i="2" s="1"/>
  <c r="S33" i="2" s="1"/>
  <c r="N37" i="2"/>
  <c r="O37" i="2" s="1"/>
  <c r="P37" i="2" s="1"/>
  <c r="Q37" i="2" s="1"/>
  <c r="R37" i="2" s="1"/>
  <c r="S37" i="2" s="1"/>
  <c r="AD77" i="2"/>
  <c r="N34" i="2"/>
  <c r="O34" i="2" s="1"/>
  <c r="P34" i="2" s="1"/>
  <c r="Q34" i="2" s="1"/>
  <c r="R34" i="2" s="1"/>
  <c r="S34" i="2" s="1"/>
  <c r="N38" i="2"/>
  <c r="O38" i="2" s="1"/>
  <c r="P38" i="2" s="1"/>
  <c r="Q38" i="2" s="1"/>
  <c r="R38" i="2" s="1"/>
  <c r="S38" i="2" s="1"/>
  <c r="AD36" i="2"/>
  <c r="AD32" i="2"/>
  <c r="N79" i="2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N35" i="2"/>
  <c r="O35" i="2" s="1"/>
  <c r="P35" i="2" s="1"/>
  <c r="Q35" i="2" s="1"/>
  <c r="R35" i="2" s="1"/>
  <c r="S35" i="2" s="1"/>
  <c r="N39" i="2"/>
  <c r="O39" i="2" s="1"/>
  <c r="P39" i="2" s="1"/>
  <c r="Q39" i="2" s="1"/>
  <c r="R39" i="2" s="1"/>
  <c r="S39" i="2" s="1"/>
  <c r="AD67" i="2"/>
  <c r="N54" i="2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N94" i="2"/>
  <c r="O94" i="2" s="1"/>
  <c r="P94" i="2" s="1"/>
  <c r="Q94" i="2" s="1"/>
  <c r="R94" i="2" s="1"/>
  <c r="S94" i="2" s="1"/>
  <c r="T94" i="2" s="1"/>
  <c r="U94" i="2" s="1"/>
  <c r="V94" i="2" s="1"/>
  <c r="W94" i="2" s="1"/>
  <c r="X94" i="2" s="1"/>
  <c r="Y94" i="2" s="1"/>
  <c r="Z94" i="2" s="1"/>
  <c r="AA94" i="2" s="1"/>
  <c r="AB94" i="2" s="1"/>
  <c r="AC94" i="2" s="1"/>
  <c r="M97" i="2"/>
  <c r="AD35" i="2" l="1"/>
  <c r="AD37" i="2"/>
  <c r="AD66" i="2"/>
  <c r="AD94" i="2"/>
  <c r="AD39" i="2"/>
  <c r="AD79" i="2"/>
  <c r="AD38" i="2"/>
  <c r="P2" i="2"/>
  <c r="O97" i="2"/>
  <c r="AD34" i="2"/>
  <c r="AD3" i="2"/>
  <c r="AD33" i="2"/>
  <c r="AD54" i="2"/>
  <c r="N97" i="2"/>
  <c r="Q2" i="2" l="1"/>
  <c r="P97" i="2"/>
  <c r="R2" i="2" l="1"/>
  <c r="Q97" i="2"/>
  <c r="S2" i="2" l="1"/>
  <c r="R97" i="2"/>
  <c r="T2" i="2" l="1"/>
  <c r="S97" i="2"/>
  <c r="U2" i="2" l="1"/>
  <c r="T97" i="2"/>
  <c r="V2" i="2" l="1"/>
  <c r="U97" i="2"/>
  <c r="W2" i="2" l="1"/>
  <c r="V97" i="2"/>
  <c r="X2" i="2" l="1"/>
  <c r="W97" i="2"/>
  <c r="Y2" i="2" l="1"/>
  <c r="X97" i="2"/>
  <c r="Z2" i="2" l="1"/>
  <c r="Y97" i="2"/>
  <c r="AA2" i="2" l="1"/>
  <c r="Z97" i="2"/>
  <c r="AB2" i="2" l="1"/>
  <c r="AA97" i="2"/>
  <c r="AC2" i="2" l="1"/>
  <c r="AB97" i="2"/>
  <c r="AC97" i="2" l="1"/>
  <c r="AD2" i="2"/>
  <c r="AD97" i="2" s="1"/>
</calcChain>
</file>

<file path=xl/sharedStrings.xml><?xml version="1.0" encoding="utf-8"?>
<sst xmlns="http://schemas.openxmlformats.org/spreadsheetml/2006/main" count="1010" uniqueCount="168">
  <si>
    <t>Typ jednostki rynku mocy</t>
  </si>
  <si>
    <t>Nazwa dostawcy mocy</t>
  </si>
  <si>
    <t>NIP</t>
  </si>
  <si>
    <t>JRM/777</t>
  </si>
  <si>
    <t>JRM/100</t>
  </si>
  <si>
    <t>JRM/353</t>
  </si>
  <si>
    <t>JRM/263</t>
  </si>
  <si>
    <t>JRM/271</t>
  </si>
  <si>
    <t>JRM/277</t>
  </si>
  <si>
    <t>JRM/279</t>
  </si>
  <si>
    <t>JRM/281</t>
  </si>
  <si>
    <t>JRM/157</t>
  </si>
  <si>
    <t>JRM/189</t>
  </si>
  <si>
    <t>JRM/69</t>
  </si>
  <si>
    <t>JRM/364</t>
  </si>
  <si>
    <t>JRM/365</t>
  </si>
  <si>
    <t>JRM/367</t>
  </si>
  <si>
    <t>JRM/368</t>
  </si>
  <si>
    <t>JRM/372</t>
  </si>
  <si>
    <t>JRM/373</t>
  </si>
  <si>
    <t>JRM/374</t>
  </si>
  <si>
    <t>JRM/376</t>
  </si>
  <si>
    <t>JRM/378</t>
  </si>
  <si>
    <t>JRM/379</t>
  </si>
  <si>
    <t>JRM/476</t>
  </si>
  <si>
    <t>JRM/531</t>
  </si>
  <si>
    <t>JRM/533</t>
  </si>
  <si>
    <t>JRM/597</t>
  </si>
  <si>
    <t>JRM/598</t>
  </si>
  <si>
    <t>JRM/600</t>
  </si>
  <si>
    <t>JRM/11</t>
  </si>
  <si>
    <t>JRM/14</t>
  </si>
  <si>
    <t>JRM/38</t>
  </si>
  <si>
    <t>JRM/747</t>
  </si>
  <si>
    <t>JRM/748</t>
  </si>
  <si>
    <t>JRM/749</t>
  </si>
  <si>
    <t>JRM/750</t>
  </si>
  <si>
    <t>JRM/751</t>
  </si>
  <si>
    <t>JRM/752</t>
  </si>
  <si>
    <t>JRM/753</t>
  </si>
  <si>
    <t>JRM/754</t>
  </si>
  <si>
    <t>JRM/722</t>
  </si>
  <si>
    <t>JRM/731</t>
  </si>
  <si>
    <t>JRM/732</t>
  </si>
  <si>
    <t>JRM/733</t>
  </si>
  <si>
    <t>JRM/734</t>
  </si>
  <si>
    <t>JRM/735</t>
  </si>
  <si>
    <t>JRM/736</t>
  </si>
  <si>
    <t>JRM/737</t>
  </si>
  <si>
    <t>JRM/738</t>
  </si>
  <si>
    <t>JRM/739</t>
  </si>
  <si>
    <t>JRM/740</t>
  </si>
  <si>
    <t>JRM/741</t>
  </si>
  <si>
    <t>JRM/742</t>
  </si>
  <si>
    <t>JRM/743</t>
  </si>
  <si>
    <t>JRM/730</t>
  </si>
  <si>
    <t>JRM/831</t>
  </si>
  <si>
    <t>JRM/467</t>
  </si>
  <si>
    <t>JRM/657</t>
  </si>
  <si>
    <t>JRM/659</t>
  </si>
  <si>
    <t>JRM/698</t>
  </si>
  <si>
    <t>JRM/700</t>
  </si>
  <si>
    <t>JRM/705</t>
  </si>
  <si>
    <t>JRM/707</t>
  </si>
  <si>
    <t>JRM/708</t>
  </si>
  <si>
    <t>JRM/712</t>
  </si>
  <si>
    <t>JRM/246</t>
  </si>
  <si>
    <t>JRM/758</t>
  </si>
  <si>
    <t>JRM/721</t>
  </si>
  <si>
    <t>JRM/19</t>
  </si>
  <si>
    <t>JRM/20</t>
  </si>
  <si>
    <t>JRM/32</t>
  </si>
  <si>
    <t>JRM/47</t>
  </si>
  <si>
    <t>JRM/723</t>
  </si>
  <si>
    <t>JRM/724</t>
  </si>
  <si>
    <t>JRM/725</t>
  </si>
  <si>
    <t>JRM/726</t>
  </si>
  <si>
    <t>JRM/727</t>
  </si>
  <si>
    <t>JRM/746</t>
  </si>
  <si>
    <t>JRM/338</t>
  </si>
  <si>
    <t>JRM/774</t>
  </si>
  <si>
    <t>JRM/110</t>
  </si>
  <si>
    <t>JRM/234</t>
  </si>
  <si>
    <t>JRM/760</t>
  </si>
  <si>
    <t>JRM/761</t>
  </si>
  <si>
    <t>JRM/762</t>
  </si>
  <si>
    <t>JRM/763</t>
  </si>
  <si>
    <t>JRM/764</t>
  </si>
  <si>
    <t>JRM/766</t>
  </si>
  <si>
    <t>JRM/4</t>
  </si>
  <si>
    <t>JRM/7</t>
  </si>
  <si>
    <t>JRM/335</t>
  </si>
  <si>
    <t>JRM/336</t>
  </si>
  <si>
    <t>JRM/437</t>
  </si>
  <si>
    <t>JRM/337</t>
  </si>
  <si>
    <t>JRM/756</t>
  </si>
  <si>
    <t>JRM/238</t>
  </si>
  <si>
    <t>JRM/240</t>
  </si>
  <si>
    <t>nowa jednostka rynku mocy wytwórcza</t>
  </si>
  <si>
    <t>modernizowana jednostka rynku mocy_x000D_wytwórcza</t>
  </si>
  <si>
    <t>istniejąca jednostka rynku mocy wytwórcza</t>
  </si>
  <si>
    <t>niepotwierdzona jednostka rynku mocy_x000D_redukcji zapotrzebowania</t>
  </si>
  <si>
    <t>jednostka rynku mocy wytwórcza składająca_x000D_się z jednostek fizycznych zagranicznych</t>
  </si>
  <si>
    <t>potwierdzona jednostka rynku mocy redukcji_x000D_zapotrzebowania</t>
  </si>
  <si>
    <t>Battery ESS-1 sp. z o.o.</t>
  </si>
  <si>
    <t>ECARB sp. z o.o.</t>
  </si>
  <si>
    <t>ENEA Ciepło sp. z o. o.</t>
  </si>
  <si>
    <t>ENEA Elektrownia Połaniec S.A.</t>
  </si>
  <si>
    <t>ENEA Nowa Energia sp. z o.o.</t>
  </si>
  <si>
    <t>Enel X Polska sp. z o.o.</t>
  </si>
  <si>
    <t>ENERGA WYTWARZANIE S.A.</t>
  </si>
  <si>
    <t>Enspirion sp. z o.o.</t>
  </si>
  <si>
    <t>FOTOWOLTAIKA HIG XVIII sp. z o.o.</t>
  </si>
  <si>
    <t>AB Ignitis gamyba</t>
  </si>
  <si>
    <t>KOPALNIA WAPIENIA "CZATKOWICE" sp. z_x000D_o.o.</t>
  </si>
  <si>
    <t>LERTA JRM sp. z o.o.</t>
  </si>
  <si>
    <t>Miejskie Przedsiębiorstwo Energetyki_x000D_Cieplnej sp. z o.o.</t>
  </si>
  <si>
    <t>OX2 Green sp. z o.o.</t>
  </si>
  <si>
    <t>PGE Energia Ciepła S.A.</t>
  </si>
  <si>
    <t>PGE Energia Odnawialna S.A.</t>
  </si>
  <si>
    <t>PGE POLSKA GRUPA ENERGETYCZNA S.A.</t>
  </si>
  <si>
    <t>PGNiG TERMIKA Energetyka Przemysłowa_x000D_S.A.</t>
  </si>
  <si>
    <t>PKE Pomorze sp. z o.o.</t>
  </si>
  <si>
    <t>Polenergia Elektrociepłownia Nowa Sarzyna_x000D_sp. z o.o.</t>
  </si>
  <si>
    <t>Polski Koncern Naftowy ORLEN S.A.</t>
  </si>
  <si>
    <t>Slovenské elektrárne, a.s.</t>
  </si>
  <si>
    <t>TAURON EKOENERGIA sp. z o.o.</t>
  </si>
  <si>
    <t>TAURON Polska Energia S.A.</t>
  </si>
  <si>
    <t>Veolia Energia Łódź S.A.</t>
  </si>
  <si>
    <t>Zespół Elektrowni Wodnych Niedzica S.A.</t>
  </si>
  <si>
    <t>LT100006256115</t>
  </si>
  <si>
    <t>SK2020261353</t>
  </si>
  <si>
    <t>Kod 
jednostki
rynku
mocy</t>
  </si>
  <si>
    <t>Wielkość 
obowiązku
mocowego
[MW]</t>
  </si>
  <si>
    <t>Okres 
trwania
obowiązku
mocowego
w latach</t>
  </si>
  <si>
    <t>Rok</t>
  </si>
  <si>
    <t>Typ aukcji</t>
  </si>
  <si>
    <t>Data aukcji</t>
  </si>
  <si>
    <t>Runda zamknięcia aukcji</t>
  </si>
  <si>
    <t>Cena zamknięcia aukcji za 1 kW</t>
  </si>
  <si>
    <t>Moc zakontraktowana w wyniku aukcji MW</t>
  </si>
  <si>
    <t>Aukcja główna</t>
  </si>
  <si>
    <t>Przychody za moc na rok</t>
  </si>
  <si>
    <t>Całkowity strumień gotówki</t>
  </si>
  <si>
    <t>Last year of committment</t>
  </si>
  <si>
    <t>Year 2027</t>
  </si>
  <si>
    <t>Year 2028</t>
  </si>
  <si>
    <t>Year 2029</t>
  </si>
  <si>
    <t>Year 2030</t>
  </si>
  <si>
    <t>Year 2031</t>
  </si>
  <si>
    <t>Year 2032</t>
  </si>
  <si>
    <t>Year 2033</t>
  </si>
  <si>
    <t>Year 2034</t>
  </si>
  <si>
    <t>Year 2035</t>
  </si>
  <si>
    <t>Year 2036</t>
  </si>
  <si>
    <t>Year 2037</t>
  </si>
  <si>
    <t>Year 2038</t>
  </si>
  <si>
    <t>Year 2039</t>
  </si>
  <si>
    <t>Year 2040</t>
  </si>
  <si>
    <t>Year 2041</t>
  </si>
  <si>
    <t>Year 2042</t>
  </si>
  <si>
    <t>Year 2043</t>
  </si>
  <si>
    <t>Total committment</t>
  </si>
  <si>
    <t>Year 2023</t>
  </si>
  <si>
    <t>Year 2024</t>
  </si>
  <si>
    <t>Year 2025</t>
  </si>
  <si>
    <t>Year 2026</t>
  </si>
  <si>
    <t>NPV of the total committment at the moment of the auction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</si>
</sst>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PLN&quot;_);[Red]\(#,##0.00\ &quot;PLN&quot;\)"/>
    <numFmt numFmtId="44" formatCode="_ * #,##0.00_)\ &quot;PLN&quot;_ ;_ * \(#,##0.00\)\ &quot;PLN&quot;_ ;_ * &quot;-&quot;??_)\ &quot;PLN&quot;_ ;_ @_ "/>
    <numFmt numFmtId="43" formatCode="_ * #,##0.00_)_ ;_ * \(#,##0.00\)_ ;_ * &quot;-&quot;??_)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43" fontId="1" fillId="0" borderId="1" xfId="1" applyFont="1" applyBorder="1" applyAlignment="1">
      <alignment horizontal="center" vertical="top" wrapText="1"/>
    </xf>
    <xf numFmtId="43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44" fontId="0" fillId="0" borderId="0" xfId="2" applyFont="1"/>
    <xf numFmtId="44" fontId="0" fillId="0" borderId="0" xfId="0" applyNumberFormat="1"/>
    <xf numFmtId="44" fontId="1" fillId="0" borderId="0" xfId="0" applyNumberFormat="1" applyFont="1"/>
    <xf numFmtId="0" fontId="0" fillId="0" borderId="0" xfId="2" applyNumberFormat="1" applyFont="1"/>
    <xf numFmtId="8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07F6-240F-3D46-A514-26E0BC9F7919}">
  <dimension ref="A1:AE97"/>
  <sheetViews>
    <sheetView workbookViewId="0">
      <selection activeCell="AD97" sqref="AD97:AE97"/>
    </sheetView>
  </sheetViews>
  <sheetFormatPr baseColWidth="10" defaultColWidth="8.83203125" defaultRowHeight="15" x14ac:dyDescent="0.2"/>
  <cols>
    <col min="1" max="2" width="16.5" customWidth="1"/>
    <col min="3" max="4" width="20.1640625" customWidth="1"/>
    <col min="5" max="5" width="20.1640625" style="4" customWidth="1"/>
    <col min="6" max="6" width="22" style="6" customWidth="1"/>
    <col min="7" max="7" width="20.1640625" customWidth="1"/>
    <col min="8" max="8" width="19.33203125" bestFit="1" customWidth="1"/>
    <col min="9" max="12" width="19.33203125" customWidth="1"/>
    <col min="13" max="13" width="19.33203125" bestFit="1" customWidth="1"/>
    <col min="14" max="29" width="18" bestFit="1" customWidth="1"/>
    <col min="30" max="30" width="21.5" customWidth="1"/>
    <col min="31" max="31" width="19.5" customWidth="1"/>
  </cols>
  <sheetData>
    <row r="1" spans="1:31" ht="80" x14ac:dyDescent="0.2">
      <c r="A1" s="5" t="s">
        <v>137</v>
      </c>
      <c r="B1" s="5" t="s">
        <v>139</v>
      </c>
      <c r="C1" s="2" t="s">
        <v>132</v>
      </c>
      <c r="D1" s="1" t="s">
        <v>0</v>
      </c>
      <c r="E1" s="3" t="s">
        <v>133</v>
      </c>
      <c r="F1" s="2" t="s">
        <v>134</v>
      </c>
      <c r="G1" s="1" t="s">
        <v>1</v>
      </c>
      <c r="H1" s="5" t="s">
        <v>144</v>
      </c>
      <c r="I1" s="5" t="s">
        <v>163</v>
      </c>
      <c r="J1" s="5" t="s">
        <v>164</v>
      </c>
      <c r="K1" s="5" t="s">
        <v>165</v>
      </c>
      <c r="L1" s="5" t="s">
        <v>166</v>
      </c>
      <c r="M1" s="5" t="s">
        <v>145</v>
      </c>
      <c r="N1" s="5" t="s">
        <v>146</v>
      </c>
      <c r="O1" s="5" t="s">
        <v>147</v>
      </c>
      <c r="P1" s="5" t="s">
        <v>148</v>
      </c>
      <c r="Q1" s="5" t="s">
        <v>149</v>
      </c>
      <c r="R1" s="5" t="s">
        <v>150</v>
      </c>
      <c r="S1" s="5" t="s">
        <v>151</v>
      </c>
      <c r="T1" s="5" t="s">
        <v>152</v>
      </c>
      <c r="U1" s="5" t="s">
        <v>153</v>
      </c>
      <c r="V1" s="5" t="s">
        <v>154</v>
      </c>
      <c r="W1" s="5" t="s">
        <v>155</v>
      </c>
      <c r="X1" s="5" t="s">
        <v>156</v>
      </c>
      <c r="Y1" s="5" t="s">
        <v>157</v>
      </c>
      <c r="Z1" s="5" t="s">
        <v>158</v>
      </c>
      <c r="AA1" s="5" t="s">
        <v>159</v>
      </c>
      <c r="AB1" s="5" t="s">
        <v>160</v>
      </c>
      <c r="AC1" s="5" t="s">
        <v>161</v>
      </c>
      <c r="AD1" s="5" t="s">
        <v>162</v>
      </c>
      <c r="AE1" s="5" t="s">
        <v>167</v>
      </c>
    </row>
    <row r="2" spans="1:31" x14ac:dyDescent="0.2">
      <c r="A2" s="7">
        <v>44910</v>
      </c>
      <c r="B2" s="8">
        <v>406.35</v>
      </c>
      <c r="C2" t="s">
        <v>3</v>
      </c>
      <c r="D2" t="s">
        <v>98</v>
      </c>
      <c r="E2" s="4">
        <v>9.1959999999999997</v>
      </c>
      <c r="F2" s="6">
        <v>17</v>
      </c>
      <c r="G2" t="s">
        <v>104</v>
      </c>
      <c r="H2" s="11">
        <f>2026+F2</f>
        <v>2043</v>
      </c>
      <c r="I2" s="11">
        <v>0</v>
      </c>
      <c r="J2" s="11">
        <v>0</v>
      </c>
      <c r="K2" s="11">
        <v>0</v>
      </c>
      <c r="L2" s="11">
        <v>0</v>
      </c>
      <c r="M2" s="9">
        <f>E2*1000*B2</f>
        <v>3736794.6</v>
      </c>
      <c r="N2" s="9">
        <f>M2</f>
        <v>3736794.6</v>
      </c>
      <c r="O2" s="9">
        <f t="shared" ref="O2:AC2" si="0">N2</f>
        <v>3736794.6</v>
      </c>
      <c r="P2" s="9">
        <f t="shared" si="0"/>
        <v>3736794.6</v>
      </c>
      <c r="Q2" s="9">
        <f t="shared" si="0"/>
        <v>3736794.6</v>
      </c>
      <c r="R2" s="9">
        <f t="shared" si="0"/>
        <v>3736794.6</v>
      </c>
      <c r="S2" s="9">
        <f t="shared" si="0"/>
        <v>3736794.6</v>
      </c>
      <c r="T2" s="9">
        <f t="shared" si="0"/>
        <v>3736794.6</v>
      </c>
      <c r="U2" s="9">
        <f t="shared" si="0"/>
        <v>3736794.6</v>
      </c>
      <c r="V2" s="9">
        <f t="shared" si="0"/>
        <v>3736794.6</v>
      </c>
      <c r="W2" s="9">
        <f t="shared" si="0"/>
        <v>3736794.6</v>
      </c>
      <c r="X2" s="9">
        <f t="shared" si="0"/>
        <v>3736794.6</v>
      </c>
      <c r="Y2" s="9">
        <f t="shared" si="0"/>
        <v>3736794.6</v>
      </c>
      <c r="Z2" s="9">
        <f t="shared" si="0"/>
        <v>3736794.6</v>
      </c>
      <c r="AA2" s="9">
        <f t="shared" si="0"/>
        <v>3736794.6</v>
      </c>
      <c r="AB2" s="9">
        <f t="shared" si="0"/>
        <v>3736794.6</v>
      </c>
      <c r="AC2" s="9">
        <f t="shared" si="0"/>
        <v>3736794.6</v>
      </c>
      <c r="AD2" s="9">
        <f>SUM(M2:AC2)</f>
        <v>63525508.200000018</v>
      </c>
      <c r="AE2" s="12">
        <f>NPV(0.1,I2:AC2)</f>
        <v>20473258.039855089</v>
      </c>
    </row>
    <row r="3" spans="1:31" x14ac:dyDescent="0.2">
      <c r="A3" s="7">
        <v>44910</v>
      </c>
      <c r="B3" s="8">
        <v>406.35</v>
      </c>
      <c r="C3" t="s">
        <v>4</v>
      </c>
      <c r="D3" t="s">
        <v>99</v>
      </c>
      <c r="E3" s="4">
        <v>135.38999999999999</v>
      </c>
      <c r="F3" s="6">
        <v>5</v>
      </c>
      <c r="G3" t="s">
        <v>105</v>
      </c>
      <c r="H3" s="11">
        <f t="shared" ref="H3:H66" si="1">2026+F3</f>
        <v>2031</v>
      </c>
      <c r="I3" s="11">
        <v>0</v>
      </c>
      <c r="J3" s="11">
        <v>0</v>
      </c>
      <c r="K3" s="11">
        <v>0</v>
      </c>
      <c r="L3" s="11">
        <v>0</v>
      </c>
      <c r="M3" s="9">
        <f t="shared" ref="M3:M66" si="2">E3*1000*B3</f>
        <v>55015726.5</v>
      </c>
      <c r="N3" s="9">
        <f>M3</f>
        <v>55015726.5</v>
      </c>
      <c r="O3" s="9">
        <f t="shared" ref="O3:Q3" si="3">N3</f>
        <v>55015726.5</v>
      </c>
      <c r="P3" s="9">
        <f t="shared" si="3"/>
        <v>55015726.5</v>
      </c>
      <c r="Q3" s="9">
        <f t="shared" si="3"/>
        <v>55015726.5</v>
      </c>
      <c r="AD3" s="9">
        <f t="shared" ref="AD3:AD66" si="4">SUM(M3:AC3)</f>
        <v>275078632.5</v>
      </c>
      <c r="AE3" s="12">
        <f t="shared" ref="AE3:AE66" si="5">NPV(0.1,I3:AC3)</f>
        <v>142444428.74502674</v>
      </c>
    </row>
    <row r="4" spans="1:31" x14ac:dyDescent="0.2">
      <c r="A4" s="7">
        <v>44910</v>
      </c>
      <c r="B4" s="8">
        <v>406.35</v>
      </c>
      <c r="C4" t="s">
        <v>5</v>
      </c>
      <c r="D4" t="s">
        <v>100</v>
      </c>
      <c r="E4" s="4">
        <v>9</v>
      </c>
      <c r="F4" s="6">
        <v>1</v>
      </c>
      <c r="G4" t="s">
        <v>106</v>
      </c>
      <c r="H4" s="11">
        <f t="shared" si="1"/>
        <v>2027</v>
      </c>
      <c r="I4" s="11">
        <v>0</v>
      </c>
      <c r="J4" s="11">
        <v>0</v>
      </c>
      <c r="K4" s="11">
        <v>0</v>
      </c>
      <c r="L4" s="11">
        <v>0</v>
      </c>
      <c r="M4" s="9">
        <f t="shared" si="2"/>
        <v>3657150</v>
      </c>
      <c r="AD4" s="9">
        <f t="shared" si="4"/>
        <v>3657150</v>
      </c>
      <c r="AE4" s="12">
        <f t="shared" si="5"/>
        <v>2270802.416625788</v>
      </c>
    </row>
    <row r="5" spans="1:31" x14ac:dyDescent="0.2">
      <c r="A5" s="7">
        <v>44910</v>
      </c>
      <c r="B5" s="8">
        <v>406.35</v>
      </c>
      <c r="C5" t="s">
        <v>6</v>
      </c>
      <c r="D5" t="s">
        <v>100</v>
      </c>
      <c r="E5" s="4">
        <v>202</v>
      </c>
      <c r="F5" s="6">
        <v>1</v>
      </c>
      <c r="G5" t="s">
        <v>107</v>
      </c>
      <c r="H5" s="11">
        <f t="shared" si="1"/>
        <v>2027</v>
      </c>
      <c r="I5" s="11">
        <v>0</v>
      </c>
      <c r="J5" s="11">
        <v>0</v>
      </c>
      <c r="K5" s="11">
        <v>0</v>
      </c>
      <c r="L5" s="11">
        <v>0</v>
      </c>
      <c r="M5" s="9">
        <f t="shared" si="2"/>
        <v>82082700</v>
      </c>
      <c r="AD5" s="9">
        <f t="shared" si="4"/>
        <v>82082700</v>
      </c>
      <c r="AE5" s="12">
        <f t="shared" si="5"/>
        <v>50966898.684267692</v>
      </c>
    </row>
    <row r="6" spans="1:31" x14ac:dyDescent="0.2">
      <c r="A6" s="7">
        <v>44910</v>
      </c>
      <c r="B6" s="8">
        <v>406.35</v>
      </c>
      <c r="C6" t="s">
        <v>7</v>
      </c>
      <c r="D6" t="s">
        <v>100</v>
      </c>
      <c r="E6" s="4">
        <v>202</v>
      </c>
      <c r="F6" s="6">
        <v>1</v>
      </c>
      <c r="G6" t="s">
        <v>107</v>
      </c>
      <c r="H6" s="11">
        <f t="shared" si="1"/>
        <v>2027</v>
      </c>
      <c r="I6" s="11">
        <v>0</v>
      </c>
      <c r="J6" s="11">
        <v>0</v>
      </c>
      <c r="K6" s="11">
        <v>0</v>
      </c>
      <c r="L6" s="11">
        <v>0</v>
      </c>
      <c r="M6" s="9">
        <f t="shared" si="2"/>
        <v>82082700</v>
      </c>
      <c r="AD6" s="9">
        <f t="shared" si="4"/>
        <v>82082700</v>
      </c>
      <c r="AE6" s="12">
        <f t="shared" si="5"/>
        <v>50966898.684267692</v>
      </c>
    </row>
    <row r="7" spans="1:31" x14ac:dyDescent="0.2">
      <c r="A7" s="7">
        <v>44910</v>
      </c>
      <c r="B7" s="8">
        <v>406.35</v>
      </c>
      <c r="C7" t="s">
        <v>8</v>
      </c>
      <c r="D7" t="s">
        <v>100</v>
      </c>
      <c r="E7" s="4">
        <v>200</v>
      </c>
      <c r="F7" s="6">
        <v>1</v>
      </c>
      <c r="G7" t="s">
        <v>107</v>
      </c>
      <c r="H7" s="11">
        <f t="shared" si="1"/>
        <v>2027</v>
      </c>
      <c r="I7" s="11">
        <v>0</v>
      </c>
      <c r="J7" s="11">
        <v>0</v>
      </c>
      <c r="K7" s="11">
        <v>0</v>
      </c>
      <c r="L7" s="11">
        <v>0</v>
      </c>
      <c r="M7" s="9">
        <f t="shared" si="2"/>
        <v>81270000</v>
      </c>
      <c r="AD7" s="9">
        <f t="shared" si="4"/>
        <v>81270000</v>
      </c>
      <c r="AE7" s="12">
        <f t="shared" si="5"/>
        <v>50462275.925017513</v>
      </c>
    </row>
    <row r="8" spans="1:31" x14ac:dyDescent="0.2">
      <c r="A8" s="7">
        <v>44910</v>
      </c>
      <c r="B8" s="8">
        <v>406.35</v>
      </c>
      <c r="C8" t="s">
        <v>9</v>
      </c>
      <c r="D8" t="s">
        <v>100</v>
      </c>
      <c r="E8" s="4">
        <v>200</v>
      </c>
      <c r="F8" s="6">
        <v>1</v>
      </c>
      <c r="G8" t="s">
        <v>107</v>
      </c>
      <c r="H8" s="11">
        <f t="shared" si="1"/>
        <v>2027</v>
      </c>
      <c r="I8" s="11">
        <v>0</v>
      </c>
      <c r="J8" s="11">
        <v>0</v>
      </c>
      <c r="K8" s="11">
        <v>0</v>
      </c>
      <c r="L8" s="11">
        <v>0</v>
      </c>
      <c r="M8" s="9">
        <f t="shared" si="2"/>
        <v>81270000</v>
      </c>
      <c r="AD8" s="9">
        <f t="shared" si="4"/>
        <v>81270000</v>
      </c>
      <c r="AE8" s="12">
        <f t="shared" si="5"/>
        <v>50462275.925017513</v>
      </c>
    </row>
    <row r="9" spans="1:31" x14ac:dyDescent="0.2">
      <c r="A9" s="7">
        <v>44910</v>
      </c>
      <c r="B9" s="8">
        <v>406.35</v>
      </c>
      <c r="C9" t="s">
        <v>10</v>
      </c>
      <c r="D9" t="s">
        <v>100</v>
      </c>
      <c r="E9" s="4">
        <v>200</v>
      </c>
      <c r="F9" s="6">
        <v>1</v>
      </c>
      <c r="G9" t="s">
        <v>107</v>
      </c>
      <c r="H9" s="11">
        <f t="shared" si="1"/>
        <v>2027</v>
      </c>
      <c r="I9" s="11">
        <v>0</v>
      </c>
      <c r="J9" s="11">
        <v>0</v>
      </c>
      <c r="K9" s="11">
        <v>0</v>
      </c>
      <c r="L9" s="11">
        <v>0</v>
      </c>
      <c r="M9" s="9">
        <f t="shared" si="2"/>
        <v>81270000</v>
      </c>
      <c r="AD9" s="9">
        <f t="shared" si="4"/>
        <v>81270000</v>
      </c>
      <c r="AE9" s="12">
        <f t="shared" si="5"/>
        <v>50462275.925017513</v>
      </c>
    </row>
    <row r="10" spans="1:31" x14ac:dyDescent="0.2">
      <c r="A10" s="7">
        <v>44910</v>
      </c>
      <c r="B10" s="8">
        <v>406.35</v>
      </c>
      <c r="C10" t="s">
        <v>11</v>
      </c>
      <c r="D10" t="s">
        <v>100</v>
      </c>
      <c r="E10" s="4">
        <v>11.708</v>
      </c>
      <c r="F10" s="6">
        <v>1</v>
      </c>
      <c r="G10" t="s">
        <v>108</v>
      </c>
      <c r="H10" s="11">
        <f t="shared" si="1"/>
        <v>2027</v>
      </c>
      <c r="I10" s="11">
        <v>0</v>
      </c>
      <c r="J10" s="11">
        <v>0</v>
      </c>
      <c r="K10" s="11">
        <v>0</v>
      </c>
      <c r="L10" s="11">
        <v>0</v>
      </c>
      <c r="M10" s="9">
        <f t="shared" si="2"/>
        <v>4757545.8</v>
      </c>
      <c r="AD10" s="9">
        <f t="shared" si="4"/>
        <v>4757545.8</v>
      </c>
      <c r="AE10" s="12">
        <f t="shared" si="5"/>
        <v>2954061.6326505253</v>
      </c>
    </row>
    <row r="11" spans="1:31" x14ac:dyDescent="0.2">
      <c r="A11" s="7">
        <v>44910</v>
      </c>
      <c r="B11" s="8">
        <v>406.35</v>
      </c>
      <c r="C11" t="s">
        <v>12</v>
      </c>
      <c r="D11" t="s">
        <v>100</v>
      </c>
      <c r="E11" s="4">
        <v>12.164999999999999</v>
      </c>
      <c r="F11" s="6">
        <v>1</v>
      </c>
      <c r="G11" t="s">
        <v>108</v>
      </c>
      <c r="H11" s="11">
        <f t="shared" si="1"/>
        <v>2027</v>
      </c>
      <c r="I11" s="11">
        <v>0</v>
      </c>
      <c r="J11" s="11">
        <v>0</v>
      </c>
      <c r="K11" s="11">
        <v>0</v>
      </c>
      <c r="L11" s="11">
        <v>0</v>
      </c>
      <c r="M11" s="9">
        <f t="shared" si="2"/>
        <v>4943247.75</v>
      </c>
      <c r="AD11" s="9">
        <f t="shared" si="4"/>
        <v>4943247.75</v>
      </c>
      <c r="AE11" s="12">
        <f t="shared" si="5"/>
        <v>3069367.9331391905</v>
      </c>
    </row>
    <row r="12" spans="1:31" x14ac:dyDescent="0.2">
      <c r="A12" s="7">
        <v>44910</v>
      </c>
      <c r="B12" s="8">
        <v>406.35</v>
      </c>
      <c r="C12" t="s">
        <v>13</v>
      </c>
      <c r="D12" t="s">
        <v>101</v>
      </c>
      <c r="E12" s="4">
        <v>45</v>
      </c>
      <c r="F12" s="6">
        <v>1</v>
      </c>
      <c r="G12" t="s">
        <v>109</v>
      </c>
      <c r="H12" s="11">
        <f t="shared" si="1"/>
        <v>2027</v>
      </c>
      <c r="I12" s="11">
        <v>0</v>
      </c>
      <c r="J12" s="11">
        <v>0</v>
      </c>
      <c r="K12" s="11">
        <v>0</v>
      </c>
      <c r="L12" s="11">
        <v>0</v>
      </c>
      <c r="M12" s="9">
        <f t="shared" si="2"/>
        <v>18285750</v>
      </c>
      <c r="AD12" s="9">
        <f t="shared" si="4"/>
        <v>18285750</v>
      </c>
      <c r="AE12" s="12">
        <f t="shared" si="5"/>
        <v>11354012.08312894</v>
      </c>
    </row>
    <row r="13" spans="1:31" x14ac:dyDescent="0.2">
      <c r="A13" s="7">
        <v>44910</v>
      </c>
      <c r="B13" s="8">
        <v>406.35</v>
      </c>
      <c r="C13" t="s">
        <v>14</v>
      </c>
      <c r="D13" t="s">
        <v>101</v>
      </c>
      <c r="E13" s="4">
        <v>47</v>
      </c>
      <c r="F13" s="6">
        <v>1</v>
      </c>
      <c r="G13" t="s">
        <v>109</v>
      </c>
      <c r="H13" s="11">
        <f t="shared" si="1"/>
        <v>2027</v>
      </c>
      <c r="I13" s="11">
        <v>0</v>
      </c>
      <c r="J13" s="11">
        <v>0</v>
      </c>
      <c r="K13" s="11">
        <v>0</v>
      </c>
      <c r="L13" s="11">
        <v>0</v>
      </c>
      <c r="M13" s="9">
        <f t="shared" si="2"/>
        <v>19098450</v>
      </c>
      <c r="AD13" s="9">
        <f t="shared" si="4"/>
        <v>19098450</v>
      </c>
      <c r="AE13" s="12">
        <f t="shared" si="5"/>
        <v>11858634.842379116</v>
      </c>
    </row>
    <row r="14" spans="1:31" x14ac:dyDescent="0.2">
      <c r="A14" s="7">
        <v>44910</v>
      </c>
      <c r="B14" s="8">
        <v>406.35</v>
      </c>
      <c r="C14" t="s">
        <v>15</v>
      </c>
      <c r="D14" t="s">
        <v>101</v>
      </c>
      <c r="E14" s="4">
        <v>47</v>
      </c>
      <c r="F14" s="6">
        <v>1</v>
      </c>
      <c r="G14" t="s">
        <v>109</v>
      </c>
      <c r="H14" s="11">
        <f t="shared" si="1"/>
        <v>2027</v>
      </c>
      <c r="I14" s="11">
        <v>0</v>
      </c>
      <c r="J14" s="11">
        <v>0</v>
      </c>
      <c r="K14" s="11">
        <v>0</v>
      </c>
      <c r="L14" s="11">
        <v>0</v>
      </c>
      <c r="M14" s="9">
        <f t="shared" si="2"/>
        <v>19098450</v>
      </c>
      <c r="AD14" s="9">
        <f t="shared" si="4"/>
        <v>19098450</v>
      </c>
      <c r="AE14" s="12">
        <f t="shared" si="5"/>
        <v>11858634.842379116</v>
      </c>
    </row>
    <row r="15" spans="1:31" x14ac:dyDescent="0.2">
      <c r="A15" s="7">
        <v>44910</v>
      </c>
      <c r="B15" s="8">
        <v>406.35</v>
      </c>
      <c r="C15" t="s">
        <v>16</v>
      </c>
      <c r="D15" t="s">
        <v>101</v>
      </c>
      <c r="E15" s="4">
        <v>47</v>
      </c>
      <c r="F15" s="6">
        <v>1</v>
      </c>
      <c r="G15" t="s">
        <v>109</v>
      </c>
      <c r="H15" s="11">
        <f t="shared" si="1"/>
        <v>2027</v>
      </c>
      <c r="I15" s="11">
        <v>0</v>
      </c>
      <c r="J15" s="11">
        <v>0</v>
      </c>
      <c r="K15" s="11">
        <v>0</v>
      </c>
      <c r="L15" s="11">
        <v>0</v>
      </c>
      <c r="M15" s="9">
        <f t="shared" si="2"/>
        <v>19098450</v>
      </c>
      <c r="AD15" s="9">
        <f t="shared" si="4"/>
        <v>19098450</v>
      </c>
      <c r="AE15" s="12">
        <f t="shared" si="5"/>
        <v>11858634.842379116</v>
      </c>
    </row>
    <row r="16" spans="1:31" x14ac:dyDescent="0.2">
      <c r="A16" s="7">
        <v>44910</v>
      </c>
      <c r="B16" s="8">
        <v>406.35</v>
      </c>
      <c r="C16" t="s">
        <v>17</v>
      </c>
      <c r="D16" t="s">
        <v>101</v>
      </c>
      <c r="E16" s="4">
        <v>47</v>
      </c>
      <c r="F16" s="6">
        <v>1</v>
      </c>
      <c r="G16" t="s">
        <v>109</v>
      </c>
      <c r="H16" s="11">
        <f t="shared" si="1"/>
        <v>2027</v>
      </c>
      <c r="I16" s="11">
        <v>0</v>
      </c>
      <c r="J16" s="11">
        <v>0</v>
      </c>
      <c r="K16" s="11">
        <v>0</v>
      </c>
      <c r="L16" s="11">
        <v>0</v>
      </c>
      <c r="M16" s="9">
        <f t="shared" si="2"/>
        <v>19098450</v>
      </c>
      <c r="AD16" s="9">
        <f t="shared" si="4"/>
        <v>19098450</v>
      </c>
      <c r="AE16" s="12">
        <f t="shared" si="5"/>
        <v>11858634.842379116</v>
      </c>
    </row>
    <row r="17" spans="1:31" x14ac:dyDescent="0.2">
      <c r="A17" s="7">
        <v>44910</v>
      </c>
      <c r="B17" s="8">
        <v>406.35</v>
      </c>
      <c r="C17" t="s">
        <v>18</v>
      </c>
      <c r="D17" t="s">
        <v>101</v>
      </c>
      <c r="E17" s="4">
        <v>47</v>
      </c>
      <c r="F17" s="6">
        <v>1</v>
      </c>
      <c r="G17" t="s">
        <v>109</v>
      </c>
      <c r="H17" s="11">
        <f t="shared" si="1"/>
        <v>2027</v>
      </c>
      <c r="I17" s="11">
        <v>0</v>
      </c>
      <c r="J17" s="11">
        <v>0</v>
      </c>
      <c r="K17" s="11">
        <v>0</v>
      </c>
      <c r="L17" s="11">
        <v>0</v>
      </c>
      <c r="M17" s="9">
        <f t="shared" si="2"/>
        <v>19098450</v>
      </c>
      <c r="AD17" s="9">
        <f t="shared" si="4"/>
        <v>19098450</v>
      </c>
      <c r="AE17" s="12">
        <f t="shared" si="5"/>
        <v>11858634.842379116</v>
      </c>
    </row>
    <row r="18" spans="1:31" x14ac:dyDescent="0.2">
      <c r="A18" s="7">
        <v>44910</v>
      </c>
      <c r="B18" s="8">
        <v>406.35</v>
      </c>
      <c r="C18" t="s">
        <v>19</v>
      </c>
      <c r="D18" t="s">
        <v>101</v>
      </c>
      <c r="E18" s="4">
        <v>45</v>
      </c>
      <c r="F18" s="6">
        <v>1</v>
      </c>
      <c r="G18" t="s">
        <v>109</v>
      </c>
      <c r="H18" s="11">
        <f t="shared" si="1"/>
        <v>2027</v>
      </c>
      <c r="I18" s="11">
        <v>0</v>
      </c>
      <c r="J18" s="11">
        <v>0</v>
      </c>
      <c r="K18" s="11">
        <v>0</v>
      </c>
      <c r="L18" s="11">
        <v>0</v>
      </c>
      <c r="M18" s="9">
        <f t="shared" si="2"/>
        <v>18285750</v>
      </c>
      <c r="AD18" s="9">
        <f t="shared" si="4"/>
        <v>18285750</v>
      </c>
      <c r="AE18" s="12">
        <f t="shared" si="5"/>
        <v>11354012.08312894</v>
      </c>
    </row>
    <row r="19" spans="1:31" x14ac:dyDescent="0.2">
      <c r="A19" s="7">
        <v>44910</v>
      </c>
      <c r="B19" s="8">
        <v>406.35</v>
      </c>
      <c r="C19" t="s">
        <v>20</v>
      </c>
      <c r="D19" t="s">
        <v>101</v>
      </c>
      <c r="E19" s="4">
        <v>45</v>
      </c>
      <c r="F19" s="6">
        <v>1</v>
      </c>
      <c r="G19" t="s">
        <v>109</v>
      </c>
      <c r="H19" s="11">
        <f t="shared" si="1"/>
        <v>2027</v>
      </c>
      <c r="I19" s="11">
        <v>0</v>
      </c>
      <c r="J19" s="11">
        <v>0</v>
      </c>
      <c r="K19" s="11">
        <v>0</v>
      </c>
      <c r="L19" s="11">
        <v>0</v>
      </c>
      <c r="M19" s="9">
        <f t="shared" si="2"/>
        <v>18285750</v>
      </c>
      <c r="AD19" s="9">
        <f t="shared" si="4"/>
        <v>18285750</v>
      </c>
      <c r="AE19" s="12">
        <f t="shared" si="5"/>
        <v>11354012.08312894</v>
      </c>
    </row>
    <row r="20" spans="1:31" x14ac:dyDescent="0.2">
      <c r="A20" s="7">
        <v>44910</v>
      </c>
      <c r="B20" s="8">
        <v>406.35</v>
      </c>
      <c r="C20" t="s">
        <v>21</v>
      </c>
      <c r="D20" t="s">
        <v>101</v>
      </c>
      <c r="E20" s="4">
        <v>45</v>
      </c>
      <c r="F20" s="6">
        <v>1</v>
      </c>
      <c r="G20" t="s">
        <v>109</v>
      </c>
      <c r="H20" s="11">
        <f t="shared" si="1"/>
        <v>2027</v>
      </c>
      <c r="I20" s="11">
        <v>0</v>
      </c>
      <c r="J20" s="11">
        <v>0</v>
      </c>
      <c r="K20" s="11">
        <v>0</v>
      </c>
      <c r="L20" s="11">
        <v>0</v>
      </c>
      <c r="M20" s="9">
        <f t="shared" si="2"/>
        <v>18285750</v>
      </c>
      <c r="AD20" s="9">
        <f t="shared" si="4"/>
        <v>18285750</v>
      </c>
      <c r="AE20" s="12">
        <f t="shared" si="5"/>
        <v>11354012.08312894</v>
      </c>
    </row>
    <row r="21" spans="1:31" x14ac:dyDescent="0.2">
      <c r="A21" s="7">
        <v>44910</v>
      </c>
      <c r="B21" s="8">
        <v>406.35</v>
      </c>
      <c r="C21" t="s">
        <v>22</v>
      </c>
      <c r="D21" t="s">
        <v>101</v>
      </c>
      <c r="E21" s="4">
        <v>42</v>
      </c>
      <c r="F21" s="6">
        <v>1</v>
      </c>
      <c r="G21" t="s">
        <v>109</v>
      </c>
      <c r="H21" s="11">
        <f t="shared" si="1"/>
        <v>2027</v>
      </c>
      <c r="I21" s="11">
        <v>0</v>
      </c>
      <c r="J21" s="11">
        <v>0</v>
      </c>
      <c r="K21" s="11">
        <v>0</v>
      </c>
      <c r="L21" s="11">
        <v>0</v>
      </c>
      <c r="M21" s="9">
        <f t="shared" si="2"/>
        <v>17066700</v>
      </c>
      <c r="AD21" s="9">
        <f t="shared" si="4"/>
        <v>17066700</v>
      </c>
      <c r="AE21" s="12">
        <f t="shared" si="5"/>
        <v>10597077.944253679</v>
      </c>
    </row>
    <row r="22" spans="1:31" x14ac:dyDescent="0.2">
      <c r="A22" s="7">
        <v>44910</v>
      </c>
      <c r="B22" s="8">
        <v>406.35</v>
      </c>
      <c r="C22" t="s">
        <v>23</v>
      </c>
      <c r="D22" t="s">
        <v>101</v>
      </c>
      <c r="E22" s="4">
        <v>30</v>
      </c>
      <c r="F22" s="6">
        <v>1</v>
      </c>
      <c r="G22" t="s">
        <v>109</v>
      </c>
      <c r="H22" s="11">
        <f t="shared" si="1"/>
        <v>2027</v>
      </c>
      <c r="I22" s="11">
        <v>0</v>
      </c>
      <c r="J22" s="11">
        <v>0</v>
      </c>
      <c r="K22" s="11">
        <v>0</v>
      </c>
      <c r="L22" s="11">
        <v>0</v>
      </c>
      <c r="M22" s="9">
        <f t="shared" si="2"/>
        <v>12190500</v>
      </c>
      <c r="AD22" s="9">
        <f t="shared" si="4"/>
        <v>12190500</v>
      </c>
      <c r="AE22" s="12">
        <f t="shared" si="5"/>
        <v>7569341.3887526272</v>
      </c>
    </row>
    <row r="23" spans="1:31" x14ac:dyDescent="0.2">
      <c r="A23" s="7">
        <v>44910</v>
      </c>
      <c r="B23" s="8">
        <v>406.35</v>
      </c>
      <c r="C23" t="s">
        <v>24</v>
      </c>
      <c r="D23" t="s">
        <v>101</v>
      </c>
      <c r="E23" s="4">
        <v>47</v>
      </c>
      <c r="F23" s="6">
        <v>1</v>
      </c>
      <c r="G23" t="s">
        <v>109</v>
      </c>
      <c r="H23" s="11">
        <f t="shared" si="1"/>
        <v>2027</v>
      </c>
      <c r="I23" s="11">
        <v>0</v>
      </c>
      <c r="J23" s="11">
        <v>0</v>
      </c>
      <c r="K23" s="11">
        <v>0</v>
      </c>
      <c r="L23" s="11">
        <v>0</v>
      </c>
      <c r="M23" s="9">
        <f t="shared" si="2"/>
        <v>19098450</v>
      </c>
      <c r="AD23" s="9">
        <f t="shared" si="4"/>
        <v>19098450</v>
      </c>
      <c r="AE23" s="12">
        <f t="shared" si="5"/>
        <v>11858634.842379116</v>
      </c>
    </row>
    <row r="24" spans="1:31" x14ac:dyDescent="0.2">
      <c r="A24" s="7">
        <v>44910</v>
      </c>
      <c r="B24" s="8">
        <v>406.35</v>
      </c>
      <c r="C24" t="s">
        <v>25</v>
      </c>
      <c r="D24" t="s">
        <v>101</v>
      </c>
      <c r="E24" s="4">
        <v>45</v>
      </c>
      <c r="F24" s="6">
        <v>1</v>
      </c>
      <c r="G24" t="s">
        <v>109</v>
      </c>
      <c r="H24" s="11">
        <f t="shared" si="1"/>
        <v>2027</v>
      </c>
      <c r="I24" s="11">
        <v>0</v>
      </c>
      <c r="J24" s="11">
        <v>0</v>
      </c>
      <c r="K24" s="11">
        <v>0</v>
      </c>
      <c r="L24" s="11">
        <v>0</v>
      </c>
      <c r="M24" s="9">
        <f t="shared" si="2"/>
        <v>18285750</v>
      </c>
      <c r="AD24" s="9">
        <f t="shared" si="4"/>
        <v>18285750</v>
      </c>
      <c r="AE24" s="12">
        <f t="shared" si="5"/>
        <v>11354012.08312894</v>
      </c>
    </row>
    <row r="25" spans="1:31" x14ac:dyDescent="0.2">
      <c r="A25" s="7">
        <v>44910</v>
      </c>
      <c r="B25" s="8">
        <v>406.35</v>
      </c>
      <c r="C25" t="s">
        <v>26</v>
      </c>
      <c r="D25" t="s">
        <v>101</v>
      </c>
      <c r="E25" s="4">
        <v>26</v>
      </c>
      <c r="F25" s="6">
        <v>1</v>
      </c>
      <c r="G25" t="s">
        <v>109</v>
      </c>
      <c r="H25" s="11">
        <f t="shared" si="1"/>
        <v>2027</v>
      </c>
      <c r="I25" s="11">
        <v>0</v>
      </c>
      <c r="J25" s="11">
        <v>0</v>
      </c>
      <c r="K25" s="11">
        <v>0</v>
      </c>
      <c r="L25" s="11">
        <v>0</v>
      </c>
      <c r="M25" s="9">
        <f t="shared" si="2"/>
        <v>10565100</v>
      </c>
      <c r="AD25" s="9">
        <f t="shared" si="4"/>
        <v>10565100</v>
      </c>
      <c r="AE25" s="12">
        <f t="shared" si="5"/>
        <v>6560095.8702522777</v>
      </c>
    </row>
    <row r="26" spans="1:31" x14ac:dyDescent="0.2">
      <c r="A26" s="7">
        <v>44910</v>
      </c>
      <c r="B26" s="8">
        <v>406.35</v>
      </c>
      <c r="C26" t="s">
        <v>27</v>
      </c>
      <c r="D26" t="s">
        <v>101</v>
      </c>
      <c r="E26" s="4">
        <v>45</v>
      </c>
      <c r="F26" s="6">
        <v>1</v>
      </c>
      <c r="G26" t="s">
        <v>109</v>
      </c>
      <c r="H26" s="11">
        <f t="shared" si="1"/>
        <v>2027</v>
      </c>
      <c r="I26" s="11">
        <v>0</v>
      </c>
      <c r="J26" s="11">
        <v>0</v>
      </c>
      <c r="K26" s="11">
        <v>0</v>
      </c>
      <c r="L26" s="11">
        <v>0</v>
      </c>
      <c r="M26" s="9">
        <f t="shared" si="2"/>
        <v>18285750</v>
      </c>
      <c r="AD26" s="9">
        <f t="shared" si="4"/>
        <v>18285750</v>
      </c>
      <c r="AE26" s="12">
        <f t="shared" si="5"/>
        <v>11354012.08312894</v>
      </c>
    </row>
    <row r="27" spans="1:31" x14ac:dyDescent="0.2">
      <c r="A27" s="7">
        <v>44910</v>
      </c>
      <c r="B27" s="8">
        <v>406.35</v>
      </c>
      <c r="C27" t="s">
        <v>28</v>
      </c>
      <c r="D27" t="s">
        <v>101</v>
      </c>
      <c r="E27" s="4">
        <v>45</v>
      </c>
      <c r="F27" s="6">
        <v>1</v>
      </c>
      <c r="G27" t="s">
        <v>109</v>
      </c>
      <c r="H27" s="11">
        <f t="shared" si="1"/>
        <v>2027</v>
      </c>
      <c r="I27" s="11">
        <v>0</v>
      </c>
      <c r="J27" s="11">
        <v>0</v>
      </c>
      <c r="K27" s="11">
        <v>0</v>
      </c>
      <c r="L27" s="11">
        <v>0</v>
      </c>
      <c r="M27" s="9">
        <f t="shared" si="2"/>
        <v>18285750</v>
      </c>
      <c r="AD27" s="9">
        <f t="shared" si="4"/>
        <v>18285750</v>
      </c>
      <c r="AE27" s="12">
        <f t="shared" si="5"/>
        <v>11354012.08312894</v>
      </c>
    </row>
    <row r="28" spans="1:31" x14ac:dyDescent="0.2">
      <c r="A28" s="7">
        <v>44910</v>
      </c>
      <c r="B28" s="8">
        <v>406.35</v>
      </c>
      <c r="C28" t="s">
        <v>29</v>
      </c>
      <c r="D28" t="s">
        <v>101</v>
      </c>
      <c r="E28" s="4">
        <v>26</v>
      </c>
      <c r="F28" s="6">
        <v>1</v>
      </c>
      <c r="G28" t="s">
        <v>109</v>
      </c>
      <c r="H28" s="11">
        <f t="shared" si="1"/>
        <v>2027</v>
      </c>
      <c r="I28" s="11">
        <v>0</v>
      </c>
      <c r="J28" s="11">
        <v>0</v>
      </c>
      <c r="K28" s="11">
        <v>0</v>
      </c>
      <c r="L28" s="11">
        <v>0</v>
      </c>
      <c r="M28" s="9">
        <f t="shared" si="2"/>
        <v>10565100</v>
      </c>
      <c r="AD28" s="9">
        <f t="shared" si="4"/>
        <v>10565100</v>
      </c>
      <c r="AE28" s="12">
        <f t="shared" si="5"/>
        <v>6560095.8702522777</v>
      </c>
    </row>
    <row r="29" spans="1:31" x14ac:dyDescent="0.2">
      <c r="A29" s="7">
        <v>44910</v>
      </c>
      <c r="B29" s="8">
        <v>406.35</v>
      </c>
      <c r="C29" t="s">
        <v>30</v>
      </c>
      <c r="D29" t="s">
        <v>100</v>
      </c>
      <c r="E29" s="4">
        <v>50.570999999999998</v>
      </c>
      <c r="F29" s="6">
        <v>1</v>
      </c>
      <c r="G29" t="s">
        <v>110</v>
      </c>
      <c r="H29" s="11">
        <f t="shared" si="1"/>
        <v>2027</v>
      </c>
      <c r="I29" s="11">
        <v>0</v>
      </c>
      <c r="J29" s="11">
        <v>0</v>
      </c>
      <c r="K29" s="11">
        <v>0</v>
      </c>
      <c r="L29" s="11">
        <v>0</v>
      </c>
      <c r="M29" s="9">
        <f t="shared" si="2"/>
        <v>20549525.850000001</v>
      </c>
      <c r="AD29" s="9">
        <f t="shared" si="4"/>
        <v>20549525.850000001</v>
      </c>
      <c r="AE29" s="12">
        <f t="shared" si="5"/>
        <v>12759638.779020306</v>
      </c>
    </row>
    <row r="30" spans="1:31" x14ac:dyDescent="0.2">
      <c r="A30" s="7">
        <v>44910</v>
      </c>
      <c r="B30" s="8">
        <v>406.35</v>
      </c>
      <c r="C30" t="s">
        <v>31</v>
      </c>
      <c r="D30" t="s">
        <v>100</v>
      </c>
      <c r="E30" s="4">
        <v>50.942</v>
      </c>
      <c r="F30" s="6">
        <v>1</v>
      </c>
      <c r="G30" t="s">
        <v>110</v>
      </c>
      <c r="H30" s="11">
        <f t="shared" si="1"/>
        <v>2027</v>
      </c>
      <c r="I30" s="11">
        <v>0</v>
      </c>
      <c r="J30" s="11">
        <v>0</v>
      </c>
      <c r="K30" s="11">
        <v>0</v>
      </c>
      <c r="L30" s="11">
        <v>0</v>
      </c>
      <c r="M30" s="9">
        <f t="shared" si="2"/>
        <v>20700281.700000003</v>
      </c>
      <c r="AD30" s="9">
        <f t="shared" si="4"/>
        <v>20700281.700000003</v>
      </c>
      <c r="AE30" s="12">
        <f t="shared" si="5"/>
        <v>12853246.300861213</v>
      </c>
    </row>
    <row r="31" spans="1:31" x14ac:dyDescent="0.2">
      <c r="A31" s="7">
        <v>44910</v>
      </c>
      <c r="B31" s="8">
        <v>406.35</v>
      </c>
      <c r="C31" t="s">
        <v>32</v>
      </c>
      <c r="D31" t="s">
        <v>100</v>
      </c>
      <c r="E31" s="4">
        <v>15</v>
      </c>
      <c r="F31" s="6">
        <v>1</v>
      </c>
      <c r="G31" t="s">
        <v>110</v>
      </c>
      <c r="H31" s="11">
        <f t="shared" si="1"/>
        <v>2027</v>
      </c>
      <c r="I31" s="11">
        <v>0</v>
      </c>
      <c r="J31" s="11">
        <v>0</v>
      </c>
      <c r="K31" s="11">
        <v>0</v>
      </c>
      <c r="L31" s="11">
        <v>0</v>
      </c>
      <c r="M31" s="9">
        <f t="shared" si="2"/>
        <v>6095250</v>
      </c>
      <c r="AD31" s="9">
        <f t="shared" si="4"/>
        <v>6095250</v>
      </c>
      <c r="AE31" s="12">
        <f t="shared" si="5"/>
        <v>3784670.6943763136</v>
      </c>
    </row>
    <row r="32" spans="1:31" x14ac:dyDescent="0.2">
      <c r="A32" s="7">
        <v>44910</v>
      </c>
      <c r="B32" s="8">
        <v>406.35</v>
      </c>
      <c r="C32" t="s">
        <v>33</v>
      </c>
      <c r="D32" t="s">
        <v>98</v>
      </c>
      <c r="E32" s="4">
        <v>3.79</v>
      </c>
      <c r="F32" s="6">
        <v>7</v>
      </c>
      <c r="G32" t="s">
        <v>110</v>
      </c>
      <c r="H32" s="11">
        <f t="shared" si="1"/>
        <v>2033</v>
      </c>
      <c r="I32" s="11">
        <v>0</v>
      </c>
      <c r="J32" s="11">
        <v>0</v>
      </c>
      <c r="K32" s="11">
        <v>0</v>
      </c>
      <c r="L32" s="11">
        <v>0</v>
      </c>
      <c r="M32" s="9">
        <f t="shared" si="2"/>
        <v>1540066.5</v>
      </c>
      <c r="N32" s="9">
        <f>M32</f>
        <v>1540066.5</v>
      </c>
      <c r="O32" s="9">
        <f t="shared" ref="O32:S32" si="6">N32</f>
        <v>1540066.5</v>
      </c>
      <c r="P32" s="9">
        <f t="shared" si="6"/>
        <v>1540066.5</v>
      </c>
      <c r="Q32" s="9">
        <f t="shared" si="6"/>
        <v>1540066.5</v>
      </c>
      <c r="R32" s="9">
        <f t="shared" si="6"/>
        <v>1540066.5</v>
      </c>
      <c r="S32" s="9">
        <f t="shared" si="6"/>
        <v>1540066.5</v>
      </c>
      <c r="AD32" s="9">
        <f t="shared" si="4"/>
        <v>10780465.5</v>
      </c>
      <c r="AE32" s="12">
        <f t="shared" si="5"/>
        <v>5121022.2861133032</v>
      </c>
    </row>
    <row r="33" spans="1:31" x14ac:dyDescent="0.2">
      <c r="A33" s="7">
        <v>44910</v>
      </c>
      <c r="B33" s="8">
        <v>406.35</v>
      </c>
      <c r="C33" t="s">
        <v>34</v>
      </c>
      <c r="D33" t="s">
        <v>99</v>
      </c>
      <c r="E33" s="4">
        <v>4.7030000000000003</v>
      </c>
      <c r="F33" s="6">
        <v>7</v>
      </c>
      <c r="G33" t="s">
        <v>110</v>
      </c>
      <c r="H33" s="11">
        <f t="shared" si="1"/>
        <v>2033</v>
      </c>
      <c r="I33" s="11">
        <v>0</v>
      </c>
      <c r="J33" s="11">
        <v>0</v>
      </c>
      <c r="K33" s="11">
        <v>0</v>
      </c>
      <c r="L33" s="11">
        <v>0</v>
      </c>
      <c r="M33" s="9">
        <f t="shared" si="2"/>
        <v>1911064.05</v>
      </c>
      <c r="N33" s="9">
        <f t="shared" ref="N33:S33" si="7">M33</f>
        <v>1911064.05</v>
      </c>
      <c r="O33" s="9">
        <f t="shared" si="7"/>
        <v>1911064.05</v>
      </c>
      <c r="P33" s="9">
        <f t="shared" si="7"/>
        <v>1911064.05</v>
      </c>
      <c r="Q33" s="9">
        <f t="shared" si="7"/>
        <v>1911064.05</v>
      </c>
      <c r="R33" s="9">
        <f t="shared" si="7"/>
        <v>1911064.05</v>
      </c>
      <c r="S33" s="9">
        <f t="shared" si="7"/>
        <v>1911064.05</v>
      </c>
      <c r="AD33" s="9">
        <f t="shared" si="4"/>
        <v>13377448.350000001</v>
      </c>
      <c r="AE33" s="12">
        <f t="shared" si="5"/>
        <v>6354661.6917126291</v>
      </c>
    </row>
    <row r="34" spans="1:31" x14ac:dyDescent="0.2">
      <c r="A34" s="7">
        <v>44910</v>
      </c>
      <c r="B34" s="8">
        <v>406.35</v>
      </c>
      <c r="C34" t="s">
        <v>35</v>
      </c>
      <c r="D34" t="s">
        <v>99</v>
      </c>
      <c r="E34" s="4">
        <v>2.359</v>
      </c>
      <c r="F34" s="6">
        <v>7</v>
      </c>
      <c r="G34" t="s">
        <v>110</v>
      </c>
      <c r="H34" s="11">
        <f t="shared" si="1"/>
        <v>2033</v>
      </c>
      <c r="I34" s="11">
        <v>0</v>
      </c>
      <c r="J34" s="11">
        <v>0</v>
      </c>
      <c r="K34" s="11">
        <v>0</v>
      </c>
      <c r="L34" s="11">
        <v>0</v>
      </c>
      <c r="M34" s="9">
        <f t="shared" si="2"/>
        <v>958579.65</v>
      </c>
      <c r="N34" s="9">
        <f t="shared" ref="N34:S34" si="8">M34</f>
        <v>958579.65</v>
      </c>
      <c r="O34" s="9">
        <f t="shared" si="8"/>
        <v>958579.65</v>
      </c>
      <c r="P34" s="9">
        <f t="shared" si="8"/>
        <v>958579.65</v>
      </c>
      <c r="Q34" s="9">
        <f t="shared" si="8"/>
        <v>958579.65</v>
      </c>
      <c r="R34" s="9">
        <f t="shared" si="8"/>
        <v>958579.65</v>
      </c>
      <c r="S34" s="9">
        <f t="shared" si="8"/>
        <v>958579.65</v>
      </c>
      <c r="AD34" s="9">
        <f t="shared" si="4"/>
        <v>6710057.5500000007</v>
      </c>
      <c r="AE34" s="12">
        <f t="shared" si="5"/>
        <v>3187464.7949713143</v>
      </c>
    </row>
    <row r="35" spans="1:31" x14ac:dyDescent="0.2">
      <c r="A35" s="7">
        <v>44910</v>
      </c>
      <c r="B35" s="8">
        <v>406.35</v>
      </c>
      <c r="C35" t="s">
        <v>36</v>
      </c>
      <c r="D35" t="s">
        <v>99</v>
      </c>
      <c r="E35" s="4">
        <v>1</v>
      </c>
      <c r="F35" s="6">
        <v>7</v>
      </c>
      <c r="G35" t="s">
        <v>110</v>
      </c>
      <c r="H35" s="11">
        <f t="shared" si="1"/>
        <v>2033</v>
      </c>
      <c r="I35" s="11">
        <v>0</v>
      </c>
      <c r="J35" s="11">
        <v>0</v>
      </c>
      <c r="K35" s="11">
        <v>0</v>
      </c>
      <c r="L35" s="11">
        <v>0</v>
      </c>
      <c r="M35" s="9">
        <f t="shared" si="2"/>
        <v>406350</v>
      </c>
      <c r="N35" s="9">
        <f t="shared" ref="N35:S35" si="9">M35</f>
        <v>406350</v>
      </c>
      <c r="O35" s="9">
        <f t="shared" si="9"/>
        <v>406350</v>
      </c>
      <c r="P35" s="9">
        <f t="shared" si="9"/>
        <v>406350</v>
      </c>
      <c r="Q35" s="9">
        <f t="shared" si="9"/>
        <v>406350</v>
      </c>
      <c r="R35" s="9">
        <f t="shared" si="9"/>
        <v>406350</v>
      </c>
      <c r="S35" s="9">
        <f t="shared" si="9"/>
        <v>406350</v>
      </c>
      <c r="AD35" s="9">
        <f t="shared" si="4"/>
        <v>2844450</v>
      </c>
      <c r="AE35" s="12">
        <f t="shared" si="5"/>
        <v>1351193.2153333253</v>
      </c>
    </row>
    <row r="36" spans="1:31" x14ac:dyDescent="0.2">
      <c r="A36" s="7">
        <v>44910</v>
      </c>
      <c r="B36" s="8">
        <v>406.35</v>
      </c>
      <c r="C36" t="s">
        <v>37</v>
      </c>
      <c r="D36" t="s">
        <v>99</v>
      </c>
      <c r="E36" s="4">
        <v>4.109</v>
      </c>
      <c r="F36" s="6">
        <v>7</v>
      </c>
      <c r="G36" t="s">
        <v>110</v>
      </c>
      <c r="H36" s="11">
        <f t="shared" si="1"/>
        <v>2033</v>
      </c>
      <c r="I36" s="11">
        <v>0</v>
      </c>
      <c r="J36" s="11">
        <v>0</v>
      </c>
      <c r="K36" s="11">
        <v>0</v>
      </c>
      <c r="L36" s="11">
        <v>0</v>
      </c>
      <c r="M36" s="9">
        <f t="shared" si="2"/>
        <v>1669692.1500000001</v>
      </c>
      <c r="N36" s="9">
        <f t="shared" ref="N36:S36" si="10">M36</f>
        <v>1669692.1500000001</v>
      </c>
      <c r="O36" s="9">
        <f t="shared" si="10"/>
        <v>1669692.1500000001</v>
      </c>
      <c r="P36" s="9">
        <f t="shared" si="10"/>
        <v>1669692.1500000001</v>
      </c>
      <c r="Q36" s="9">
        <f t="shared" si="10"/>
        <v>1669692.1500000001</v>
      </c>
      <c r="R36" s="9">
        <f t="shared" si="10"/>
        <v>1669692.1500000001</v>
      </c>
      <c r="S36" s="9">
        <f t="shared" si="10"/>
        <v>1669692.1500000001</v>
      </c>
      <c r="AD36" s="9">
        <f t="shared" si="4"/>
        <v>11687845.050000001</v>
      </c>
      <c r="AE36" s="12">
        <f t="shared" si="5"/>
        <v>5552052.9218046349</v>
      </c>
    </row>
    <row r="37" spans="1:31" x14ac:dyDescent="0.2">
      <c r="A37" s="7">
        <v>44910</v>
      </c>
      <c r="B37" s="8">
        <v>406.35</v>
      </c>
      <c r="C37" t="s">
        <v>38</v>
      </c>
      <c r="D37" t="s">
        <v>99</v>
      </c>
      <c r="E37" s="4">
        <v>2.1659999999999999</v>
      </c>
      <c r="F37" s="6">
        <v>7</v>
      </c>
      <c r="G37" t="s">
        <v>110</v>
      </c>
      <c r="H37" s="11">
        <f t="shared" si="1"/>
        <v>2033</v>
      </c>
      <c r="I37" s="11">
        <v>0</v>
      </c>
      <c r="J37" s="11">
        <v>0</v>
      </c>
      <c r="K37" s="11">
        <v>0</v>
      </c>
      <c r="L37" s="11">
        <v>0</v>
      </c>
      <c r="M37" s="9">
        <f t="shared" si="2"/>
        <v>880154.10000000009</v>
      </c>
      <c r="N37" s="9">
        <f t="shared" ref="N37:S37" si="11">M37</f>
        <v>880154.10000000009</v>
      </c>
      <c r="O37" s="9">
        <f t="shared" si="11"/>
        <v>880154.10000000009</v>
      </c>
      <c r="P37" s="9">
        <f t="shared" si="11"/>
        <v>880154.10000000009</v>
      </c>
      <c r="Q37" s="9">
        <f t="shared" si="11"/>
        <v>880154.10000000009</v>
      </c>
      <c r="R37" s="9">
        <f t="shared" si="11"/>
        <v>880154.10000000009</v>
      </c>
      <c r="S37" s="9">
        <f t="shared" si="11"/>
        <v>880154.10000000009</v>
      </c>
      <c r="AD37" s="9">
        <f t="shared" si="4"/>
        <v>6161078.6999999993</v>
      </c>
      <c r="AE37" s="12">
        <f t="shared" si="5"/>
        <v>2926684.5044119833</v>
      </c>
    </row>
    <row r="38" spans="1:31" x14ac:dyDescent="0.2">
      <c r="A38" s="7">
        <v>44910</v>
      </c>
      <c r="B38" s="8">
        <v>406.35</v>
      </c>
      <c r="C38" t="s">
        <v>39</v>
      </c>
      <c r="D38" t="s">
        <v>99</v>
      </c>
      <c r="E38" s="4">
        <v>1.1879999999999999</v>
      </c>
      <c r="F38" s="6">
        <v>7</v>
      </c>
      <c r="G38" t="s">
        <v>110</v>
      </c>
      <c r="H38" s="11">
        <f t="shared" si="1"/>
        <v>2033</v>
      </c>
      <c r="I38" s="11">
        <v>0</v>
      </c>
      <c r="J38" s="11">
        <v>0</v>
      </c>
      <c r="K38" s="11">
        <v>0</v>
      </c>
      <c r="L38" s="11">
        <v>0</v>
      </c>
      <c r="M38" s="9">
        <f t="shared" si="2"/>
        <v>482743.80000000005</v>
      </c>
      <c r="N38" s="9">
        <f t="shared" ref="N38:S38" si="12">M38</f>
        <v>482743.80000000005</v>
      </c>
      <c r="O38" s="9">
        <f t="shared" si="12"/>
        <v>482743.80000000005</v>
      </c>
      <c r="P38" s="9">
        <f t="shared" si="12"/>
        <v>482743.80000000005</v>
      </c>
      <c r="Q38" s="9">
        <f t="shared" si="12"/>
        <v>482743.80000000005</v>
      </c>
      <c r="R38" s="9">
        <f t="shared" si="12"/>
        <v>482743.80000000005</v>
      </c>
      <c r="S38" s="9">
        <f t="shared" si="12"/>
        <v>482743.80000000005</v>
      </c>
      <c r="AD38" s="9">
        <f t="shared" si="4"/>
        <v>3379206.5999999996</v>
      </c>
      <c r="AE38" s="12">
        <f t="shared" si="5"/>
        <v>1605217.539815991</v>
      </c>
    </row>
    <row r="39" spans="1:31" x14ac:dyDescent="0.2">
      <c r="A39" s="7">
        <v>44910</v>
      </c>
      <c r="B39" s="8">
        <v>406.35</v>
      </c>
      <c r="C39" t="s">
        <v>40</v>
      </c>
      <c r="D39" t="s">
        <v>99</v>
      </c>
      <c r="E39" s="4">
        <v>3.2429999999999999</v>
      </c>
      <c r="F39" s="6">
        <v>7</v>
      </c>
      <c r="G39" t="s">
        <v>110</v>
      </c>
      <c r="H39" s="11">
        <f t="shared" si="1"/>
        <v>2033</v>
      </c>
      <c r="I39" s="11">
        <v>0</v>
      </c>
      <c r="J39" s="11">
        <v>0</v>
      </c>
      <c r="K39" s="11">
        <v>0</v>
      </c>
      <c r="L39" s="11">
        <v>0</v>
      </c>
      <c r="M39" s="9">
        <f t="shared" si="2"/>
        <v>1317793.05</v>
      </c>
      <c r="N39" s="9">
        <f t="shared" ref="N39:S39" si="13">M39</f>
        <v>1317793.05</v>
      </c>
      <c r="O39" s="9">
        <f t="shared" si="13"/>
        <v>1317793.05</v>
      </c>
      <c r="P39" s="9">
        <f t="shared" si="13"/>
        <v>1317793.05</v>
      </c>
      <c r="Q39" s="9">
        <f t="shared" si="13"/>
        <v>1317793.05</v>
      </c>
      <c r="R39" s="9">
        <f t="shared" si="13"/>
        <v>1317793.05</v>
      </c>
      <c r="S39" s="9">
        <f t="shared" si="13"/>
        <v>1317793.05</v>
      </c>
      <c r="AD39" s="9">
        <f t="shared" si="4"/>
        <v>9224551.3499999996</v>
      </c>
      <c r="AE39" s="12">
        <f t="shared" si="5"/>
        <v>4381919.5973259741</v>
      </c>
    </row>
    <row r="40" spans="1:31" x14ac:dyDescent="0.2">
      <c r="A40" s="7">
        <v>44910</v>
      </c>
      <c r="B40" s="8">
        <v>406.35</v>
      </c>
      <c r="C40" t="s">
        <v>41</v>
      </c>
      <c r="D40" t="s">
        <v>101</v>
      </c>
      <c r="E40" s="4">
        <v>50</v>
      </c>
      <c r="F40" s="6">
        <v>1</v>
      </c>
      <c r="G40" t="s">
        <v>111</v>
      </c>
      <c r="H40" s="11">
        <f t="shared" si="1"/>
        <v>2027</v>
      </c>
      <c r="I40" s="11">
        <v>0</v>
      </c>
      <c r="J40" s="11">
        <v>0</v>
      </c>
      <c r="K40" s="11">
        <v>0</v>
      </c>
      <c r="L40" s="11">
        <v>0</v>
      </c>
      <c r="M40" s="9">
        <f t="shared" si="2"/>
        <v>20317500</v>
      </c>
      <c r="AD40" s="9">
        <f t="shared" si="4"/>
        <v>20317500</v>
      </c>
      <c r="AE40" s="12">
        <f t="shared" si="5"/>
        <v>12615568.981254378</v>
      </c>
    </row>
    <row r="41" spans="1:31" x14ac:dyDescent="0.2">
      <c r="A41" s="7">
        <v>44910</v>
      </c>
      <c r="B41" s="8">
        <v>406.35</v>
      </c>
      <c r="C41" t="s">
        <v>42</v>
      </c>
      <c r="D41" t="s">
        <v>101</v>
      </c>
      <c r="E41" s="4">
        <v>50</v>
      </c>
      <c r="F41" s="6">
        <v>1</v>
      </c>
      <c r="G41" t="s">
        <v>111</v>
      </c>
      <c r="H41" s="11">
        <f t="shared" si="1"/>
        <v>2027</v>
      </c>
      <c r="I41" s="11">
        <v>0</v>
      </c>
      <c r="J41" s="11">
        <v>0</v>
      </c>
      <c r="K41" s="11">
        <v>0</v>
      </c>
      <c r="L41" s="11">
        <v>0</v>
      </c>
      <c r="M41" s="9">
        <f t="shared" si="2"/>
        <v>20317500</v>
      </c>
      <c r="AD41" s="9">
        <f t="shared" si="4"/>
        <v>20317500</v>
      </c>
      <c r="AE41" s="12">
        <f t="shared" si="5"/>
        <v>12615568.981254378</v>
      </c>
    </row>
    <row r="42" spans="1:31" x14ac:dyDescent="0.2">
      <c r="A42" s="7">
        <v>44910</v>
      </c>
      <c r="B42" s="8">
        <v>406.35</v>
      </c>
      <c r="C42" t="s">
        <v>43</v>
      </c>
      <c r="D42" t="s">
        <v>101</v>
      </c>
      <c r="E42" s="4">
        <v>50</v>
      </c>
      <c r="F42" s="6">
        <v>1</v>
      </c>
      <c r="G42" t="s">
        <v>111</v>
      </c>
      <c r="H42" s="11">
        <f t="shared" si="1"/>
        <v>2027</v>
      </c>
      <c r="I42" s="11">
        <v>0</v>
      </c>
      <c r="J42" s="11">
        <v>0</v>
      </c>
      <c r="K42" s="11">
        <v>0</v>
      </c>
      <c r="L42" s="11">
        <v>0</v>
      </c>
      <c r="M42" s="9">
        <f t="shared" si="2"/>
        <v>20317500</v>
      </c>
      <c r="AD42" s="9">
        <f t="shared" si="4"/>
        <v>20317500</v>
      </c>
      <c r="AE42" s="12">
        <f t="shared" si="5"/>
        <v>12615568.981254378</v>
      </c>
    </row>
    <row r="43" spans="1:31" x14ac:dyDescent="0.2">
      <c r="A43" s="7">
        <v>44910</v>
      </c>
      <c r="B43" s="8">
        <v>406.35</v>
      </c>
      <c r="C43" t="s">
        <v>44</v>
      </c>
      <c r="D43" t="s">
        <v>101</v>
      </c>
      <c r="E43" s="4">
        <v>50</v>
      </c>
      <c r="F43" s="6">
        <v>1</v>
      </c>
      <c r="G43" t="s">
        <v>111</v>
      </c>
      <c r="H43" s="11">
        <f t="shared" si="1"/>
        <v>2027</v>
      </c>
      <c r="I43" s="11">
        <v>0</v>
      </c>
      <c r="J43" s="11">
        <v>0</v>
      </c>
      <c r="K43" s="11">
        <v>0</v>
      </c>
      <c r="L43" s="11">
        <v>0</v>
      </c>
      <c r="M43" s="9">
        <f t="shared" si="2"/>
        <v>20317500</v>
      </c>
      <c r="AD43" s="9">
        <f t="shared" si="4"/>
        <v>20317500</v>
      </c>
      <c r="AE43" s="12">
        <f t="shared" si="5"/>
        <v>12615568.981254378</v>
      </c>
    </row>
    <row r="44" spans="1:31" x14ac:dyDescent="0.2">
      <c r="A44" s="7">
        <v>44910</v>
      </c>
      <c r="B44" s="8">
        <v>406.35</v>
      </c>
      <c r="C44" t="s">
        <v>45</v>
      </c>
      <c r="D44" t="s">
        <v>101</v>
      </c>
      <c r="E44" s="4">
        <v>50</v>
      </c>
      <c r="F44" s="6">
        <v>1</v>
      </c>
      <c r="G44" t="s">
        <v>111</v>
      </c>
      <c r="H44" s="11">
        <f t="shared" si="1"/>
        <v>2027</v>
      </c>
      <c r="I44" s="11">
        <v>0</v>
      </c>
      <c r="J44" s="11">
        <v>0</v>
      </c>
      <c r="K44" s="11">
        <v>0</v>
      </c>
      <c r="L44" s="11">
        <v>0</v>
      </c>
      <c r="M44" s="9">
        <f t="shared" si="2"/>
        <v>20317500</v>
      </c>
      <c r="AD44" s="9">
        <f t="shared" si="4"/>
        <v>20317500</v>
      </c>
      <c r="AE44" s="12">
        <f t="shared" si="5"/>
        <v>12615568.981254378</v>
      </c>
    </row>
    <row r="45" spans="1:31" x14ac:dyDescent="0.2">
      <c r="A45" s="7">
        <v>44910</v>
      </c>
      <c r="B45" s="8">
        <v>406.35</v>
      </c>
      <c r="C45" t="s">
        <v>46</v>
      </c>
      <c r="D45" t="s">
        <v>101</v>
      </c>
      <c r="E45" s="4">
        <v>50</v>
      </c>
      <c r="F45" s="6">
        <v>1</v>
      </c>
      <c r="G45" t="s">
        <v>111</v>
      </c>
      <c r="H45" s="11">
        <f t="shared" si="1"/>
        <v>2027</v>
      </c>
      <c r="I45" s="11">
        <v>0</v>
      </c>
      <c r="J45" s="11">
        <v>0</v>
      </c>
      <c r="K45" s="11">
        <v>0</v>
      </c>
      <c r="L45" s="11">
        <v>0</v>
      </c>
      <c r="M45" s="9">
        <f t="shared" si="2"/>
        <v>20317500</v>
      </c>
      <c r="AD45" s="9">
        <f t="shared" si="4"/>
        <v>20317500</v>
      </c>
      <c r="AE45" s="12">
        <f t="shared" si="5"/>
        <v>12615568.981254378</v>
      </c>
    </row>
    <row r="46" spans="1:31" x14ac:dyDescent="0.2">
      <c r="A46" s="7">
        <v>44910</v>
      </c>
      <c r="B46" s="8">
        <v>406.35</v>
      </c>
      <c r="C46" t="s">
        <v>47</v>
      </c>
      <c r="D46" t="s">
        <v>101</v>
      </c>
      <c r="E46" s="4">
        <v>50</v>
      </c>
      <c r="F46" s="6">
        <v>1</v>
      </c>
      <c r="G46" t="s">
        <v>111</v>
      </c>
      <c r="H46" s="11">
        <f t="shared" si="1"/>
        <v>2027</v>
      </c>
      <c r="I46" s="11">
        <v>0</v>
      </c>
      <c r="J46" s="11">
        <v>0</v>
      </c>
      <c r="K46" s="11">
        <v>0</v>
      </c>
      <c r="L46" s="11">
        <v>0</v>
      </c>
      <c r="M46" s="9">
        <f t="shared" si="2"/>
        <v>20317500</v>
      </c>
      <c r="AD46" s="9">
        <f t="shared" si="4"/>
        <v>20317500</v>
      </c>
      <c r="AE46" s="12">
        <f t="shared" si="5"/>
        <v>12615568.981254378</v>
      </c>
    </row>
    <row r="47" spans="1:31" x14ac:dyDescent="0.2">
      <c r="A47" s="7">
        <v>44910</v>
      </c>
      <c r="B47" s="8">
        <v>406.35</v>
      </c>
      <c r="C47" t="s">
        <v>48</v>
      </c>
      <c r="D47" t="s">
        <v>101</v>
      </c>
      <c r="E47" s="4">
        <v>50</v>
      </c>
      <c r="F47" s="6">
        <v>1</v>
      </c>
      <c r="G47" t="s">
        <v>111</v>
      </c>
      <c r="H47" s="11">
        <f t="shared" si="1"/>
        <v>2027</v>
      </c>
      <c r="I47" s="11">
        <v>0</v>
      </c>
      <c r="J47" s="11">
        <v>0</v>
      </c>
      <c r="K47" s="11">
        <v>0</v>
      </c>
      <c r="L47" s="11">
        <v>0</v>
      </c>
      <c r="M47" s="9">
        <f t="shared" si="2"/>
        <v>20317500</v>
      </c>
      <c r="AD47" s="9">
        <f t="shared" si="4"/>
        <v>20317500</v>
      </c>
      <c r="AE47" s="12">
        <f t="shared" si="5"/>
        <v>12615568.981254378</v>
      </c>
    </row>
    <row r="48" spans="1:31" x14ac:dyDescent="0.2">
      <c r="A48" s="7">
        <v>44910</v>
      </c>
      <c r="B48" s="8">
        <v>406.35</v>
      </c>
      <c r="C48" t="s">
        <v>49</v>
      </c>
      <c r="D48" t="s">
        <v>101</v>
      </c>
      <c r="E48" s="4">
        <v>25</v>
      </c>
      <c r="F48" s="6">
        <v>1</v>
      </c>
      <c r="G48" t="s">
        <v>111</v>
      </c>
      <c r="H48" s="11">
        <f t="shared" si="1"/>
        <v>2027</v>
      </c>
      <c r="I48" s="11">
        <v>0</v>
      </c>
      <c r="J48" s="11">
        <v>0</v>
      </c>
      <c r="K48" s="11">
        <v>0</v>
      </c>
      <c r="L48" s="11">
        <v>0</v>
      </c>
      <c r="M48" s="9">
        <f t="shared" si="2"/>
        <v>10158750</v>
      </c>
      <c r="AD48" s="9">
        <f t="shared" si="4"/>
        <v>10158750</v>
      </c>
      <c r="AE48" s="12">
        <f t="shared" si="5"/>
        <v>6307784.4906271892</v>
      </c>
    </row>
    <row r="49" spans="1:31" x14ac:dyDescent="0.2">
      <c r="A49" s="7">
        <v>44910</v>
      </c>
      <c r="B49" s="8">
        <v>406.35</v>
      </c>
      <c r="C49" t="s">
        <v>50</v>
      </c>
      <c r="D49" t="s">
        <v>101</v>
      </c>
      <c r="E49" s="4">
        <v>25</v>
      </c>
      <c r="F49" s="6">
        <v>1</v>
      </c>
      <c r="G49" t="s">
        <v>111</v>
      </c>
      <c r="H49" s="11">
        <f t="shared" si="1"/>
        <v>2027</v>
      </c>
      <c r="I49" s="11">
        <v>0</v>
      </c>
      <c r="J49" s="11">
        <v>0</v>
      </c>
      <c r="K49" s="11">
        <v>0</v>
      </c>
      <c r="L49" s="11">
        <v>0</v>
      </c>
      <c r="M49" s="9">
        <f t="shared" si="2"/>
        <v>10158750</v>
      </c>
      <c r="AD49" s="9">
        <f t="shared" si="4"/>
        <v>10158750</v>
      </c>
      <c r="AE49" s="12">
        <f t="shared" si="5"/>
        <v>6307784.4906271892</v>
      </c>
    </row>
    <row r="50" spans="1:31" x14ac:dyDescent="0.2">
      <c r="A50" s="7">
        <v>44910</v>
      </c>
      <c r="B50" s="8">
        <v>406.35</v>
      </c>
      <c r="C50" t="s">
        <v>51</v>
      </c>
      <c r="D50" t="s">
        <v>101</v>
      </c>
      <c r="E50" s="4">
        <v>35</v>
      </c>
      <c r="F50" s="6">
        <v>1</v>
      </c>
      <c r="G50" t="s">
        <v>111</v>
      </c>
      <c r="H50" s="11">
        <f t="shared" si="1"/>
        <v>2027</v>
      </c>
      <c r="I50" s="11">
        <v>0</v>
      </c>
      <c r="J50" s="11">
        <v>0</v>
      </c>
      <c r="K50" s="11">
        <v>0</v>
      </c>
      <c r="L50" s="11">
        <v>0</v>
      </c>
      <c r="M50" s="9">
        <f t="shared" si="2"/>
        <v>14222250</v>
      </c>
      <c r="AD50" s="9">
        <f t="shared" si="4"/>
        <v>14222250</v>
      </c>
      <c r="AE50" s="12">
        <f t="shared" si="5"/>
        <v>8830898.2868780643</v>
      </c>
    </row>
    <row r="51" spans="1:31" x14ac:dyDescent="0.2">
      <c r="A51" s="7">
        <v>44910</v>
      </c>
      <c r="B51" s="8">
        <v>406.35</v>
      </c>
      <c r="C51" t="s">
        <v>52</v>
      </c>
      <c r="D51" t="s">
        <v>101</v>
      </c>
      <c r="E51" s="4">
        <v>35</v>
      </c>
      <c r="F51" s="6">
        <v>1</v>
      </c>
      <c r="G51" t="s">
        <v>111</v>
      </c>
      <c r="H51" s="11">
        <f t="shared" si="1"/>
        <v>2027</v>
      </c>
      <c r="I51" s="11">
        <v>0</v>
      </c>
      <c r="J51" s="11">
        <v>0</v>
      </c>
      <c r="K51" s="11">
        <v>0</v>
      </c>
      <c r="L51" s="11">
        <v>0</v>
      </c>
      <c r="M51" s="9">
        <f t="shared" si="2"/>
        <v>14222250</v>
      </c>
      <c r="AD51" s="9">
        <f t="shared" si="4"/>
        <v>14222250</v>
      </c>
      <c r="AE51" s="12">
        <f t="shared" si="5"/>
        <v>8830898.2868780643</v>
      </c>
    </row>
    <row r="52" spans="1:31" x14ac:dyDescent="0.2">
      <c r="A52" s="7">
        <v>44910</v>
      </c>
      <c r="B52" s="8">
        <v>406.35</v>
      </c>
      <c r="C52" t="s">
        <v>53</v>
      </c>
      <c r="D52" t="s">
        <v>101</v>
      </c>
      <c r="E52" s="4">
        <v>50</v>
      </c>
      <c r="F52" s="6">
        <v>1</v>
      </c>
      <c r="G52" t="s">
        <v>111</v>
      </c>
      <c r="H52" s="11">
        <f t="shared" si="1"/>
        <v>2027</v>
      </c>
      <c r="I52" s="11">
        <v>0</v>
      </c>
      <c r="J52" s="11">
        <v>0</v>
      </c>
      <c r="K52" s="11">
        <v>0</v>
      </c>
      <c r="L52" s="11">
        <v>0</v>
      </c>
      <c r="M52" s="9">
        <f t="shared" si="2"/>
        <v>20317500</v>
      </c>
      <c r="AD52" s="9">
        <f t="shared" si="4"/>
        <v>20317500</v>
      </c>
      <c r="AE52" s="12">
        <f t="shared" si="5"/>
        <v>12615568.981254378</v>
      </c>
    </row>
    <row r="53" spans="1:31" x14ac:dyDescent="0.2">
      <c r="A53" s="7">
        <v>44910</v>
      </c>
      <c r="B53" s="8">
        <v>406.35</v>
      </c>
      <c r="C53" t="s">
        <v>54</v>
      </c>
      <c r="D53" t="s">
        <v>101</v>
      </c>
      <c r="E53" s="4">
        <v>50</v>
      </c>
      <c r="F53" s="6">
        <v>1</v>
      </c>
      <c r="G53" t="s">
        <v>111</v>
      </c>
      <c r="H53" s="11">
        <f t="shared" si="1"/>
        <v>2027</v>
      </c>
      <c r="I53" s="11">
        <v>0</v>
      </c>
      <c r="J53" s="11">
        <v>0</v>
      </c>
      <c r="K53" s="11">
        <v>0</v>
      </c>
      <c r="L53" s="11">
        <v>0</v>
      </c>
      <c r="M53" s="9">
        <f t="shared" si="2"/>
        <v>20317500</v>
      </c>
      <c r="AD53" s="9">
        <f t="shared" si="4"/>
        <v>20317500</v>
      </c>
      <c r="AE53" s="12">
        <f t="shared" si="5"/>
        <v>12615568.981254378</v>
      </c>
    </row>
    <row r="54" spans="1:31" x14ac:dyDescent="0.2">
      <c r="A54" s="7">
        <v>44910</v>
      </c>
      <c r="B54" s="8">
        <v>406.35</v>
      </c>
      <c r="C54" t="s">
        <v>55</v>
      </c>
      <c r="D54" t="s">
        <v>98</v>
      </c>
      <c r="E54" s="4">
        <v>123.852</v>
      </c>
      <c r="F54" s="6">
        <v>17</v>
      </c>
      <c r="G54" t="s">
        <v>112</v>
      </c>
      <c r="H54" s="11">
        <f t="shared" si="1"/>
        <v>2043</v>
      </c>
      <c r="I54" s="11">
        <v>0</v>
      </c>
      <c r="J54" s="11">
        <v>0</v>
      </c>
      <c r="K54" s="11">
        <v>0</v>
      </c>
      <c r="L54" s="11">
        <v>0</v>
      </c>
      <c r="M54" s="9">
        <f t="shared" si="2"/>
        <v>50327260.200000003</v>
      </c>
      <c r="N54" s="9">
        <f>M54</f>
        <v>50327260.200000003</v>
      </c>
      <c r="O54" s="9">
        <f t="shared" ref="O54:AC54" si="14">N54</f>
        <v>50327260.200000003</v>
      </c>
      <c r="P54" s="9">
        <f t="shared" si="14"/>
        <v>50327260.200000003</v>
      </c>
      <c r="Q54" s="9">
        <f t="shared" si="14"/>
        <v>50327260.200000003</v>
      </c>
      <c r="R54" s="9">
        <f t="shared" si="14"/>
        <v>50327260.200000003</v>
      </c>
      <c r="S54" s="9">
        <f t="shared" si="14"/>
        <v>50327260.200000003</v>
      </c>
      <c r="T54" s="9">
        <f t="shared" si="14"/>
        <v>50327260.200000003</v>
      </c>
      <c r="U54" s="9">
        <f t="shared" si="14"/>
        <v>50327260.200000003</v>
      </c>
      <c r="V54" s="9">
        <f t="shared" si="14"/>
        <v>50327260.200000003</v>
      </c>
      <c r="W54" s="9">
        <f t="shared" si="14"/>
        <v>50327260.200000003</v>
      </c>
      <c r="X54" s="9">
        <f t="shared" si="14"/>
        <v>50327260.200000003</v>
      </c>
      <c r="Y54" s="9">
        <f t="shared" si="14"/>
        <v>50327260.200000003</v>
      </c>
      <c r="Z54" s="9">
        <f t="shared" si="14"/>
        <v>50327260.200000003</v>
      </c>
      <c r="AA54" s="9">
        <f t="shared" si="14"/>
        <v>50327260.200000003</v>
      </c>
      <c r="AB54" s="9">
        <f t="shared" si="14"/>
        <v>50327260.200000003</v>
      </c>
      <c r="AC54" s="9">
        <f t="shared" si="14"/>
        <v>50327260.200000003</v>
      </c>
      <c r="AD54" s="9">
        <f t="shared" si="4"/>
        <v>855563423.40000021</v>
      </c>
      <c r="AE54" s="12">
        <f t="shared" si="5"/>
        <v>275734444.84037983</v>
      </c>
    </row>
    <row r="55" spans="1:31" x14ac:dyDescent="0.2">
      <c r="A55" s="7">
        <v>44910</v>
      </c>
      <c r="B55" s="8">
        <v>406.35</v>
      </c>
      <c r="C55" t="s">
        <v>56</v>
      </c>
      <c r="D55" t="s">
        <v>102</v>
      </c>
      <c r="E55" s="4">
        <v>250</v>
      </c>
      <c r="F55" s="6">
        <v>1</v>
      </c>
      <c r="G55" t="s">
        <v>113</v>
      </c>
      <c r="H55" s="11">
        <f t="shared" si="1"/>
        <v>2027</v>
      </c>
      <c r="I55" s="11">
        <v>0</v>
      </c>
      <c r="J55" s="11">
        <v>0</v>
      </c>
      <c r="K55" s="11">
        <v>0</v>
      </c>
      <c r="L55" s="11">
        <v>0</v>
      </c>
      <c r="M55" s="9">
        <f t="shared" si="2"/>
        <v>101587500</v>
      </c>
      <c r="AD55" s="9">
        <f t="shared" si="4"/>
        <v>101587500</v>
      </c>
      <c r="AE55" s="12">
        <f t="shared" si="5"/>
        <v>63077844.906271897</v>
      </c>
    </row>
    <row r="56" spans="1:31" x14ac:dyDescent="0.2">
      <c r="A56" s="7">
        <v>44910</v>
      </c>
      <c r="B56" s="8">
        <v>406.35</v>
      </c>
      <c r="C56" t="s">
        <v>57</v>
      </c>
      <c r="D56" t="s">
        <v>103</v>
      </c>
      <c r="E56" s="4">
        <v>2</v>
      </c>
      <c r="F56" s="6">
        <v>1</v>
      </c>
      <c r="G56" t="s">
        <v>114</v>
      </c>
      <c r="H56" s="11">
        <f t="shared" si="1"/>
        <v>2027</v>
      </c>
      <c r="I56" s="11">
        <v>0</v>
      </c>
      <c r="J56" s="11">
        <v>0</v>
      </c>
      <c r="K56" s="11">
        <v>0</v>
      </c>
      <c r="L56" s="11">
        <v>0</v>
      </c>
      <c r="M56" s="9">
        <f t="shared" si="2"/>
        <v>812700</v>
      </c>
      <c r="AD56" s="9">
        <f t="shared" si="4"/>
        <v>812700</v>
      </c>
      <c r="AE56" s="12">
        <f t="shared" si="5"/>
        <v>504622.75925017521</v>
      </c>
    </row>
    <row r="57" spans="1:31" x14ac:dyDescent="0.2">
      <c r="A57" s="7">
        <v>44910</v>
      </c>
      <c r="B57" s="8">
        <v>406.35</v>
      </c>
      <c r="C57" t="s">
        <v>58</v>
      </c>
      <c r="D57" t="s">
        <v>101</v>
      </c>
      <c r="E57" s="4">
        <v>2</v>
      </c>
      <c r="F57" s="6">
        <v>1</v>
      </c>
      <c r="G57" t="s">
        <v>115</v>
      </c>
      <c r="H57" s="11">
        <f t="shared" si="1"/>
        <v>2027</v>
      </c>
      <c r="I57" s="11">
        <v>0</v>
      </c>
      <c r="J57" s="11">
        <v>0</v>
      </c>
      <c r="K57" s="11">
        <v>0</v>
      </c>
      <c r="L57" s="11">
        <v>0</v>
      </c>
      <c r="M57" s="9">
        <f t="shared" si="2"/>
        <v>812700</v>
      </c>
      <c r="AD57" s="9">
        <f t="shared" si="4"/>
        <v>812700</v>
      </c>
      <c r="AE57" s="12">
        <f t="shared" si="5"/>
        <v>504622.75925017521</v>
      </c>
    </row>
    <row r="58" spans="1:31" x14ac:dyDescent="0.2">
      <c r="A58" s="7">
        <v>44910</v>
      </c>
      <c r="B58" s="8">
        <v>406.35</v>
      </c>
      <c r="C58" t="s">
        <v>59</v>
      </c>
      <c r="D58" t="s">
        <v>101</v>
      </c>
      <c r="E58" s="4">
        <v>50</v>
      </c>
      <c r="F58" s="6">
        <v>1</v>
      </c>
      <c r="G58" t="s">
        <v>115</v>
      </c>
      <c r="H58" s="11">
        <f t="shared" si="1"/>
        <v>2027</v>
      </c>
      <c r="I58" s="11">
        <v>0</v>
      </c>
      <c r="J58" s="11">
        <v>0</v>
      </c>
      <c r="K58" s="11">
        <v>0</v>
      </c>
      <c r="L58" s="11">
        <v>0</v>
      </c>
      <c r="M58" s="9">
        <f t="shared" si="2"/>
        <v>20317500</v>
      </c>
      <c r="AD58" s="9">
        <f t="shared" si="4"/>
        <v>20317500</v>
      </c>
      <c r="AE58" s="12">
        <f t="shared" si="5"/>
        <v>12615568.981254378</v>
      </c>
    </row>
    <row r="59" spans="1:31" x14ac:dyDescent="0.2">
      <c r="A59" s="7">
        <v>44910</v>
      </c>
      <c r="B59" s="8">
        <v>406.35</v>
      </c>
      <c r="C59" t="s">
        <v>60</v>
      </c>
      <c r="D59" t="s">
        <v>101</v>
      </c>
      <c r="E59" s="4">
        <v>50</v>
      </c>
      <c r="F59" s="6">
        <v>1</v>
      </c>
      <c r="G59" t="s">
        <v>115</v>
      </c>
      <c r="H59" s="11">
        <f t="shared" si="1"/>
        <v>2027</v>
      </c>
      <c r="I59" s="11">
        <v>0</v>
      </c>
      <c r="J59" s="11">
        <v>0</v>
      </c>
      <c r="K59" s="11">
        <v>0</v>
      </c>
      <c r="L59" s="11">
        <v>0</v>
      </c>
      <c r="M59" s="9">
        <f t="shared" si="2"/>
        <v>20317500</v>
      </c>
      <c r="AD59" s="9">
        <f t="shared" si="4"/>
        <v>20317500</v>
      </c>
      <c r="AE59" s="12">
        <f t="shared" si="5"/>
        <v>12615568.981254378</v>
      </c>
    </row>
    <row r="60" spans="1:31" x14ac:dyDescent="0.2">
      <c r="A60" s="7">
        <v>44910</v>
      </c>
      <c r="B60" s="8">
        <v>406.35</v>
      </c>
      <c r="C60" t="s">
        <v>61</v>
      </c>
      <c r="D60" t="s">
        <v>101</v>
      </c>
      <c r="E60" s="4">
        <v>10</v>
      </c>
      <c r="F60" s="6">
        <v>1</v>
      </c>
      <c r="G60" t="s">
        <v>115</v>
      </c>
      <c r="H60" s="11">
        <f t="shared" si="1"/>
        <v>2027</v>
      </c>
      <c r="I60" s="11">
        <v>0</v>
      </c>
      <c r="J60" s="11">
        <v>0</v>
      </c>
      <c r="K60" s="11">
        <v>0</v>
      </c>
      <c r="L60" s="11">
        <v>0</v>
      </c>
      <c r="M60" s="9">
        <f t="shared" si="2"/>
        <v>4063500</v>
      </c>
      <c r="AD60" s="9">
        <f t="shared" si="4"/>
        <v>4063500</v>
      </c>
      <c r="AE60" s="12">
        <f t="shared" si="5"/>
        <v>2523113.796250876</v>
      </c>
    </row>
    <row r="61" spans="1:31" x14ac:dyDescent="0.2">
      <c r="A61" s="7">
        <v>44910</v>
      </c>
      <c r="B61" s="8">
        <v>406.35</v>
      </c>
      <c r="C61" t="s">
        <v>62</v>
      </c>
      <c r="D61" t="s">
        <v>101</v>
      </c>
      <c r="E61" s="4">
        <v>10</v>
      </c>
      <c r="F61" s="6">
        <v>1</v>
      </c>
      <c r="G61" t="s">
        <v>115</v>
      </c>
      <c r="H61" s="11">
        <f t="shared" si="1"/>
        <v>2027</v>
      </c>
      <c r="I61" s="11">
        <v>0</v>
      </c>
      <c r="J61" s="11">
        <v>0</v>
      </c>
      <c r="K61" s="11">
        <v>0</v>
      </c>
      <c r="L61" s="11">
        <v>0</v>
      </c>
      <c r="M61" s="9">
        <f t="shared" si="2"/>
        <v>4063500</v>
      </c>
      <c r="AD61" s="9">
        <f t="shared" si="4"/>
        <v>4063500</v>
      </c>
      <c r="AE61" s="12">
        <f t="shared" si="5"/>
        <v>2523113.796250876</v>
      </c>
    </row>
    <row r="62" spans="1:31" x14ac:dyDescent="0.2">
      <c r="A62" s="7">
        <v>44910</v>
      </c>
      <c r="B62" s="8">
        <v>406.35</v>
      </c>
      <c r="C62" t="s">
        <v>63</v>
      </c>
      <c r="D62" t="s">
        <v>101</v>
      </c>
      <c r="E62" s="4">
        <v>10</v>
      </c>
      <c r="F62" s="6">
        <v>1</v>
      </c>
      <c r="G62" t="s">
        <v>115</v>
      </c>
      <c r="H62" s="11">
        <f t="shared" si="1"/>
        <v>2027</v>
      </c>
      <c r="I62" s="11">
        <v>0</v>
      </c>
      <c r="J62" s="11">
        <v>0</v>
      </c>
      <c r="K62" s="11">
        <v>0</v>
      </c>
      <c r="L62" s="11">
        <v>0</v>
      </c>
      <c r="M62" s="9">
        <f t="shared" si="2"/>
        <v>4063500</v>
      </c>
      <c r="AD62" s="9">
        <f t="shared" si="4"/>
        <v>4063500</v>
      </c>
      <c r="AE62" s="12">
        <f t="shared" si="5"/>
        <v>2523113.796250876</v>
      </c>
    </row>
    <row r="63" spans="1:31" x14ac:dyDescent="0.2">
      <c r="A63" s="7">
        <v>44910</v>
      </c>
      <c r="B63" s="8">
        <v>406.35</v>
      </c>
      <c r="C63" t="s">
        <v>64</v>
      </c>
      <c r="D63" t="s">
        <v>101</v>
      </c>
      <c r="E63" s="4">
        <v>20</v>
      </c>
      <c r="F63" s="6">
        <v>1</v>
      </c>
      <c r="G63" t="s">
        <v>115</v>
      </c>
      <c r="H63" s="11">
        <f t="shared" si="1"/>
        <v>2027</v>
      </c>
      <c r="I63" s="11">
        <v>0</v>
      </c>
      <c r="J63" s="11">
        <v>0</v>
      </c>
      <c r="K63" s="11">
        <v>0</v>
      </c>
      <c r="L63" s="11">
        <v>0</v>
      </c>
      <c r="M63" s="9">
        <f t="shared" si="2"/>
        <v>8127000</v>
      </c>
      <c r="AD63" s="9">
        <f t="shared" si="4"/>
        <v>8127000</v>
      </c>
      <c r="AE63" s="12">
        <f t="shared" si="5"/>
        <v>5046227.5925017521</v>
      </c>
    </row>
    <row r="64" spans="1:31" x14ac:dyDescent="0.2">
      <c r="A64" s="7">
        <v>44910</v>
      </c>
      <c r="B64" s="8">
        <v>406.35</v>
      </c>
      <c r="C64" t="s">
        <v>65</v>
      </c>
      <c r="D64" t="s">
        <v>101</v>
      </c>
      <c r="E64" s="4">
        <v>5</v>
      </c>
      <c r="F64" s="6">
        <v>1</v>
      </c>
      <c r="G64" t="s">
        <v>115</v>
      </c>
      <c r="H64" s="11">
        <f t="shared" si="1"/>
        <v>2027</v>
      </c>
      <c r="I64" s="11">
        <v>0</v>
      </c>
      <c r="J64" s="11">
        <v>0</v>
      </c>
      <c r="K64" s="11">
        <v>0</v>
      </c>
      <c r="L64" s="11">
        <v>0</v>
      </c>
      <c r="M64" s="9">
        <f t="shared" si="2"/>
        <v>2031750</v>
      </c>
      <c r="AD64" s="9">
        <f t="shared" si="4"/>
        <v>2031750</v>
      </c>
      <c r="AE64" s="12">
        <f t="shared" si="5"/>
        <v>1261556.898125438</v>
      </c>
    </row>
    <row r="65" spans="1:31" x14ac:dyDescent="0.2">
      <c r="A65" s="7">
        <v>44910</v>
      </c>
      <c r="B65" s="8">
        <v>406.35</v>
      </c>
      <c r="C65" t="s">
        <v>66</v>
      </c>
      <c r="D65" t="s">
        <v>100</v>
      </c>
      <c r="E65" s="4">
        <v>6</v>
      </c>
      <c r="F65" s="6">
        <v>1</v>
      </c>
      <c r="G65" t="s">
        <v>116</v>
      </c>
      <c r="H65" s="11">
        <f t="shared" si="1"/>
        <v>2027</v>
      </c>
      <c r="I65" s="11">
        <v>0</v>
      </c>
      <c r="J65" s="11">
        <v>0</v>
      </c>
      <c r="K65" s="11">
        <v>0</v>
      </c>
      <c r="L65" s="11">
        <v>0</v>
      </c>
      <c r="M65" s="9">
        <f t="shared" si="2"/>
        <v>2438100</v>
      </c>
      <c r="AD65" s="9">
        <f t="shared" si="4"/>
        <v>2438100</v>
      </c>
      <c r="AE65" s="12">
        <f t="shared" si="5"/>
        <v>1513868.2777505254</v>
      </c>
    </row>
    <row r="66" spans="1:31" x14ac:dyDescent="0.2">
      <c r="A66" s="7">
        <v>44910</v>
      </c>
      <c r="B66" s="8">
        <v>406.35</v>
      </c>
      <c r="C66" t="s">
        <v>67</v>
      </c>
      <c r="D66" t="s">
        <v>98</v>
      </c>
      <c r="E66" s="4">
        <v>21.09</v>
      </c>
      <c r="F66" s="6">
        <v>17</v>
      </c>
      <c r="G66" t="s">
        <v>117</v>
      </c>
      <c r="H66" s="11">
        <f t="shared" si="1"/>
        <v>2043</v>
      </c>
      <c r="I66" s="11">
        <v>0</v>
      </c>
      <c r="J66" s="11">
        <v>0</v>
      </c>
      <c r="K66" s="11">
        <v>0</v>
      </c>
      <c r="L66" s="11">
        <v>0</v>
      </c>
      <c r="M66" s="9">
        <f t="shared" si="2"/>
        <v>8569921.5</v>
      </c>
      <c r="N66" s="9">
        <f>M66</f>
        <v>8569921.5</v>
      </c>
      <c r="O66" s="9">
        <f t="shared" ref="O66:AC67" si="15">N66</f>
        <v>8569921.5</v>
      </c>
      <c r="P66" s="9">
        <f t="shared" si="15"/>
        <v>8569921.5</v>
      </c>
      <c r="Q66" s="9">
        <f t="shared" si="15"/>
        <v>8569921.5</v>
      </c>
      <c r="R66" s="9">
        <f t="shared" si="15"/>
        <v>8569921.5</v>
      </c>
      <c r="S66" s="9">
        <f t="shared" si="15"/>
        <v>8569921.5</v>
      </c>
      <c r="T66" s="9">
        <f t="shared" si="15"/>
        <v>8569921.5</v>
      </c>
      <c r="U66" s="9">
        <f t="shared" si="15"/>
        <v>8569921.5</v>
      </c>
      <c r="V66" s="9">
        <f t="shared" si="15"/>
        <v>8569921.5</v>
      </c>
      <c r="W66" s="9">
        <f t="shared" si="15"/>
        <v>8569921.5</v>
      </c>
      <c r="X66" s="9">
        <f t="shared" si="15"/>
        <v>8569921.5</v>
      </c>
      <c r="Y66" s="9">
        <f t="shared" si="15"/>
        <v>8569921.5</v>
      </c>
      <c r="Z66" s="9">
        <f t="shared" si="15"/>
        <v>8569921.5</v>
      </c>
      <c r="AA66" s="9">
        <f t="shared" si="15"/>
        <v>8569921.5</v>
      </c>
      <c r="AB66" s="9">
        <f t="shared" si="15"/>
        <v>8569921.5</v>
      </c>
      <c r="AC66" s="9">
        <f t="shared" si="15"/>
        <v>8569921.5</v>
      </c>
      <c r="AD66" s="9">
        <f t="shared" si="4"/>
        <v>145688665.5</v>
      </c>
      <c r="AE66" s="12">
        <f t="shared" si="5"/>
        <v>46953133.107932128</v>
      </c>
    </row>
    <row r="67" spans="1:31" x14ac:dyDescent="0.2">
      <c r="A67" s="7">
        <v>44910</v>
      </c>
      <c r="B67" s="8">
        <v>406.35</v>
      </c>
      <c r="C67" t="s">
        <v>68</v>
      </c>
      <c r="D67" t="s">
        <v>99</v>
      </c>
      <c r="E67" s="4">
        <v>58.381999999999998</v>
      </c>
      <c r="F67" s="6">
        <v>7</v>
      </c>
      <c r="G67" t="s">
        <v>118</v>
      </c>
      <c r="H67" s="11">
        <f t="shared" ref="H67:H96" si="16">2026+F67</f>
        <v>2033</v>
      </c>
      <c r="I67" s="11">
        <v>0</v>
      </c>
      <c r="J67" s="11">
        <v>0</v>
      </c>
      <c r="K67" s="11">
        <v>0</v>
      </c>
      <c r="L67" s="11">
        <v>0</v>
      </c>
      <c r="M67" s="9">
        <f t="shared" ref="M67:M96" si="17">E67*1000*B67</f>
        <v>23723525.700000003</v>
      </c>
      <c r="N67" s="9">
        <f>M67</f>
        <v>23723525.700000003</v>
      </c>
      <c r="O67" s="9">
        <f t="shared" si="15"/>
        <v>23723525.700000003</v>
      </c>
      <c r="P67" s="9">
        <f t="shared" si="15"/>
        <v>23723525.700000003</v>
      </c>
      <c r="Q67" s="9">
        <f t="shared" si="15"/>
        <v>23723525.700000003</v>
      </c>
      <c r="R67" s="9">
        <f t="shared" si="15"/>
        <v>23723525.700000003</v>
      </c>
      <c r="S67" s="9">
        <f t="shared" si="15"/>
        <v>23723525.700000003</v>
      </c>
      <c r="AD67" s="9">
        <f t="shared" ref="AD67:AD96" si="18">SUM(M67:AC67)</f>
        <v>166064679.90000004</v>
      </c>
      <c r="AE67" s="12">
        <f t="shared" ref="AE67:AE96" si="19">NPV(0.1,I67:AC67)</f>
        <v>78885362.297590226</v>
      </c>
    </row>
    <row r="68" spans="1:31" x14ac:dyDescent="0.2">
      <c r="A68" s="7">
        <v>44910</v>
      </c>
      <c r="B68" s="8">
        <v>406.35</v>
      </c>
      <c r="C68" t="s">
        <v>69</v>
      </c>
      <c r="D68" t="s">
        <v>100</v>
      </c>
      <c r="E68" s="4">
        <v>10.266999999999999</v>
      </c>
      <c r="F68" s="6">
        <v>1</v>
      </c>
      <c r="G68" t="s">
        <v>119</v>
      </c>
      <c r="H68" s="11">
        <f t="shared" si="16"/>
        <v>2027</v>
      </c>
      <c r="I68" s="11">
        <v>0</v>
      </c>
      <c r="J68" s="11">
        <v>0</v>
      </c>
      <c r="K68" s="11">
        <v>0</v>
      </c>
      <c r="L68" s="11">
        <v>0</v>
      </c>
      <c r="M68" s="9">
        <f t="shared" si="17"/>
        <v>4171995.45</v>
      </c>
      <c r="AD68" s="9">
        <f t="shared" si="18"/>
        <v>4171995.45</v>
      </c>
      <c r="AE68" s="12">
        <f t="shared" si="19"/>
        <v>2590480.9346107743</v>
      </c>
    </row>
    <row r="69" spans="1:31" x14ac:dyDescent="0.2">
      <c r="A69" s="7">
        <v>44910</v>
      </c>
      <c r="B69" s="8">
        <v>406.35</v>
      </c>
      <c r="C69" t="s">
        <v>70</v>
      </c>
      <c r="D69" t="s">
        <v>100</v>
      </c>
      <c r="E69" s="4">
        <v>54.658999999999999</v>
      </c>
      <c r="F69" s="6">
        <v>1</v>
      </c>
      <c r="G69" t="s">
        <v>119</v>
      </c>
      <c r="H69" s="11">
        <f t="shared" si="16"/>
        <v>2027</v>
      </c>
      <c r="I69" s="11">
        <v>0</v>
      </c>
      <c r="J69" s="11">
        <v>0</v>
      </c>
      <c r="K69" s="11">
        <v>0</v>
      </c>
      <c r="L69" s="11">
        <v>0</v>
      </c>
      <c r="M69" s="9">
        <f t="shared" si="17"/>
        <v>22210684.650000002</v>
      </c>
      <c r="AD69" s="9">
        <f t="shared" si="18"/>
        <v>22210684.650000002</v>
      </c>
      <c r="AE69" s="12">
        <f t="shared" si="19"/>
        <v>13791087.698927663</v>
      </c>
    </row>
    <row r="70" spans="1:31" x14ac:dyDescent="0.2">
      <c r="A70" s="7">
        <v>44910</v>
      </c>
      <c r="B70" s="8">
        <v>406.35</v>
      </c>
      <c r="C70" t="s">
        <v>71</v>
      </c>
      <c r="D70" t="s">
        <v>100</v>
      </c>
      <c r="E70" s="4">
        <v>121.24299999999999</v>
      </c>
      <c r="F70" s="6">
        <v>1</v>
      </c>
      <c r="G70" t="s">
        <v>119</v>
      </c>
      <c r="H70" s="11">
        <f t="shared" si="16"/>
        <v>2027</v>
      </c>
      <c r="I70" s="11">
        <v>0</v>
      </c>
      <c r="J70" s="11">
        <v>0</v>
      </c>
      <c r="K70" s="11">
        <v>0</v>
      </c>
      <c r="L70" s="11">
        <v>0</v>
      </c>
      <c r="M70" s="9">
        <f t="shared" si="17"/>
        <v>49267093.050000004</v>
      </c>
      <c r="AD70" s="9">
        <f t="shared" si="18"/>
        <v>49267093.050000004</v>
      </c>
      <c r="AE70" s="12">
        <f t="shared" si="19"/>
        <v>30590988.599884495</v>
      </c>
    </row>
    <row r="71" spans="1:31" x14ac:dyDescent="0.2">
      <c r="A71" s="7">
        <v>44910</v>
      </c>
      <c r="B71" s="8">
        <v>406.35</v>
      </c>
      <c r="C71" t="s">
        <v>72</v>
      </c>
      <c r="D71" t="s">
        <v>99</v>
      </c>
      <c r="E71" s="4">
        <v>121.24299999999999</v>
      </c>
      <c r="F71" s="6">
        <v>7</v>
      </c>
      <c r="G71" t="s">
        <v>119</v>
      </c>
      <c r="H71" s="11">
        <f t="shared" si="16"/>
        <v>2033</v>
      </c>
      <c r="I71" s="11">
        <v>0</v>
      </c>
      <c r="J71" s="11">
        <v>0</v>
      </c>
      <c r="K71" s="11">
        <v>0</v>
      </c>
      <c r="L71" s="11">
        <v>0</v>
      </c>
      <c r="M71" s="9">
        <f t="shared" si="17"/>
        <v>49267093.050000004</v>
      </c>
      <c r="AD71" s="9">
        <f t="shared" si="18"/>
        <v>49267093.050000004</v>
      </c>
      <c r="AE71" s="12">
        <f t="shared" si="19"/>
        <v>30590988.599884495</v>
      </c>
    </row>
    <row r="72" spans="1:31" x14ac:dyDescent="0.2">
      <c r="A72" s="7">
        <v>44910</v>
      </c>
      <c r="B72" s="8">
        <v>406.35</v>
      </c>
      <c r="C72" t="s">
        <v>73</v>
      </c>
      <c r="D72" t="s">
        <v>101</v>
      </c>
      <c r="E72" s="4">
        <v>2</v>
      </c>
      <c r="F72" s="6">
        <v>1</v>
      </c>
      <c r="G72" t="s">
        <v>120</v>
      </c>
      <c r="H72" s="11">
        <f t="shared" si="16"/>
        <v>2027</v>
      </c>
      <c r="I72" s="11">
        <v>0</v>
      </c>
      <c r="J72" s="11">
        <v>0</v>
      </c>
      <c r="K72" s="11">
        <v>0</v>
      </c>
      <c r="L72" s="11">
        <v>0</v>
      </c>
      <c r="M72" s="9">
        <f t="shared" si="17"/>
        <v>812700</v>
      </c>
      <c r="AD72" s="9">
        <f t="shared" si="18"/>
        <v>812700</v>
      </c>
      <c r="AE72" s="12">
        <f t="shared" si="19"/>
        <v>504622.75925017521</v>
      </c>
    </row>
    <row r="73" spans="1:31" x14ac:dyDescent="0.2">
      <c r="A73" s="7">
        <v>44910</v>
      </c>
      <c r="B73" s="8">
        <v>406.35</v>
      </c>
      <c r="C73" t="s">
        <v>74</v>
      </c>
      <c r="D73" t="s">
        <v>101</v>
      </c>
      <c r="E73" s="4">
        <v>2</v>
      </c>
      <c r="F73" s="6">
        <v>1</v>
      </c>
      <c r="G73" t="s">
        <v>120</v>
      </c>
      <c r="H73" s="11">
        <f t="shared" si="16"/>
        <v>2027</v>
      </c>
      <c r="I73" s="11">
        <v>0</v>
      </c>
      <c r="J73" s="11">
        <v>0</v>
      </c>
      <c r="K73" s="11">
        <v>0</v>
      </c>
      <c r="L73" s="11">
        <v>0</v>
      </c>
      <c r="M73" s="9">
        <f t="shared" si="17"/>
        <v>812700</v>
      </c>
      <c r="AD73" s="9">
        <f t="shared" si="18"/>
        <v>812700</v>
      </c>
      <c r="AE73" s="12">
        <f t="shared" si="19"/>
        <v>504622.75925017521</v>
      </c>
    </row>
    <row r="74" spans="1:31" x14ac:dyDescent="0.2">
      <c r="A74" s="7">
        <v>44910</v>
      </c>
      <c r="B74" s="8">
        <v>406.35</v>
      </c>
      <c r="C74" t="s">
        <v>75</v>
      </c>
      <c r="D74" t="s">
        <v>101</v>
      </c>
      <c r="E74" s="4">
        <v>5</v>
      </c>
      <c r="F74" s="6">
        <v>1</v>
      </c>
      <c r="G74" t="s">
        <v>120</v>
      </c>
      <c r="H74" s="11">
        <f t="shared" si="16"/>
        <v>2027</v>
      </c>
      <c r="I74" s="11">
        <v>0</v>
      </c>
      <c r="J74" s="11">
        <v>0</v>
      </c>
      <c r="K74" s="11">
        <v>0</v>
      </c>
      <c r="L74" s="11">
        <v>0</v>
      </c>
      <c r="M74" s="9">
        <f t="shared" si="17"/>
        <v>2031750</v>
      </c>
      <c r="AD74" s="9">
        <f t="shared" si="18"/>
        <v>2031750</v>
      </c>
      <c r="AE74" s="12">
        <f t="shared" si="19"/>
        <v>1261556.898125438</v>
      </c>
    </row>
    <row r="75" spans="1:31" x14ac:dyDescent="0.2">
      <c r="A75" s="7">
        <v>44910</v>
      </c>
      <c r="B75" s="8">
        <v>406.35</v>
      </c>
      <c r="C75" t="s">
        <v>76</v>
      </c>
      <c r="D75" t="s">
        <v>101</v>
      </c>
      <c r="E75" s="4">
        <v>9</v>
      </c>
      <c r="F75" s="6">
        <v>1</v>
      </c>
      <c r="G75" t="s">
        <v>120</v>
      </c>
      <c r="H75" s="11">
        <f t="shared" si="16"/>
        <v>2027</v>
      </c>
      <c r="I75" s="11">
        <v>0</v>
      </c>
      <c r="J75" s="11">
        <v>0</v>
      </c>
      <c r="K75" s="11">
        <v>0</v>
      </c>
      <c r="L75" s="11">
        <v>0</v>
      </c>
      <c r="M75" s="9">
        <f t="shared" si="17"/>
        <v>3657150</v>
      </c>
      <c r="AD75" s="9">
        <f t="shared" si="18"/>
        <v>3657150</v>
      </c>
      <c r="AE75" s="12">
        <f t="shared" si="19"/>
        <v>2270802.416625788</v>
      </c>
    </row>
    <row r="76" spans="1:31" x14ac:dyDescent="0.2">
      <c r="A76" s="7">
        <v>44910</v>
      </c>
      <c r="B76" s="8">
        <v>406.35</v>
      </c>
      <c r="C76" t="s">
        <v>77</v>
      </c>
      <c r="D76" t="s">
        <v>101</v>
      </c>
      <c r="E76" s="4">
        <v>19</v>
      </c>
      <c r="F76" s="6">
        <v>1</v>
      </c>
      <c r="G76" t="s">
        <v>120</v>
      </c>
      <c r="H76" s="11">
        <f t="shared" si="16"/>
        <v>2027</v>
      </c>
      <c r="I76" s="11">
        <v>0</v>
      </c>
      <c r="J76" s="11">
        <v>0</v>
      </c>
      <c r="K76" s="11">
        <v>0</v>
      </c>
      <c r="L76" s="11">
        <v>0</v>
      </c>
      <c r="M76" s="9">
        <f t="shared" si="17"/>
        <v>7720650</v>
      </c>
      <c r="AD76" s="9">
        <f t="shared" si="18"/>
        <v>7720650</v>
      </c>
      <c r="AE76" s="12">
        <f t="shared" si="19"/>
        <v>4793916.2128766635</v>
      </c>
    </row>
    <row r="77" spans="1:31" x14ac:dyDescent="0.2">
      <c r="A77" s="7">
        <v>44910</v>
      </c>
      <c r="B77" s="8">
        <v>406.35</v>
      </c>
      <c r="C77" t="s">
        <v>78</v>
      </c>
      <c r="D77" t="s">
        <v>98</v>
      </c>
      <c r="E77" s="4">
        <v>794.58</v>
      </c>
      <c r="F77" s="6">
        <v>17</v>
      </c>
      <c r="G77" t="s">
        <v>120</v>
      </c>
      <c r="H77" s="11">
        <f t="shared" si="16"/>
        <v>2043</v>
      </c>
      <c r="I77" s="11">
        <v>0</v>
      </c>
      <c r="J77" s="11">
        <v>0</v>
      </c>
      <c r="K77" s="11">
        <v>0</v>
      </c>
      <c r="L77" s="11">
        <v>0</v>
      </c>
      <c r="M77" s="9">
        <f t="shared" si="17"/>
        <v>322877583</v>
      </c>
      <c r="N77" s="9">
        <f>M77</f>
        <v>322877583</v>
      </c>
      <c r="O77" s="9">
        <f t="shared" ref="O77:AC77" si="20">N77</f>
        <v>322877583</v>
      </c>
      <c r="P77" s="9">
        <f t="shared" si="20"/>
        <v>322877583</v>
      </c>
      <c r="Q77" s="9">
        <f t="shared" si="20"/>
        <v>322877583</v>
      </c>
      <c r="R77" s="9">
        <f t="shared" si="20"/>
        <v>322877583</v>
      </c>
      <c r="S77" s="9">
        <f t="shared" si="20"/>
        <v>322877583</v>
      </c>
      <c r="T77" s="9">
        <f t="shared" si="20"/>
        <v>322877583</v>
      </c>
      <c r="U77" s="9">
        <f t="shared" si="20"/>
        <v>322877583</v>
      </c>
      <c r="V77" s="9">
        <f t="shared" si="20"/>
        <v>322877583</v>
      </c>
      <c r="W77" s="9">
        <f t="shared" si="20"/>
        <v>322877583</v>
      </c>
      <c r="X77" s="9">
        <f t="shared" si="20"/>
        <v>322877583</v>
      </c>
      <c r="Y77" s="9">
        <f t="shared" si="20"/>
        <v>322877583</v>
      </c>
      <c r="Z77" s="9">
        <f t="shared" si="20"/>
        <v>322877583</v>
      </c>
      <c r="AA77" s="9">
        <f t="shared" si="20"/>
        <v>322877583</v>
      </c>
      <c r="AB77" s="9">
        <f t="shared" si="20"/>
        <v>322877583</v>
      </c>
      <c r="AC77" s="9">
        <f t="shared" si="20"/>
        <v>322877583</v>
      </c>
      <c r="AD77" s="9">
        <f t="shared" si="18"/>
        <v>5488918911</v>
      </c>
      <c r="AE77" s="12">
        <f t="shared" si="19"/>
        <v>1768991014.9312806</v>
      </c>
    </row>
    <row r="78" spans="1:31" x14ac:dyDescent="0.2">
      <c r="A78" s="7">
        <v>44910</v>
      </c>
      <c r="B78" s="8">
        <v>406.35</v>
      </c>
      <c r="C78" t="s">
        <v>79</v>
      </c>
      <c r="D78" t="s">
        <v>100</v>
      </c>
      <c r="E78" s="4">
        <v>8.16</v>
      </c>
      <c r="F78" s="6">
        <v>1</v>
      </c>
      <c r="G78" t="s">
        <v>121</v>
      </c>
      <c r="H78" s="11">
        <f t="shared" si="16"/>
        <v>2027</v>
      </c>
      <c r="I78" s="11">
        <v>0</v>
      </c>
      <c r="J78" s="11">
        <v>0</v>
      </c>
      <c r="K78" s="11">
        <v>0</v>
      </c>
      <c r="L78" s="11">
        <v>0</v>
      </c>
      <c r="M78" s="9">
        <f t="shared" si="17"/>
        <v>3315816</v>
      </c>
      <c r="AD78" s="9">
        <f t="shared" si="18"/>
        <v>3315816</v>
      </c>
      <c r="AE78" s="12">
        <f t="shared" si="19"/>
        <v>2058860.8577407144</v>
      </c>
    </row>
    <row r="79" spans="1:31" x14ac:dyDescent="0.2">
      <c r="A79" s="7">
        <v>44910</v>
      </c>
      <c r="B79" s="8">
        <v>406.35</v>
      </c>
      <c r="C79" t="s">
        <v>80</v>
      </c>
      <c r="D79" t="s">
        <v>98</v>
      </c>
      <c r="E79" s="4">
        <v>6.65</v>
      </c>
      <c r="F79" s="6">
        <v>17</v>
      </c>
      <c r="G79" t="s">
        <v>122</v>
      </c>
      <c r="H79" s="11">
        <f t="shared" si="16"/>
        <v>2043</v>
      </c>
      <c r="I79" s="11">
        <v>0</v>
      </c>
      <c r="J79" s="11">
        <v>0</v>
      </c>
      <c r="K79" s="11">
        <v>0</v>
      </c>
      <c r="L79" s="11">
        <v>0</v>
      </c>
      <c r="M79" s="9">
        <f t="shared" si="17"/>
        <v>2702227.5</v>
      </c>
      <c r="N79" s="9">
        <f>M79</f>
        <v>2702227.5</v>
      </c>
      <c r="O79" s="9">
        <f t="shared" ref="O79:AC79" si="21">N79</f>
        <v>2702227.5</v>
      </c>
      <c r="P79" s="9">
        <f t="shared" si="21"/>
        <v>2702227.5</v>
      </c>
      <c r="Q79" s="9">
        <f t="shared" si="21"/>
        <v>2702227.5</v>
      </c>
      <c r="R79" s="9">
        <f t="shared" si="21"/>
        <v>2702227.5</v>
      </c>
      <c r="S79" s="9">
        <f t="shared" si="21"/>
        <v>2702227.5</v>
      </c>
      <c r="T79" s="9">
        <f t="shared" si="21"/>
        <v>2702227.5</v>
      </c>
      <c r="U79" s="9">
        <f t="shared" si="21"/>
        <v>2702227.5</v>
      </c>
      <c r="V79" s="9">
        <f t="shared" si="21"/>
        <v>2702227.5</v>
      </c>
      <c r="W79" s="9">
        <f t="shared" si="21"/>
        <v>2702227.5</v>
      </c>
      <c r="X79" s="9">
        <f t="shared" si="21"/>
        <v>2702227.5</v>
      </c>
      <c r="Y79" s="9">
        <f t="shared" si="21"/>
        <v>2702227.5</v>
      </c>
      <c r="Z79" s="9">
        <f t="shared" si="21"/>
        <v>2702227.5</v>
      </c>
      <c r="AA79" s="9">
        <f t="shared" si="21"/>
        <v>2702227.5</v>
      </c>
      <c r="AB79" s="9">
        <f t="shared" si="21"/>
        <v>2702227.5</v>
      </c>
      <c r="AC79" s="9">
        <f t="shared" si="21"/>
        <v>2702227.5</v>
      </c>
      <c r="AD79" s="9">
        <f t="shared" si="18"/>
        <v>45937867.5</v>
      </c>
      <c r="AE79" s="12">
        <f t="shared" si="19"/>
        <v>14805041.970969589</v>
      </c>
    </row>
    <row r="80" spans="1:31" x14ac:dyDescent="0.2">
      <c r="A80" s="7">
        <v>44910</v>
      </c>
      <c r="B80" s="8">
        <v>406.35</v>
      </c>
      <c r="C80" t="s">
        <v>81</v>
      </c>
      <c r="D80" t="s">
        <v>100</v>
      </c>
      <c r="E80" s="4">
        <v>112</v>
      </c>
      <c r="F80" s="6">
        <v>1</v>
      </c>
      <c r="G80" t="s">
        <v>123</v>
      </c>
      <c r="H80" s="11">
        <f t="shared" si="16"/>
        <v>2027</v>
      </c>
      <c r="I80" s="11">
        <v>0</v>
      </c>
      <c r="J80" s="11">
        <v>0</v>
      </c>
      <c r="K80" s="11">
        <v>0</v>
      </c>
      <c r="L80" s="11">
        <v>0</v>
      </c>
      <c r="M80" s="9">
        <f t="shared" si="17"/>
        <v>45511200</v>
      </c>
      <c r="AD80" s="9">
        <f t="shared" si="18"/>
        <v>45511200</v>
      </c>
      <c r="AE80" s="12">
        <f t="shared" si="19"/>
        <v>28258874.518009808</v>
      </c>
    </row>
    <row r="81" spans="1:31" x14ac:dyDescent="0.2">
      <c r="A81" s="7">
        <v>44910</v>
      </c>
      <c r="B81" s="8">
        <v>406.35</v>
      </c>
      <c r="C81" t="s">
        <v>82</v>
      </c>
      <c r="D81" t="s">
        <v>100</v>
      </c>
      <c r="E81" s="4">
        <v>235</v>
      </c>
      <c r="F81" s="6">
        <v>1</v>
      </c>
      <c r="G81" t="s">
        <v>124</v>
      </c>
      <c r="H81" s="11">
        <f t="shared" si="16"/>
        <v>2027</v>
      </c>
      <c r="I81" s="11">
        <v>0</v>
      </c>
      <c r="J81" s="11">
        <v>0</v>
      </c>
      <c r="K81" s="11">
        <v>0</v>
      </c>
      <c r="L81" s="11">
        <v>0</v>
      </c>
      <c r="M81" s="9">
        <f t="shared" si="17"/>
        <v>95492250</v>
      </c>
      <c r="AD81" s="9">
        <f t="shared" si="18"/>
        <v>95492250</v>
      </c>
      <c r="AE81" s="12">
        <f t="shared" si="19"/>
        <v>59293174.211895585</v>
      </c>
    </row>
    <row r="82" spans="1:31" x14ac:dyDescent="0.2">
      <c r="A82" s="7">
        <v>44910</v>
      </c>
      <c r="B82" s="8">
        <v>406.35</v>
      </c>
      <c r="C82" t="s">
        <v>83</v>
      </c>
      <c r="D82" t="s">
        <v>102</v>
      </c>
      <c r="E82" s="4">
        <v>60</v>
      </c>
      <c r="F82" s="6">
        <v>1</v>
      </c>
      <c r="G82" t="s">
        <v>125</v>
      </c>
      <c r="H82" s="11">
        <f t="shared" si="16"/>
        <v>2027</v>
      </c>
      <c r="I82" s="11">
        <v>0</v>
      </c>
      <c r="J82" s="11">
        <v>0</v>
      </c>
      <c r="K82" s="11">
        <v>0</v>
      </c>
      <c r="L82" s="11">
        <v>0</v>
      </c>
      <c r="M82" s="9">
        <f t="shared" si="17"/>
        <v>24381000</v>
      </c>
      <c r="AD82" s="9">
        <f t="shared" si="18"/>
        <v>24381000</v>
      </c>
      <c r="AE82" s="12">
        <f t="shared" si="19"/>
        <v>15138682.777505254</v>
      </c>
    </row>
    <row r="83" spans="1:31" x14ac:dyDescent="0.2">
      <c r="A83" s="7">
        <v>44910</v>
      </c>
      <c r="B83" s="8">
        <v>406.35</v>
      </c>
      <c r="C83" t="s">
        <v>84</v>
      </c>
      <c r="D83" t="s">
        <v>102</v>
      </c>
      <c r="E83" s="4">
        <v>232</v>
      </c>
      <c r="F83" s="6">
        <v>1</v>
      </c>
      <c r="G83" t="s">
        <v>125</v>
      </c>
      <c r="H83" s="11">
        <f t="shared" si="16"/>
        <v>2027</v>
      </c>
      <c r="I83" s="11">
        <v>0</v>
      </c>
      <c r="J83" s="11">
        <v>0</v>
      </c>
      <c r="K83" s="11">
        <v>0</v>
      </c>
      <c r="L83" s="11">
        <v>0</v>
      </c>
      <c r="M83" s="9">
        <f t="shared" si="17"/>
        <v>94273200</v>
      </c>
      <c r="AD83" s="9">
        <f t="shared" si="18"/>
        <v>94273200</v>
      </c>
      <c r="AE83" s="12">
        <f t="shared" si="19"/>
        <v>58536240.073020317</v>
      </c>
    </row>
    <row r="84" spans="1:31" x14ac:dyDescent="0.2">
      <c r="A84" s="7">
        <v>44910</v>
      </c>
      <c r="B84" s="8">
        <v>406.35</v>
      </c>
      <c r="C84" t="s">
        <v>85</v>
      </c>
      <c r="D84" t="s">
        <v>102</v>
      </c>
      <c r="E84" s="4">
        <v>2</v>
      </c>
      <c r="F84" s="6">
        <v>1</v>
      </c>
      <c r="G84" t="s">
        <v>125</v>
      </c>
      <c r="H84" s="11">
        <f t="shared" si="16"/>
        <v>2027</v>
      </c>
      <c r="I84" s="11">
        <v>0</v>
      </c>
      <c r="J84" s="11">
        <v>0</v>
      </c>
      <c r="K84" s="11">
        <v>0</v>
      </c>
      <c r="L84" s="11">
        <v>0</v>
      </c>
      <c r="M84" s="9">
        <f t="shared" si="17"/>
        <v>812700</v>
      </c>
      <c r="AD84" s="9">
        <f t="shared" si="18"/>
        <v>812700</v>
      </c>
      <c r="AE84" s="12">
        <f t="shared" si="19"/>
        <v>504622.75925017521</v>
      </c>
    </row>
    <row r="85" spans="1:31" x14ac:dyDescent="0.2">
      <c r="A85" s="7">
        <v>44910</v>
      </c>
      <c r="B85" s="8">
        <v>406.35</v>
      </c>
      <c r="C85" t="s">
        <v>86</v>
      </c>
      <c r="D85" t="s">
        <v>102</v>
      </c>
      <c r="E85" s="4">
        <v>2</v>
      </c>
      <c r="F85" s="6">
        <v>1</v>
      </c>
      <c r="G85" t="s">
        <v>125</v>
      </c>
      <c r="H85" s="11">
        <f t="shared" si="16"/>
        <v>2027</v>
      </c>
      <c r="I85" s="11">
        <v>0</v>
      </c>
      <c r="J85" s="11">
        <v>0</v>
      </c>
      <c r="K85" s="11">
        <v>0</v>
      </c>
      <c r="L85" s="11">
        <v>0</v>
      </c>
      <c r="M85" s="9">
        <f t="shared" si="17"/>
        <v>812700</v>
      </c>
      <c r="AD85" s="9">
        <f t="shared" si="18"/>
        <v>812700</v>
      </c>
      <c r="AE85" s="12">
        <f t="shared" si="19"/>
        <v>504622.75925017521</v>
      </c>
    </row>
    <row r="86" spans="1:31" x14ac:dyDescent="0.2">
      <c r="A86" s="7">
        <v>44910</v>
      </c>
      <c r="B86" s="8">
        <v>406.35</v>
      </c>
      <c r="C86" t="s">
        <v>87</v>
      </c>
      <c r="D86" t="s">
        <v>102</v>
      </c>
      <c r="E86" s="4">
        <v>2</v>
      </c>
      <c r="F86" s="6">
        <v>1</v>
      </c>
      <c r="G86" t="s">
        <v>125</v>
      </c>
      <c r="H86" s="11">
        <f t="shared" si="16"/>
        <v>2027</v>
      </c>
      <c r="I86" s="11">
        <v>0</v>
      </c>
      <c r="J86" s="11">
        <v>0</v>
      </c>
      <c r="K86" s="11">
        <v>0</v>
      </c>
      <c r="L86" s="11">
        <v>0</v>
      </c>
      <c r="M86" s="9">
        <f t="shared" si="17"/>
        <v>812700</v>
      </c>
      <c r="AD86" s="9">
        <f t="shared" si="18"/>
        <v>812700</v>
      </c>
      <c r="AE86" s="12">
        <f t="shared" si="19"/>
        <v>504622.75925017521</v>
      </c>
    </row>
    <row r="87" spans="1:31" x14ac:dyDescent="0.2">
      <c r="A87" s="7">
        <v>44910</v>
      </c>
      <c r="B87" s="8">
        <v>406.35</v>
      </c>
      <c r="C87" t="s">
        <v>88</v>
      </c>
      <c r="D87" t="s">
        <v>102</v>
      </c>
      <c r="E87" s="4">
        <v>2</v>
      </c>
      <c r="F87" s="6">
        <v>1</v>
      </c>
      <c r="G87" t="s">
        <v>125</v>
      </c>
      <c r="H87" s="11">
        <f t="shared" si="16"/>
        <v>2027</v>
      </c>
      <c r="I87" s="11">
        <v>0</v>
      </c>
      <c r="J87" s="11">
        <v>0</v>
      </c>
      <c r="K87" s="11">
        <v>0</v>
      </c>
      <c r="L87" s="11">
        <v>0</v>
      </c>
      <c r="M87" s="9">
        <f t="shared" si="17"/>
        <v>812700</v>
      </c>
      <c r="AD87" s="9">
        <f t="shared" si="18"/>
        <v>812700</v>
      </c>
      <c r="AE87" s="12">
        <f t="shared" si="19"/>
        <v>504622.75925017521</v>
      </c>
    </row>
    <row r="88" spans="1:31" x14ac:dyDescent="0.2">
      <c r="A88" s="7">
        <v>44910</v>
      </c>
      <c r="B88" s="8">
        <v>406.35</v>
      </c>
      <c r="C88" t="s">
        <v>89</v>
      </c>
      <c r="D88" t="s">
        <v>100</v>
      </c>
      <c r="E88" s="4">
        <v>12.25</v>
      </c>
      <c r="F88" s="6">
        <v>1</v>
      </c>
      <c r="G88" t="s">
        <v>126</v>
      </c>
      <c r="H88" s="11">
        <f t="shared" si="16"/>
        <v>2027</v>
      </c>
      <c r="I88" s="11">
        <v>0</v>
      </c>
      <c r="J88" s="11">
        <v>0</v>
      </c>
      <c r="K88" s="11">
        <v>0</v>
      </c>
      <c r="L88" s="11">
        <v>0</v>
      </c>
      <c r="M88" s="9">
        <f t="shared" si="17"/>
        <v>4977787.5</v>
      </c>
      <c r="AD88" s="9">
        <f t="shared" si="18"/>
        <v>4977787.5</v>
      </c>
      <c r="AE88" s="12">
        <f t="shared" si="19"/>
        <v>3090814.4004073227</v>
      </c>
    </row>
    <row r="89" spans="1:31" x14ac:dyDescent="0.2">
      <c r="A89" s="7">
        <v>44910</v>
      </c>
      <c r="B89" s="8">
        <v>406.35</v>
      </c>
      <c r="C89" t="s">
        <v>90</v>
      </c>
      <c r="D89" t="s">
        <v>100</v>
      </c>
      <c r="E89" s="4">
        <v>2</v>
      </c>
      <c r="F89" s="6">
        <v>1</v>
      </c>
      <c r="G89" t="s">
        <v>126</v>
      </c>
      <c r="H89" s="11">
        <f t="shared" si="16"/>
        <v>2027</v>
      </c>
      <c r="I89" s="11">
        <v>0</v>
      </c>
      <c r="J89" s="11">
        <v>0</v>
      </c>
      <c r="K89" s="11">
        <v>0</v>
      </c>
      <c r="L89" s="11">
        <v>0</v>
      </c>
      <c r="M89" s="9">
        <f t="shared" si="17"/>
        <v>812700</v>
      </c>
      <c r="AD89" s="9">
        <f t="shared" si="18"/>
        <v>812700</v>
      </c>
      <c r="AE89" s="12">
        <f t="shared" si="19"/>
        <v>504622.75925017521</v>
      </c>
    </row>
    <row r="90" spans="1:31" x14ac:dyDescent="0.2">
      <c r="A90" s="7">
        <v>44910</v>
      </c>
      <c r="B90" s="8">
        <v>406.35</v>
      </c>
      <c r="C90" t="s">
        <v>91</v>
      </c>
      <c r="D90" t="s">
        <v>100</v>
      </c>
      <c r="E90" s="4">
        <v>11</v>
      </c>
      <c r="F90" s="6">
        <v>1</v>
      </c>
      <c r="G90" t="s">
        <v>126</v>
      </c>
      <c r="H90" s="11">
        <f t="shared" si="16"/>
        <v>2027</v>
      </c>
      <c r="I90" s="11">
        <v>0</v>
      </c>
      <c r="J90" s="11">
        <v>0</v>
      </c>
      <c r="K90" s="11">
        <v>0</v>
      </c>
      <c r="L90" s="11">
        <v>0</v>
      </c>
      <c r="M90" s="9">
        <f t="shared" si="17"/>
        <v>4469850</v>
      </c>
      <c r="AD90" s="9">
        <f t="shared" si="18"/>
        <v>4469850</v>
      </c>
      <c r="AE90" s="12">
        <f t="shared" si="19"/>
        <v>2775425.1758759632</v>
      </c>
    </row>
    <row r="91" spans="1:31" x14ac:dyDescent="0.2">
      <c r="A91" s="7">
        <v>44910</v>
      </c>
      <c r="B91" s="8">
        <v>406.35</v>
      </c>
      <c r="C91" t="s">
        <v>92</v>
      </c>
      <c r="D91" t="s">
        <v>100</v>
      </c>
      <c r="E91" s="4">
        <v>12.25</v>
      </c>
      <c r="F91" s="6">
        <v>1</v>
      </c>
      <c r="G91" t="s">
        <v>126</v>
      </c>
      <c r="H91" s="11">
        <f t="shared" si="16"/>
        <v>2027</v>
      </c>
      <c r="I91" s="11">
        <v>0</v>
      </c>
      <c r="J91" s="11">
        <v>0</v>
      </c>
      <c r="K91" s="11">
        <v>0</v>
      </c>
      <c r="L91" s="11">
        <v>0</v>
      </c>
      <c r="M91" s="9">
        <f t="shared" si="17"/>
        <v>4977787.5</v>
      </c>
      <c r="AD91" s="9">
        <f t="shared" si="18"/>
        <v>4977787.5</v>
      </c>
      <c r="AE91" s="12">
        <f t="shared" si="19"/>
        <v>3090814.4004073227</v>
      </c>
    </row>
    <row r="92" spans="1:31" x14ac:dyDescent="0.2">
      <c r="A92" s="7">
        <v>44910</v>
      </c>
      <c r="B92" s="8">
        <v>406.35</v>
      </c>
      <c r="C92" t="s">
        <v>93</v>
      </c>
      <c r="D92" t="s">
        <v>100</v>
      </c>
      <c r="E92" s="4">
        <v>4</v>
      </c>
      <c r="F92" s="6">
        <v>1</v>
      </c>
      <c r="G92" t="s">
        <v>126</v>
      </c>
      <c r="H92" s="11">
        <f t="shared" si="16"/>
        <v>2027</v>
      </c>
      <c r="I92" s="11">
        <v>0</v>
      </c>
      <c r="J92" s="11">
        <v>0</v>
      </c>
      <c r="K92" s="11">
        <v>0</v>
      </c>
      <c r="L92" s="11">
        <v>0</v>
      </c>
      <c r="M92" s="9">
        <f t="shared" si="17"/>
        <v>1625400</v>
      </c>
      <c r="AD92" s="9">
        <f t="shared" si="18"/>
        <v>1625400</v>
      </c>
      <c r="AE92" s="12">
        <f t="shared" si="19"/>
        <v>1009245.5185003504</v>
      </c>
    </row>
    <row r="93" spans="1:31" x14ac:dyDescent="0.2">
      <c r="A93" s="7">
        <v>44910</v>
      </c>
      <c r="B93" s="8">
        <v>406.35</v>
      </c>
      <c r="C93" t="s">
        <v>94</v>
      </c>
      <c r="D93" t="s">
        <v>103</v>
      </c>
      <c r="E93" s="4">
        <v>2</v>
      </c>
      <c r="F93" s="6">
        <v>1</v>
      </c>
      <c r="G93" t="s">
        <v>127</v>
      </c>
      <c r="H93" s="11">
        <f t="shared" si="16"/>
        <v>2027</v>
      </c>
      <c r="I93" s="11">
        <v>0</v>
      </c>
      <c r="J93" s="11">
        <v>0</v>
      </c>
      <c r="K93" s="11">
        <v>0</v>
      </c>
      <c r="L93" s="11">
        <v>0</v>
      </c>
      <c r="M93" s="9">
        <f t="shared" si="17"/>
        <v>812700</v>
      </c>
      <c r="AD93" s="9">
        <f t="shared" si="18"/>
        <v>812700</v>
      </c>
      <c r="AE93" s="12">
        <f t="shared" si="19"/>
        <v>504622.75925017521</v>
      </c>
    </row>
    <row r="94" spans="1:31" x14ac:dyDescent="0.2">
      <c r="A94" s="7">
        <v>44910</v>
      </c>
      <c r="B94" s="8">
        <v>406.35</v>
      </c>
      <c r="C94" t="s">
        <v>95</v>
      </c>
      <c r="D94" t="s">
        <v>98</v>
      </c>
      <c r="E94" s="4">
        <v>175</v>
      </c>
      <c r="F94" s="6">
        <v>17</v>
      </c>
      <c r="G94" t="s">
        <v>128</v>
      </c>
      <c r="H94" s="11">
        <f t="shared" si="16"/>
        <v>2043</v>
      </c>
      <c r="I94" s="11">
        <v>0</v>
      </c>
      <c r="J94" s="11">
        <v>0</v>
      </c>
      <c r="K94" s="11">
        <v>0</v>
      </c>
      <c r="L94" s="11">
        <v>0</v>
      </c>
      <c r="M94" s="9">
        <f t="shared" si="17"/>
        <v>71111250</v>
      </c>
      <c r="N94" s="9">
        <f>M94</f>
        <v>71111250</v>
      </c>
      <c r="O94" s="9">
        <f t="shared" ref="O94:AC94" si="22">N94</f>
        <v>71111250</v>
      </c>
      <c r="P94" s="9">
        <f t="shared" si="22"/>
        <v>71111250</v>
      </c>
      <c r="Q94" s="9">
        <f t="shared" si="22"/>
        <v>71111250</v>
      </c>
      <c r="R94" s="9">
        <f t="shared" si="22"/>
        <v>71111250</v>
      </c>
      <c r="S94" s="9">
        <f t="shared" si="22"/>
        <v>71111250</v>
      </c>
      <c r="T94" s="9">
        <f t="shared" si="22"/>
        <v>71111250</v>
      </c>
      <c r="U94" s="9">
        <f t="shared" si="22"/>
        <v>71111250</v>
      </c>
      <c r="V94" s="9">
        <f t="shared" si="22"/>
        <v>71111250</v>
      </c>
      <c r="W94" s="9">
        <f t="shared" si="22"/>
        <v>71111250</v>
      </c>
      <c r="X94" s="9">
        <f t="shared" si="22"/>
        <v>71111250</v>
      </c>
      <c r="Y94" s="9">
        <f t="shared" si="22"/>
        <v>71111250</v>
      </c>
      <c r="Z94" s="9">
        <f t="shared" si="22"/>
        <v>71111250</v>
      </c>
      <c r="AA94" s="9">
        <f t="shared" si="22"/>
        <v>71111250</v>
      </c>
      <c r="AB94" s="9">
        <f t="shared" si="22"/>
        <v>71111250</v>
      </c>
      <c r="AC94" s="9">
        <f t="shared" si="22"/>
        <v>71111250</v>
      </c>
      <c r="AD94" s="9">
        <f t="shared" si="18"/>
        <v>1208891250</v>
      </c>
      <c r="AE94" s="12">
        <f t="shared" si="19"/>
        <v>389606367.65709454</v>
      </c>
    </row>
    <row r="95" spans="1:31" x14ac:dyDescent="0.2">
      <c r="A95" s="7">
        <v>44910</v>
      </c>
      <c r="B95" s="8">
        <v>406.35</v>
      </c>
      <c r="C95" t="s">
        <v>96</v>
      </c>
      <c r="D95" t="s">
        <v>100</v>
      </c>
      <c r="E95" s="4">
        <v>40</v>
      </c>
      <c r="F95" s="6">
        <v>1</v>
      </c>
      <c r="G95" t="s">
        <v>129</v>
      </c>
      <c r="H95" s="11">
        <f t="shared" si="16"/>
        <v>2027</v>
      </c>
      <c r="I95" s="11">
        <v>0</v>
      </c>
      <c r="J95" s="11">
        <v>0</v>
      </c>
      <c r="K95" s="11">
        <v>0</v>
      </c>
      <c r="L95" s="11">
        <v>0</v>
      </c>
      <c r="M95" s="9">
        <f t="shared" si="17"/>
        <v>16254000</v>
      </c>
      <c r="AD95" s="9">
        <f t="shared" si="18"/>
        <v>16254000</v>
      </c>
      <c r="AE95" s="12">
        <f t="shared" si="19"/>
        <v>10092455.185003504</v>
      </c>
    </row>
    <row r="96" spans="1:31" x14ac:dyDescent="0.2">
      <c r="A96" s="7">
        <v>44910</v>
      </c>
      <c r="B96" s="8">
        <v>406.35</v>
      </c>
      <c r="C96" t="s">
        <v>97</v>
      </c>
      <c r="D96" t="s">
        <v>100</v>
      </c>
      <c r="E96" s="4">
        <v>40</v>
      </c>
      <c r="F96" s="6">
        <v>1</v>
      </c>
      <c r="G96" t="s">
        <v>129</v>
      </c>
      <c r="H96" s="11">
        <f t="shared" si="16"/>
        <v>2027</v>
      </c>
      <c r="I96" s="11">
        <v>0</v>
      </c>
      <c r="J96" s="11">
        <v>0</v>
      </c>
      <c r="K96" s="11">
        <v>0</v>
      </c>
      <c r="L96" s="11">
        <v>0</v>
      </c>
      <c r="M96" s="9">
        <f t="shared" si="17"/>
        <v>16254000</v>
      </c>
      <c r="AD96" s="9">
        <f t="shared" si="18"/>
        <v>16254000</v>
      </c>
      <c r="AE96" s="12">
        <f t="shared" si="19"/>
        <v>10092455.185003504</v>
      </c>
    </row>
    <row r="97" spans="8:31" x14ac:dyDescent="0.2">
      <c r="H97" s="10"/>
      <c r="I97" s="10"/>
      <c r="J97" s="10"/>
      <c r="K97" s="10"/>
      <c r="L97" s="10"/>
      <c r="M97" s="10">
        <f>SUM(M2:M96)</f>
        <v>2185820040.6000004</v>
      </c>
      <c r="N97" s="10">
        <f t="shared" ref="N97:AE97" si="23">SUM(N2:N96)</f>
        <v>547230732.29999995</v>
      </c>
      <c r="O97" s="10">
        <f t="shared" si="23"/>
        <v>547230732.29999995</v>
      </c>
      <c r="P97" s="10">
        <f t="shared" si="23"/>
        <v>547230732.29999995</v>
      </c>
      <c r="Q97" s="10">
        <f t="shared" si="23"/>
        <v>547230732.29999995</v>
      </c>
      <c r="R97" s="10">
        <f t="shared" si="23"/>
        <v>492215005.80000001</v>
      </c>
      <c r="S97" s="10">
        <f t="shared" si="23"/>
        <v>492215005.80000001</v>
      </c>
      <c r="T97" s="10">
        <f t="shared" si="23"/>
        <v>459325036.80000001</v>
      </c>
      <c r="U97" s="10">
        <f t="shared" si="23"/>
        <v>459325036.80000001</v>
      </c>
      <c r="V97" s="10">
        <f t="shared" si="23"/>
        <v>459325036.80000001</v>
      </c>
      <c r="W97" s="10">
        <f t="shared" si="23"/>
        <v>459325036.80000001</v>
      </c>
      <c r="X97" s="10">
        <f t="shared" si="23"/>
        <v>459325036.80000001</v>
      </c>
      <c r="Y97" s="10">
        <f t="shared" si="23"/>
        <v>459325036.80000001</v>
      </c>
      <c r="Z97" s="10">
        <f t="shared" si="23"/>
        <v>459325036.80000001</v>
      </c>
      <c r="AA97" s="10">
        <f t="shared" si="23"/>
        <v>459325036.80000001</v>
      </c>
      <c r="AB97" s="10">
        <f t="shared" si="23"/>
        <v>459325036.80000001</v>
      </c>
      <c r="AC97" s="10">
        <f t="shared" si="23"/>
        <v>459325036.80000001</v>
      </c>
      <c r="AD97" s="10">
        <f t="shared" si="23"/>
        <v>9952423349.3999996</v>
      </c>
      <c r="AE97" s="10">
        <f t="shared" si="23"/>
        <v>3785808309.4018383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7"/>
  <sheetViews>
    <sheetView topLeftCell="D75" workbookViewId="0">
      <selection activeCell="N87" sqref="N87"/>
    </sheetView>
  </sheetViews>
  <sheetFormatPr baseColWidth="10" defaultColWidth="8.83203125" defaultRowHeight="15" x14ac:dyDescent="0.2"/>
  <cols>
    <col min="1" max="6" width="16.5" customWidth="1"/>
    <col min="7" max="8" width="20.1640625" customWidth="1"/>
    <col min="9" max="9" width="20.1640625" style="4" customWidth="1"/>
    <col min="10" max="10" width="22" style="6" customWidth="1"/>
    <col min="11" max="12" width="20.1640625" customWidth="1"/>
    <col min="13" max="13" width="19.33203125" bestFit="1" customWidth="1"/>
    <col min="14" max="14" width="21" customWidth="1"/>
  </cols>
  <sheetData>
    <row r="1" spans="1:14" ht="80" x14ac:dyDescent="0.2">
      <c r="A1" s="5" t="s">
        <v>135</v>
      </c>
      <c r="B1" s="5" t="s">
        <v>136</v>
      </c>
      <c r="C1" s="5" t="s">
        <v>137</v>
      </c>
      <c r="D1" s="5" t="s">
        <v>138</v>
      </c>
      <c r="E1" s="5" t="s">
        <v>139</v>
      </c>
      <c r="F1" s="5" t="s">
        <v>140</v>
      </c>
      <c r="G1" s="2" t="s">
        <v>132</v>
      </c>
      <c r="H1" s="1" t="s">
        <v>0</v>
      </c>
      <c r="I1" s="3" t="s">
        <v>133</v>
      </c>
      <c r="J1" s="2" t="s">
        <v>134</v>
      </c>
      <c r="K1" s="1" t="s">
        <v>1</v>
      </c>
      <c r="L1" s="1" t="s">
        <v>2</v>
      </c>
      <c r="M1" s="5" t="s">
        <v>142</v>
      </c>
      <c r="N1" s="5" t="s">
        <v>143</v>
      </c>
    </row>
    <row r="2" spans="1:14" x14ac:dyDescent="0.2">
      <c r="A2">
        <v>2027</v>
      </c>
      <c r="B2" s="7" t="s">
        <v>141</v>
      </c>
      <c r="C2" s="7">
        <v>44910</v>
      </c>
      <c r="D2">
        <v>1</v>
      </c>
      <c r="E2" s="8">
        <v>406.35</v>
      </c>
      <c r="F2">
        <v>5379.1559999999999</v>
      </c>
      <c r="G2" t="s">
        <v>3</v>
      </c>
      <c r="H2" t="s">
        <v>98</v>
      </c>
      <c r="I2" s="4">
        <v>9.1959999999999997</v>
      </c>
      <c r="J2" s="6">
        <v>17</v>
      </c>
      <c r="K2" t="s">
        <v>104</v>
      </c>
      <c r="L2">
        <v>5273016936</v>
      </c>
      <c r="M2" s="8">
        <f>I2*E2*1000</f>
        <v>3736794.6</v>
      </c>
      <c r="N2" s="9">
        <f>M2*J2</f>
        <v>63525508.200000003</v>
      </c>
    </row>
    <row r="3" spans="1:14" x14ac:dyDescent="0.2">
      <c r="A3">
        <v>2027</v>
      </c>
      <c r="B3" s="7" t="s">
        <v>141</v>
      </c>
      <c r="C3" s="7">
        <v>44910</v>
      </c>
      <c r="D3">
        <v>1</v>
      </c>
      <c r="E3" s="8">
        <v>406.35</v>
      </c>
      <c r="F3">
        <v>5379.1559999999999</v>
      </c>
      <c r="G3" t="s">
        <v>4</v>
      </c>
      <c r="H3" t="s">
        <v>99</v>
      </c>
      <c r="I3" s="4">
        <v>135.38999999999999</v>
      </c>
      <c r="J3" s="6">
        <v>5</v>
      </c>
      <c r="K3" t="s">
        <v>105</v>
      </c>
      <c r="L3">
        <v>5842793185</v>
      </c>
      <c r="M3" s="8">
        <f t="shared" ref="M3:M66" si="0">I3*E3*1000</f>
        <v>55015726.5</v>
      </c>
      <c r="N3" s="9">
        <f t="shared" ref="N3:N66" si="1">M3*J3</f>
        <v>275078632.5</v>
      </c>
    </row>
    <row r="4" spans="1:14" x14ac:dyDescent="0.2">
      <c r="A4">
        <v>2027</v>
      </c>
      <c r="B4" s="7" t="s">
        <v>141</v>
      </c>
      <c r="C4" s="7">
        <v>44910</v>
      </c>
      <c r="D4">
        <v>1</v>
      </c>
      <c r="E4" s="8">
        <v>406.35</v>
      </c>
      <c r="F4">
        <v>5379.1559999999999</v>
      </c>
      <c r="G4" t="s">
        <v>5</v>
      </c>
      <c r="H4" t="s">
        <v>100</v>
      </c>
      <c r="I4" s="4">
        <v>9</v>
      </c>
      <c r="J4" s="6">
        <v>1</v>
      </c>
      <c r="K4" t="s">
        <v>106</v>
      </c>
      <c r="L4">
        <v>5420201908</v>
      </c>
      <c r="M4" s="8">
        <f t="shared" si="0"/>
        <v>3657150</v>
      </c>
      <c r="N4" s="9">
        <f t="shared" si="1"/>
        <v>3657150</v>
      </c>
    </row>
    <row r="5" spans="1:14" x14ac:dyDescent="0.2">
      <c r="A5">
        <v>2027</v>
      </c>
      <c r="B5" s="7" t="s">
        <v>141</v>
      </c>
      <c r="C5" s="7">
        <v>44910</v>
      </c>
      <c r="D5">
        <v>1</v>
      </c>
      <c r="E5" s="8">
        <v>406.35</v>
      </c>
      <c r="F5">
        <v>5379.1559999999999</v>
      </c>
      <c r="G5" t="s">
        <v>6</v>
      </c>
      <c r="H5" t="s">
        <v>100</v>
      </c>
      <c r="I5" s="4">
        <v>202</v>
      </c>
      <c r="J5" s="6">
        <v>1</v>
      </c>
      <c r="K5" t="s">
        <v>107</v>
      </c>
      <c r="L5">
        <v>8660001429</v>
      </c>
      <c r="M5" s="8">
        <f t="shared" si="0"/>
        <v>82082700.000000015</v>
      </c>
      <c r="N5" s="9">
        <f t="shared" si="1"/>
        <v>82082700.000000015</v>
      </c>
    </row>
    <row r="6" spans="1:14" x14ac:dyDescent="0.2">
      <c r="A6">
        <v>2027</v>
      </c>
      <c r="B6" s="7" t="s">
        <v>141</v>
      </c>
      <c r="C6" s="7">
        <v>44910</v>
      </c>
      <c r="D6">
        <v>1</v>
      </c>
      <c r="E6" s="8">
        <v>406.35</v>
      </c>
      <c r="F6">
        <v>5379.1559999999999</v>
      </c>
      <c r="G6" t="s">
        <v>7</v>
      </c>
      <c r="H6" t="s">
        <v>100</v>
      </c>
      <c r="I6" s="4">
        <v>202</v>
      </c>
      <c r="J6" s="6">
        <v>1</v>
      </c>
      <c r="K6" t="s">
        <v>107</v>
      </c>
      <c r="L6">
        <v>8660001429</v>
      </c>
      <c r="M6" s="8">
        <f t="shared" si="0"/>
        <v>82082700.000000015</v>
      </c>
      <c r="N6" s="9">
        <f t="shared" si="1"/>
        <v>82082700.000000015</v>
      </c>
    </row>
    <row r="7" spans="1:14" x14ac:dyDescent="0.2">
      <c r="A7">
        <v>2027</v>
      </c>
      <c r="B7" s="7" t="s">
        <v>141</v>
      </c>
      <c r="C7" s="7">
        <v>44910</v>
      </c>
      <c r="D7">
        <v>1</v>
      </c>
      <c r="E7" s="8">
        <v>406.35</v>
      </c>
      <c r="F7">
        <v>5379.1559999999999</v>
      </c>
      <c r="G7" t="s">
        <v>8</v>
      </c>
      <c r="H7" t="s">
        <v>100</v>
      </c>
      <c r="I7" s="4">
        <v>200</v>
      </c>
      <c r="J7" s="6">
        <v>1</v>
      </c>
      <c r="K7" t="s">
        <v>107</v>
      </c>
      <c r="L7">
        <v>8660001429</v>
      </c>
      <c r="M7" s="8">
        <f t="shared" si="0"/>
        <v>81270000</v>
      </c>
      <c r="N7" s="9">
        <f t="shared" si="1"/>
        <v>81270000</v>
      </c>
    </row>
    <row r="8" spans="1:14" x14ac:dyDescent="0.2">
      <c r="A8">
        <v>2027</v>
      </c>
      <c r="B8" s="7" t="s">
        <v>141</v>
      </c>
      <c r="C8" s="7">
        <v>44910</v>
      </c>
      <c r="D8">
        <v>1</v>
      </c>
      <c r="E8" s="8">
        <v>406.35</v>
      </c>
      <c r="F8">
        <v>5379.1559999999999</v>
      </c>
      <c r="G8" t="s">
        <v>9</v>
      </c>
      <c r="H8" t="s">
        <v>100</v>
      </c>
      <c r="I8" s="4">
        <v>200</v>
      </c>
      <c r="J8" s="6">
        <v>1</v>
      </c>
      <c r="K8" t="s">
        <v>107</v>
      </c>
      <c r="L8">
        <v>8660001429</v>
      </c>
      <c r="M8" s="8">
        <f t="shared" si="0"/>
        <v>81270000</v>
      </c>
      <c r="N8" s="9">
        <f t="shared" si="1"/>
        <v>81270000</v>
      </c>
    </row>
    <row r="9" spans="1:14" x14ac:dyDescent="0.2">
      <c r="A9">
        <v>2027</v>
      </c>
      <c r="B9" s="7" t="s">
        <v>141</v>
      </c>
      <c r="C9" s="7">
        <v>44910</v>
      </c>
      <c r="D9">
        <v>1</v>
      </c>
      <c r="E9" s="8">
        <v>406.35</v>
      </c>
      <c r="F9">
        <v>5379.1559999999999</v>
      </c>
      <c r="G9" t="s">
        <v>10</v>
      </c>
      <c r="H9" t="s">
        <v>100</v>
      </c>
      <c r="I9" s="4">
        <v>200</v>
      </c>
      <c r="J9" s="6">
        <v>1</v>
      </c>
      <c r="K9" t="s">
        <v>107</v>
      </c>
      <c r="L9">
        <v>8660001429</v>
      </c>
      <c r="M9" s="8">
        <f t="shared" si="0"/>
        <v>81270000</v>
      </c>
      <c r="N9" s="9">
        <f t="shared" si="1"/>
        <v>81270000</v>
      </c>
    </row>
    <row r="10" spans="1:14" x14ac:dyDescent="0.2">
      <c r="A10">
        <v>2027</v>
      </c>
      <c r="B10" s="7" t="s">
        <v>141</v>
      </c>
      <c r="C10" s="7">
        <v>44910</v>
      </c>
      <c r="D10">
        <v>1</v>
      </c>
      <c r="E10" s="8">
        <v>406.35</v>
      </c>
      <c r="F10">
        <v>5379.1559999999999</v>
      </c>
      <c r="G10" t="s">
        <v>11</v>
      </c>
      <c r="H10" t="s">
        <v>100</v>
      </c>
      <c r="I10" s="4">
        <v>11.708</v>
      </c>
      <c r="J10" s="6">
        <v>1</v>
      </c>
      <c r="K10" t="s">
        <v>108</v>
      </c>
      <c r="L10">
        <v>7792510877</v>
      </c>
      <c r="M10" s="8">
        <f t="shared" si="0"/>
        <v>4757545.8000000007</v>
      </c>
      <c r="N10" s="9">
        <f t="shared" si="1"/>
        <v>4757545.8000000007</v>
      </c>
    </row>
    <row r="11" spans="1:14" x14ac:dyDescent="0.2">
      <c r="A11">
        <v>2027</v>
      </c>
      <c r="B11" s="7" t="s">
        <v>141</v>
      </c>
      <c r="C11" s="7">
        <v>44910</v>
      </c>
      <c r="D11">
        <v>1</v>
      </c>
      <c r="E11" s="8">
        <v>406.35</v>
      </c>
      <c r="F11">
        <v>5379.1559999999999</v>
      </c>
      <c r="G11" t="s">
        <v>12</v>
      </c>
      <c r="H11" t="s">
        <v>100</v>
      </c>
      <c r="I11" s="4">
        <v>12.164999999999999</v>
      </c>
      <c r="J11" s="6">
        <v>1</v>
      </c>
      <c r="K11" t="s">
        <v>108</v>
      </c>
      <c r="L11">
        <v>7792510877</v>
      </c>
      <c r="M11" s="8">
        <f t="shared" si="0"/>
        <v>4943247.75</v>
      </c>
      <c r="N11" s="9">
        <f t="shared" si="1"/>
        <v>4943247.75</v>
      </c>
    </row>
    <row r="12" spans="1:14" x14ac:dyDescent="0.2">
      <c r="A12">
        <v>2027</v>
      </c>
      <c r="B12" s="7" t="s">
        <v>141</v>
      </c>
      <c r="C12" s="7">
        <v>44910</v>
      </c>
      <c r="D12">
        <v>1</v>
      </c>
      <c r="E12" s="8">
        <v>406.35</v>
      </c>
      <c r="F12">
        <v>5379.1559999999999</v>
      </c>
      <c r="G12" t="s">
        <v>13</v>
      </c>
      <c r="H12" t="s">
        <v>101</v>
      </c>
      <c r="I12" s="4">
        <v>45</v>
      </c>
      <c r="J12" s="6">
        <v>1</v>
      </c>
      <c r="K12" t="s">
        <v>109</v>
      </c>
      <c r="L12">
        <v>5252701584</v>
      </c>
      <c r="M12" s="8">
        <f t="shared" si="0"/>
        <v>18285750</v>
      </c>
      <c r="N12" s="9">
        <f t="shared" si="1"/>
        <v>18285750</v>
      </c>
    </row>
    <row r="13" spans="1:14" x14ac:dyDescent="0.2">
      <c r="A13">
        <v>2027</v>
      </c>
      <c r="B13" s="7" t="s">
        <v>141</v>
      </c>
      <c r="C13" s="7">
        <v>44910</v>
      </c>
      <c r="D13">
        <v>1</v>
      </c>
      <c r="E13" s="8">
        <v>406.35</v>
      </c>
      <c r="F13">
        <v>5379.1559999999999</v>
      </c>
      <c r="G13" t="s">
        <v>14</v>
      </c>
      <c r="H13" t="s">
        <v>101</v>
      </c>
      <c r="I13" s="4">
        <v>47</v>
      </c>
      <c r="J13" s="6">
        <v>1</v>
      </c>
      <c r="K13" t="s">
        <v>109</v>
      </c>
      <c r="L13">
        <v>5252701584</v>
      </c>
      <c r="M13" s="8">
        <f t="shared" si="0"/>
        <v>19098450</v>
      </c>
      <c r="N13" s="9">
        <f t="shared" si="1"/>
        <v>19098450</v>
      </c>
    </row>
    <row r="14" spans="1:14" x14ac:dyDescent="0.2">
      <c r="A14">
        <v>2027</v>
      </c>
      <c r="B14" s="7" t="s">
        <v>141</v>
      </c>
      <c r="C14" s="7">
        <v>44910</v>
      </c>
      <c r="D14">
        <v>1</v>
      </c>
      <c r="E14" s="8">
        <v>406.35</v>
      </c>
      <c r="F14">
        <v>5379.1559999999999</v>
      </c>
      <c r="G14" t="s">
        <v>15</v>
      </c>
      <c r="H14" t="s">
        <v>101</v>
      </c>
      <c r="I14" s="4">
        <v>47</v>
      </c>
      <c r="J14" s="6">
        <v>1</v>
      </c>
      <c r="K14" t="s">
        <v>109</v>
      </c>
      <c r="L14">
        <v>5252701584</v>
      </c>
      <c r="M14" s="8">
        <f t="shared" si="0"/>
        <v>19098450</v>
      </c>
      <c r="N14" s="9">
        <f t="shared" si="1"/>
        <v>19098450</v>
      </c>
    </row>
    <row r="15" spans="1:14" x14ac:dyDescent="0.2">
      <c r="A15">
        <v>2027</v>
      </c>
      <c r="B15" s="7" t="s">
        <v>141</v>
      </c>
      <c r="C15" s="7">
        <v>44910</v>
      </c>
      <c r="D15">
        <v>1</v>
      </c>
      <c r="E15" s="8">
        <v>406.35</v>
      </c>
      <c r="F15">
        <v>5379.1559999999999</v>
      </c>
      <c r="G15" t="s">
        <v>16</v>
      </c>
      <c r="H15" t="s">
        <v>101</v>
      </c>
      <c r="I15" s="4">
        <v>47</v>
      </c>
      <c r="J15" s="6">
        <v>1</v>
      </c>
      <c r="K15" t="s">
        <v>109</v>
      </c>
      <c r="L15">
        <v>5252701584</v>
      </c>
      <c r="M15" s="8">
        <f t="shared" si="0"/>
        <v>19098450</v>
      </c>
      <c r="N15" s="9">
        <f t="shared" si="1"/>
        <v>19098450</v>
      </c>
    </row>
    <row r="16" spans="1:14" x14ac:dyDescent="0.2">
      <c r="A16">
        <v>2027</v>
      </c>
      <c r="B16" s="7" t="s">
        <v>141</v>
      </c>
      <c r="C16" s="7">
        <v>44910</v>
      </c>
      <c r="D16">
        <v>1</v>
      </c>
      <c r="E16" s="8">
        <v>406.35</v>
      </c>
      <c r="F16">
        <v>5379.1559999999999</v>
      </c>
      <c r="G16" t="s">
        <v>17</v>
      </c>
      <c r="H16" t="s">
        <v>101</v>
      </c>
      <c r="I16" s="4">
        <v>47</v>
      </c>
      <c r="J16" s="6">
        <v>1</v>
      </c>
      <c r="K16" t="s">
        <v>109</v>
      </c>
      <c r="L16">
        <v>5252701584</v>
      </c>
      <c r="M16" s="8">
        <f t="shared" si="0"/>
        <v>19098450</v>
      </c>
      <c r="N16" s="9">
        <f t="shared" si="1"/>
        <v>19098450</v>
      </c>
    </row>
    <row r="17" spans="1:14" x14ac:dyDescent="0.2">
      <c r="A17">
        <v>2027</v>
      </c>
      <c r="B17" s="7" t="s">
        <v>141</v>
      </c>
      <c r="C17" s="7">
        <v>44910</v>
      </c>
      <c r="D17">
        <v>1</v>
      </c>
      <c r="E17" s="8">
        <v>406.35</v>
      </c>
      <c r="F17">
        <v>5379.1559999999999</v>
      </c>
      <c r="G17" t="s">
        <v>18</v>
      </c>
      <c r="H17" t="s">
        <v>101</v>
      </c>
      <c r="I17" s="4">
        <v>47</v>
      </c>
      <c r="J17" s="6">
        <v>1</v>
      </c>
      <c r="K17" t="s">
        <v>109</v>
      </c>
      <c r="L17">
        <v>5252701584</v>
      </c>
      <c r="M17" s="8">
        <f t="shared" si="0"/>
        <v>19098450</v>
      </c>
      <c r="N17" s="9">
        <f t="shared" si="1"/>
        <v>19098450</v>
      </c>
    </row>
    <row r="18" spans="1:14" x14ac:dyDescent="0.2">
      <c r="A18">
        <v>2027</v>
      </c>
      <c r="B18" s="7" t="s">
        <v>141</v>
      </c>
      <c r="C18" s="7">
        <v>44910</v>
      </c>
      <c r="D18">
        <v>1</v>
      </c>
      <c r="E18" s="8">
        <v>406.35</v>
      </c>
      <c r="F18">
        <v>5379.1559999999999</v>
      </c>
      <c r="G18" t="s">
        <v>19</v>
      </c>
      <c r="H18" t="s">
        <v>101</v>
      </c>
      <c r="I18" s="4">
        <v>45</v>
      </c>
      <c r="J18" s="6">
        <v>1</v>
      </c>
      <c r="K18" t="s">
        <v>109</v>
      </c>
      <c r="L18">
        <v>5252701584</v>
      </c>
      <c r="M18" s="8">
        <f t="shared" si="0"/>
        <v>18285750</v>
      </c>
      <c r="N18" s="9">
        <f t="shared" si="1"/>
        <v>18285750</v>
      </c>
    </row>
    <row r="19" spans="1:14" x14ac:dyDescent="0.2">
      <c r="A19">
        <v>2027</v>
      </c>
      <c r="B19" s="7" t="s">
        <v>141</v>
      </c>
      <c r="C19" s="7">
        <v>44910</v>
      </c>
      <c r="D19">
        <v>1</v>
      </c>
      <c r="E19" s="8">
        <v>406.35</v>
      </c>
      <c r="F19">
        <v>5379.1559999999999</v>
      </c>
      <c r="G19" t="s">
        <v>20</v>
      </c>
      <c r="H19" t="s">
        <v>101</v>
      </c>
      <c r="I19" s="4">
        <v>45</v>
      </c>
      <c r="J19" s="6">
        <v>1</v>
      </c>
      <c r="K19" t="s">
        <v>109</v>
      </c>
      <c r="L19">
        <v>5252701584</v>
      </c>
      <c r="M19" s="8">
        <f t="shared" si="0"/>
        <v>18285750</v>
      </c>
      <c r="N19" s="9">
        <f t="shared" si="1"/>
        <v>18285750</v>
      </c>
    </row>
    <row r="20" spans="1:14" x14ac:dyDescent="0.2">
      <c r="A20">
        <v>2027</v>
      </c>
      <c r="B20" s="7" t="s">
        <v>141</v>
      </c>
      <c r="C20" s="7">
        <v>44910</v>
      </c>
      <c r="D20">
        <v>1</v>
      </c>
      <c r="E20" s="8">
        <v>406.35</v>
      </c>
      <c r="F20">
        <v>5379.1559999999999</v>
      </c>
      <c r="G20" t="s">
        <v>21</v>
      </c>
      <c r="H20" t="s">
        <v>101</v>
      </c>
      <c r="I20" s="4">
        <v>45</v>
      </c>
      <c r="J20" s="6">
        <v>1</v>
      </c>
      <c r="K20" t="s">
        <v>109</v>
      </c>
      <c r="L20">
        <v>5252701584</v>
      </c>
      <c r="M20" s="8">
        <f t="shared" si="0"/>
        <v>18285750</v>
      </c>
      <c r="N20" s="9">
        <f t="shared" si="1"/>
        <v>18285750</v>
      </c>
    </row>
    <row r="21" spans="1:14" x14ac:dyDescent="0.2">
      <c r="A21">
        <v>2027</v>
      </c>
      <c r="B21" s="7" t="s">
        <v>141</v>
      </c>
      <c r="C21" s="7">
        <v>44910</v>
      </c>
      <c r="D21">
        <v>1</v>
      </c>
      <c r="E21" s="8">
        <v>406.35</v>
      </c>
      <c r="F21">
        <v>5379.1559999999999</v>
      </c>
      <c r="G21" t="s">
        <v>22</v>
      </c>
      <c r="H21" t="s">
        <v>101</v>
      </c>
      <c r="I21" s="4">
        <v>42</v>
      </c>
      <c r="J21" s="6">
        <v>1</v>
      </c>
      <c r="K21" t="s">
        <v>109</v>
      </c>
      <c r="L21">
        <v>5252701584</v>
      </c>
      <c r="M21" s="8">
        <f t="shared" si="0"/>
        <v>17066700</v>
      </c>
      <c r="N21" s="9">
        <f t="shared" si="1"/>
        <v>17066700</v>
      </c>
    </row>
    <row r="22" spans="1:14" x14ac:dyDescent="0.2">
      <c r="A22">
        <v>2027</v>
      </c>
      <c r="B22" s="7" t="s">
        <v>141</v>
      </c>
      <c r="C22" s="7">
        <v>44910</v>
      </c>
      <c r="D22">
        <v>1</v>
      </c>
      <c r="E22" s="8">
        <v>406.35</v>
      </c>
      <c r="F22">
        <v>5379.1559999999999</v>
      </c>
      <c r="G22" t="s">
        <v>23</v>
      </c>
      <c r="H22" t="s">
        <v>101</v>
      </c>
      <c r="I22" s="4">
        <v>30</v>
      </c>
      <c r="J22" s="6">
        <v>1</v>
      </c>
      <c r="K22" t="s">
        <v>109</v>
      </c>
      <c r="L22">
        <v>5252701584</v>
      </c>
      <c r="M22" s="8">
        <f t="shared" si="0"/>
        <v>12190500</v>
      </c>
      <c r="N22" s="9">
        <f t="shared" si="1"/>
        <v>12190500</v>
      </c>
    </row>
    <row r="23" spans="1:14" x14ac:dyDescent="0.2">
      <c r="A23">
        <v>2027</v>
      </c>
      <c r="B23" s="7" t="s">
        <v>141</v>
      </c>
      <c r="C23" s="7">
        <v>44910</v>
      </c>
      <c r="D23">
        <v>1</v>
      </c>
      <c r="E23" s="8">
        <v>406.35</v>
      </c>
      <c r="F23">
        <v>5379.1559999999999</v>
      </c>
      <c r="G23" t="s">
        <v>24</v>
      </c>
      <c r="H23" t="s">
        <v>101</v>
      </c>
      <c r="I23" s="4">
        <v>47</v>
      </c>
      <c r="J23" s="6">
        <v>1</v>
      </c>
      <c r="K23" t="s">
        <v>109</v>
      </c>
      <c r="L23">
        <v>5252701584</v>
      </c>
      <c r="M23" s="8">
        <f t="shared" si="0"/>
        <v>19098450</v>
      </c>
      <c r="N23" s="9">
        <f t="shared" si="1"/>
        <v>19098450</v>
      </c>
    </row>
    <row r="24" spans="1:14" x14ac:dyDescent="0.2">
      <c r="A24">
        <v>2027</v>
      </c>
      <c r="B24" s="7" t="s">
        <v>141</v>
      </c>
      <c r="C24" s="7">
        <v>44910</v>
      </c>
      <c r="D24">
        <v>1</v>
      </c>
      <c r="E24" s="8">
        <v>406.35</v>
      </c>
      <c r="F24">
        <v>5379.1559999999999</v>
      </c>
      <c r="G24" t="s">
        <v>25</v>
      </c>
      <c r="H24" t="s">
        <v>101</v>
      </c>
      <c r="I24" s="4">
        <v>45</v>
      </c>
      <c r="J24" s="6">
        <v>1</v>
      </c>
      <c r="K24" t="s">
        <v>109</v>
      </c>
      <c r="L24">
        <v>5252701584</v>
      </c>
      <c r="M24" s="8">
        <f t="shared" si="0"/>
        <v>18285750</v>
      </c>
      <c r="N24" s="9">
        <f t="shared" si="1"/>
        <v>18285750</v>
      </c>
    </row>
    <row r="25" spans="1:14" x14ac:dyDescent="0.2">
      <c r="A25">
        <v>2027</v>
      </c>
      <c r="B25" s="7" t="s">
        <v>141</v>
      </c>
      <c r="C25" s="7">
        <v>44910</v>
      </c>
      <c r="D25">
        <v>1</v>
      </c>
      <c r="E25" s="8">
        <v>406.35</v>
      </c>
      <c r="F25">
        <v>5379.1559999999999</v>
      </c>
      <c r="G25" t="s">
        <v>26</v>
      </c>
      <c r="H25" t="s">
        <v>101</v>
      </c>
      <c r="I25" s="4">
        <v>26</v>
      </c>
      <c r="J25" s="6">
        <v>1</v>
      </c>
      <c r="K25" t="s">
        <v>109</v>
      </c>
      <c r="L25">
        <v>5252701584</v>
      </c>
      <c r="M25" s="8">
        <f t="shared" si="0"/>
        <v>10565100</v>
      </c>
      <c r="N25" s="9">
        <f t="shared" si="1"/>
        <v>10565100</v>
      </c>
    </row>
    <row r="26" spans="1:14" x14ac:dyDescent="0.2">
      <c r="A26">
        <v>2027</v>
      </c>
      <c r="B26" s="7" t="s">
        <v>141</v>
      </c>
      <c r="C26" s="7">
        <v>44910</v>
      </c>
      <c r="D26">
        <v>1</v>
      </c>
      <c r="E26" s="8">
        <v>406.35</v>
      </c>
      <c r="F26">
        <v>5379.1559999999999</v>
      </c>
      <c r="G26" t="s">
        <v>27</v>
      </c>
      <c r="H26" t="s">
        <v>101</v>
      </c>
      <c r="I26" s="4">
        <v>45</v>
      </c>
      <c r="J26" s="6">
        <v>1</v>
      </c>
      <c r="K26" t="s">
        <v>109</v>
      </c>
      <c r="L26">
        <v>5252701584</v>
      </c>
      <c r="M26" s="8">
        <f t="shared" si="0"/>
        <v>18285750</v>
      </c>
      <c r="N26" s="9">
        <f t="shared" si="1"/>
        <v>18285750</v>
      </c>
    </row>
    <row r="27" spans="1:14" x14ac:dyDescent="0.2">
      <c r="A27">
        <v>2027</v>
      </c>
      <c r="B27" s="7" t="s">
        <v>141</v>
      </c>
      <c r="C27" s="7">
        <v>44910</v>
      </c>
      <c r="D27">
        <v>1</v>
      </c>
      <c r="E27" s="8">
        <v>406.35</v>
      </c>
      <c r="F27">
        <v>5379.1559999999999</v>
      </c>
      <c r="G27" t="s">
        <v>28</v>
      </c>
      <c r="H27" t="s">
        <v>101</v>
      </c>
      <c r="I27" s="4">
        <v>45</v>
      </c>
      <c r="J27" s="6">
        <v>1</v>
      </c>
      <c r="K27" t="s">
        <v>109</v>
      </c>
      <c r="L27">
        <v>5252701584</v>
      </c>
      <c r="M27" s="8">
        <f t="shared" si="0"/>
        <v>18285750</v>
      </c>
      <c r="N27" s="9">
        <f t="shared" si="1"/>
        <v>18285750</v>
      </c>
    </row>
    <row r="28" spans="1:14" x14ac:dyDescent="0.2">
      <c r="A28">
        <v>2027</v>
      </c>
      <c r="B28" s="7" t="s">
        <v>141</v>
      </c>
      <c r="C28" s="7">
        <v>44910</v>
      </c>
      <c r="D28">
        <v>1</v>
      </c>
      <c r="E28" s="8">
        <v>406.35</v>
      </c>
      <c r="F28">
        <v>5379.1559999999999</v>
      </c>
      <c r="G28" t="s">
        <v>29</v>
      </c>
      <c r="H28" t="s">
        <v>101</v>
      </c>
      <c r="I28" s="4">
        <v>26</v>
      </c>
      <c r="J28" s="6">
        <v>1</v>
      </c>
      <c r="K28" t="s">
        <v>109</v>
      </c>
      <c r="L28">
        <v>5252701584</v>
      </c>
      <c r="M28" s="8">
        <f t="shared" si="0"/>
        <v>10565100</v>
      </c>
      <c r="N28" s="9">
        <f t="shared" si="1"/>
        <v>10565100</v>
      </c>
    </row>
    <row r="29" spans="1:14" x14ac:dyDescent="0.2">
      <c r="A29">
        <v>2027</v>
      </c>
      <c r="B29" s="7" t="s">
        <v>141</v>
      </c>
      <c r="C29" s="7">
        <v>44910</v>
      </c>
      <c r="D29">
        <v>1</v>
      </c>
      <c r="E29" s="8">
        <v>406.35</v>
      </c>
      <c r="F29">
        <v>5379.1559999999999</v>
      </c>
      <c r="G29" t="s">
        <v>30</v>
      </c>
      <c r="H29" t="s">
        <v>100</v>
      </c>
      <c r="I29" s="4">
        <v>50.570999999999998</v>
      </c>
      <c r="J29" s="6">
        <v>1</v>
      </c>
      <c r="K29" t="s">
        <v>110</v>
      </c>
      <c r="L29">
        <v>5932372895</v>
      </c>
      <c r="M29" s="8">
        <f t="shared" si="0"/>
        <v>20549525.850000001</v>
      </c>
      <c r="N29" s="9">
        <f t="shared" si="1"/>
        <v>20549525.850000001</v>
      </c>
    </row>
    <row r="30" spans="1:14" x14ac:dyDescent="0.2">
      <c r="A30">
        <v>2027</v>
      </c>
      <c r="B30" s="7" t="s">
        <v>141</v>
      </c>
      <c r="C30" s="7">
        <v>44910</v>
      </c>
      <c r="D30">
        <v>1</v>
      </c>
      <c r="E30" s="8">
        <v>406.35</v>
      </c>
      <c r="F30">
        <v>5379.1559999999999</v>
      </c>
      <c r="G30" t="s">
        <v>31</v>
      </c>
      <c r="H30" t="s">
        <v>100</v>
      </c>
      <c r="I30" s="4">
        <v>50.942</v>
      </c>
      <c r="J30" s="6">
        <v>1</v>
      </c>
      <c r="K30" t="s">
        <v>110</v>
      </c>
      <c r="L30">
        <v>5932372895</v>
      </c>
      <c r="M30" s="8">
        <f t="shared" si="0"/>
        <v>20700281.699999999</v>
      </c>
      <c r="N30" s="9">
        <f t="shared" si="1"/>
        <v>20700281.699999999</v>
      </c>
    </row>
    <row r="31" spans="1:14" x14ac:dyDescent="0.2">
      <c r="A31">
        <v>2027</v>
      </c>
      <c r="B31" s="7" t="s">
        <v>141</v>
      </c>
      <c r="C31" s="7">
        <v>44910</v>
      </c>
      <c r="D31">
        <v>1</v>
      </c>
      <c r="E31" s="8">
        <v>406.35</v>
      </c>
      <c r="F31">
        <v>5379.1559999999999</v>
      </c>
      <c r="G31" t="s">
        <v>32</v>
      </c>
      <c r="H31" t="s">
        <v>100</v>
      </c>
      <c r="I31" s="4">
        <v>15</v>
      </c>
      <c r="J31" s="6">
        <v>1</v>
      </c>
      <c r="K31" t="s">
        <v>110</v>
      </c>
      <c r="L31">
        <v>5932372895</v>
      </c>
      <c r="M31" s="8">
        <f t="shared" si="0"/>
        <v>6095250</v>
      </c>
      <c r="N31" s="9">
        <f t="shared" si="1"/>
        <v>6095250</v>
      </c>
    </row>
    <row r="32" spans="1:14" x14ac:dyDescent="0.2">
      <c r="A32">
        <v>2027</v>
      </c>
      <c r="B32" s="7" t="s">
        <v>141</v>
      </c>
      <c r="C32" s="7">
        <v>44910</v>
      </c>
      <c r="D32">
        <v>1</v>
      </c>
      <c r="E32" s="8">
        <v>406.35</v>
      </c>
      <c r="F32">
        <v>5379.1559999999999</v>
      </c>
      <c r="G32" t="s">
        <v>33</v>
      </c>
      <c r="H32" t="s">
        <v>98</v>
      </c>
      <c r="I32" s="4">
        <v>3.79</v>
      </c>
      <c r="J32" s="6">
        <v>7</v>
      </c>
      <c r="K32" t="s">
        <v>110</v>
      </c>
      <c r="L32">
        <v>5932372895</v>
      </c>
      <c r="M32" s="8">
        <f t="shared" si="0"/>
        <v>1540066.5000000002</v>
      </c>
      <c r="N32" s="9">
        <f t="shared" si="1"/>
        <v>10780465.500000002</v>
      </c>
    </row>
    <row r="33" spans="1:14" x14ac:dyDescent="0.2">
      <c r="A33">
        <v>2027</v>
      </c>
      <c r="B33" s="7" t="s">
        <v>141</v>
      </c>
      <c r="C33" s="7">
        <v>44910</v>
      </c>
      <c r="D33">
        <v>1</v>
      </c>
      <c r="E33" s="8">
        <v>406.35</v>
      </c>
      <c r="F33">
        <v>5379.1559999999999</v>
      </c>
      <c r="G33" t="s">
        <v>34</v>
      </c>
      <c r="H33" t="s">
        <v>99</v>
      </c>
      <c r="I33" s="4">
        <v>4.7030000000000003</v>
      </c>
      <c r="J33" s="6">
        <v>7</v>
      </c>
      <c r="K33" t="s">
        <v>110</v>
      </c>
      <c r="L33">
        <v>5932372895</v>
      </c>
      <c r="M33" s="8">
        <f t="shared" si="0"/>
        <v>1911064.0500000003</v>
      </c>
      <c r="N33" s="9">
        <f t="shared" si="1"/>
        <v>13377448.350000001</v>
      </c>
    </row>
    <row r="34" spans="1:14" x14ac:dyDescent="0.2">
      <c r="A34">
        <v>2027</v>
      </c>
      <c r="B34" s="7" t="s">
        <v>141</v>
      </c>
      <c r="C34" s="7">
        <v>44910</v>
      </c>
      <c r="D34">
        <v>1</v>
      </c>
      <c r="E34" s="8">
        <v>406.35</v>
      </c>
      <c r="F34">
        <v>5379.1559999999999</v>
      </c>
      <c r="G34" t="s">
        <v>35</v>
      </c>
      <c r="H34" t="s">
        <v>99</v>
      </c>
      <c r="I34" s="4">
        <v>2.359</v>
      </c>
      <c r="J34" s="6">
        <v>7</v>
      </c>
      <c r="K34" t="s">
        <v>110</v>
      </c>
      <c r="L34">
        <v>5932372895</v>
      </c>
      <c r="M34" s="8">
        <f t="shared" si="0"/>
        <v>958579.65</v>
      </c>
      <c r="N34" s="9">
        <f t="shared" si="1"/>
        <v>6710057.5499999998</v>
      </c>
    </row>
    <row r="35" spans="1:14" x14ac:dyDescent="0.2">
      <c r="A35">
        <v>2027</v>
      </c>
      <c r="B35" s="7" t="s">
        <v>141</v>
      </c>
      <c r="C35" s="7">
        <v>44910</v>
      </c>
      <c r="D35">
        <v>1</v>
      </c>
      <c r="E35" s="8">
        <v>406.35</v>
      </c>
      <c r="F35">
        <v>5379.1559999999999</v>
      </c>
      <c r="G35" t="s">
        <v>36</v>
      </c>
      <c r="H35" t="s">
        <v>99</v>
      </c>
      <c r="I35" s="4">
        <v>1</v>
      </c>
      <c r="J35" s="6">
        <v>7</v>
      </c>
      <c r="K35" t="s">
        <v>110</v>
      </c>
      <c r="L35">
        <v>5932372895</v>
      </c>
      <c r="M35" s="8">
        <f t="shared" si="0"/>
        <v>406350</v>
      </c>
      <c r="N35" s="9">
        <f t="shared" si="1"/>
        <v>2844450</v>
      </c>
    </row>
    <row r="36" spans="1:14" x14ac:dyDescent="0.2">
      <c r="A36">
        <v>2027</v>
      </c>
      <c r="B36" s="7" t="s">
        <v>141</v>
      </c>
      <c r="C36" s="7">
        <v>44910</v>
      </c>
      <c r="D36">
        <v>1</v>
      </c>
      <c r="E36" s="8">
        <v>406.35</v>
      </c>
      <c r="F36">
        <v>5379.1559999999999</v>
      </c>
      <c r="G36" t="s">
        <v>37</v>
      </c>
      <c r="H36" t="s">
        <v>99</v>
      </c>
      <c r="I36" s="4">
        <v>4.109</v>
      </c>
      <c r="J36" s="6">
        <v>7</v>
      </c>
      <c r="K36" t="s">
        <v>110</v>
      </c>
      <c r="L36">
        <v>5932372895</v>
      </c>
      <c r="M36" s="8">
        <f t="shared" si="0"/>
        <v>1669692.1500000001</v>
      </c>
      <c r="N36" s="9">
        <f t="shared" si="1"/>
        <v>11687845.050000001</v>
      </c>
    </row>
    <row r="37" spans="1:14" x14ac:dyDescent="0.2">
      <c r="A37">
        <v>2027</v>
      </c>
      <c r="B37" s="7" t="s">
        <v>141</v>
      </c>
      <c r="C37" s="7">
        <v>44910</v>
      </c>
      <c r="D37">
        <v>1</v>
      </c>
      <c r="E37" s="8">
        <v>406.35</v>
      </c>
      <c r="F37">
        <v>5379.1559999999999</v>
      </c>
      <c r="G37" t="s">
        <v>38</v>
      </c>
      <c r="H37" t="s">
        <v>99</v>
      </c>
      <c r="I37" s="4">
        <v>2.1659999999999999</v>
      </c>
      <c r="J37" s="6">
        <v>7</v>
      </c>
      <c r="K37" t="s">
        <v>110</v>
      </c>
      <c r="L37">
        <v>5932372895</v>
      </c>
      <c r="M37" s="8">
        <f t="shared" si="0"/>
        <v>880154.1</v>
      </c>
      <c r="N37" s="9">
        <f t="shared" si="1"/>
        <v>6161078.7000000002</v>
      </c>
    </row>
    <row r="38" spans="1:14" x14ac:dyDescent="0.2">
      <c r="A38">
        <v>2027</v>
      </c>
      <c r="B38" s="7" t="s">
        <v>141</v>
      </c>
      <c r="C38" s="7">
        <v>44910</v>
      </c>
      <c r="D38">
        <v>1</v>
      </c>
      <c r="E38" s="8">
        <v>406.35</v>
      </c>
      <c r="F38">
        <v>5379.1559999999999</v>
      </c>
      <c r="G38" t="s">
        <v>39</v>
      </c>
      <c r="H38" t="s">
        <v>99</v>
      </c>
      <c r="I38" s="4">
        <v>1.1879999999999999</v>
      </c>
      <c r="J38" s="6">
        <v>7</v>
      </c>
      <c r="K38" t="s">
        <v>110</v>
      </c>
      <c r="L38">
        <v>5932372895</v>
      </c>
      <c r="M38" s="8">
        <f t="shared" si="0"/>
        <v>482743.80000000005</v>
      </c>
      <c r="N38" s="9">
        <f t="shared" si="1"/>
        <v>3379206.6000000006</v>
      </c>
    </row>
    <row r="39" spans="1:14" x14ac:dyDescent="0.2">
      <c r="A39">
        <v>2027</v>
      </c>
      <c r="B39" s="7" t="s">
        <v>141</v>
      </c>
      <c r="C39" s="7">
        <v>44910</v>
      </c>
      <c r="D39">
        <v>1</v>
      </c>
      <c r="E39" s="8">
        <v>406.35</v>
      </c>
      <c r="F39">
        <v>5379.1559999999999</v>
      </c>
      <c r="G39" t="s">
        <v>40</v>
      </c>
      <c r="H39" t="s">
        <v>99</v>
      </c>
      <c r="I39" s="4">
        <v>3.2429999999999999</v>
      </c>
      <c r="J39" s="6">
        <v>7</v>
      </c>
      <c r="K39" t="s">
        <v>110</v>
      </c>
      <c r="L39">
        <v>5932372895</v>
      </c>
      <c r="M39" s="8">
        <f t="shared" si="0"/>
        <v>1317793.05</v>
      </c>
      <c r="N39" s="9">
        <f t="shared" si="1"/>
        <v>9224551.3499999996</v>
      </c>
    </row>
    <row r="40" spans="1:14" x14ac:dyDescent="0.2">
      <c r="A40">
        <v>2027</v>
      </c>
      <c r="B40" s="7" t="s">
        <v>141</v>
      </c>
      <c r="C40" s="7">
        <v>44910</v>
      </c>
      <c r="D40">
        <v>1</v>
      </c>
      <c r="E40" s="8">
        <v>406.35</v>
      </c>
      <c r="F40">
        <v>5379.1559999999999</v>
      </c>
      <c r="G40" t="s">
        <v>41</v>
      </c>
      <c r="H40" t="s">
        <v>101</v>
      </c>
      <c r="I40" s="4">
        <v>50</v>
      </c>
      <c r="J40" s="6">
        <v>1</v>
      </c>
      <c r="K40" t="s">
        <v>111</v>
      </c>
      <c r="L40">
        <v>5833117846</v>
      </c>
      <c r="M40" s="8">
        <f t="shared" si="0"/>
        <v>20317500</v>
      </c>
      <c r="N40" s="9">
        <f t="shared" si="1"/>
        <v>20317500</v>
      </c>
    </row>
    <row r="41" spans="1:14" x14ac:dyDescent="0.2">
      <c r="A41">
        <v>2027</v>
      </c>
      <c r="B41" s="7" t="s">
        <v>141</v>
      </c>
      <c r="C41" s="7">
        <v>44910</v>
      </c>
      <c r="D41">
        <v>1</v>
      </c>
      <c r="E41" s="8">
        <v>406.35</v>
      </c>
      <c r="F41">
        <v>5379.1559999999999</v>
      </c>
      <c r="G41" t="s">
        <v>42</v>
      </c>
      <c r="H41" t="s">
        <v>101</v>
      </c>
      <c r="I41" s="4">
        <v>50</v>
      </c>
      <c r="J41" s="6">
        <v>1</v>
      </c>
      <c r="K41" t="s">
        <v>111</v>
      </c>
      <c r="L41">
        <v>5833117846</v>
      </c>
      <c r="M41" s="8">
        <f t="shared" si="0"/>
        <v>20317500</v>
      </c>
      <c r="N41" s="9">
        <f t="shared" si="1"/>
        <v>20317500</v>
      </c>
    </row>
    <row r="42" spans="1:14" x14ac:dyDescent="0.2">
      <c r="A42">
        <v>2027</v>
      </c>
      <c r="B42" s="7" t="s">
        <v>141</v>
      </c>
      <c r="C42" s="7">
        <v>44910</v>
      </c>
      <c r="D42">
        <v>1</v>
      </c>
      <c r="E42" s="8">
        <v>406.35</v>
      </c>
      <c r="F42">
        <v>5379.1559999999999</v>
      </c>
      <c r="G42" t="s">
        <v>43</v>
      </c>
      <c r="H42" t="s">
        <v>101</v>
      </c>
      <c r="I42" s="4">
        <v>50</v>
      </c>
      <c r="J42" s="6">
        <v>1</v>
      </c>
      <c r="K42" t="s">
        <v>111</v>
      </c>
      <c r="L42">
        <v>5833117846</v>
      </c>
      <c r="M42" s="8">
        <f t="shared" si="0"/>
        <v>20317500</v>
      </c>
      <c r="N42" s="9">
        <f t="shared" si="1"/>
        <v>20317500</v>
      </c>
    </row>
    <row r="43" spans="1:14" x14ac:dyDescent="0.2">
      <c r="A43">
        <v>2027</v>
      </c>
      <c r="B43" s="7" t="s">
        <v>141</v>
      </c>
      <c r="C43" s="7">
        <v>44910</v>
      </c>
      <c r="D43">
        <v>1</v>
      </c>
      <c r="E43" s="8">
        <v>406.35</v>
      </c>
      <c r="F43">
        <v>5379.1559999999999</v>
      </c>
      <c r="G43" t="s">
        <v>44</v>
      </c>
      <c r="H43" t="s">
        <v>101</v>
      </c>
      <c r="I43" s="4">
        <v>50</v>
      </c>
      <c r="J43" s="6">
        <v>1</v>
      </c>
      <c r="K43" t="s">
        <v>111</v>
      </c>
      <c r="L43">
        <v>5833117846</v>
      </c>
      <c r="M43" s="8">
        <f t="shared" si="0"/>
        <v>20317500</v>
      </c>
      <c r="N43" s="9">
        <f t="shared" si="1"/>
        <v>20317500</v>
      </c>
    </row>
    <row r="44" spans="1:14" x14ac:dyDescent="0.2">
      <c r="A44">
        <v>2027</v>
      </c>
      <c r="B44" s="7" t="s">
        <v>141</v>
      </c>
      <c r="C44" s="7">
        <v>44910</v>
      </c>
      <c r="D44">
        <v>1</v>
      </c>
      <c r="E44" s="8">
        <v>406.35</v>
      </c>
      <c r="F44">
        <v>5379.1559999999999</v>
      </c>
      <c r="G44" t="s">
        <v>45</v>
      </c>
      <c r="H44" t="s">
        <v>101</v>
      </c>
      <c r="I44" s="4">
        <v>50</v>
      </c>
      <c r="J44" s="6">
        <v>1</v>
      </c>
      <c r="K44" t="s">
        <v>111</v>
      </c>
      <c r="L44">
        <v>5833117846</v>
      </c>
      <c r="M44" s="8">
        <f t="shared" si="0"/>
        <v>20317500</v>
      </c>
      <c r="N44" s="9">
        <f t="shared" si="1"/>
        <v>20317500</v>
      </c>
    </row>
    <row r="45" spans="1:14" x14ac:dyDescent="0.2">
      <c r="A45">
        <v>2027</v>
      </c>
      <c r="B45" s="7" t="s">
        <v>141</v>
      </c>
      <c r="C45" s="7">
        <v>44910</v>
      </c>
      <c r="D45">
        <v>1</v>
      </c>
      <c r="E45" s="8">
        <v>406.35</v>
      </c>
      <c r="F45">
        <v>5379.1559999999999</v>
      </c>
      <c r="G45" t="s">
        <v>46</v>
      </c>
      <c r="H45" t="s">
        <v>101</v>
      </c>
      <c r="I45" s="4">
        <v>50</v>
      </c>
      <c r="J45" s="6">
        <v>1</v>
      </c>
      <c r="K45" t="s">
        <v>111</v>
      </c>
      <c r="L45">
        <v>5833117846</v>
      </c>
      <c r="M45" s="8">
        <f t="shared" si="0"/>
        <v>20317500</v>
      </c>
      <c r="N45" s="9">
        <f t="shared" si="1"/>
        <v>20317500</v>
      </c>
    </row>
    <row r="46" spans="1:14" x14ac:dyDescent="0.2">
      <c r="A46">
        <v>2027</v>
      </c>
      <c r="B46" s="7" t="s">
        <v>141</v>
      </c>
      <c r="C46" s="7">
        <v>44910</v>
      </c>
      <c r="D46">
        <v>1</v>
      </c>
      <c r="E46" s="8">
        <v>406.35</v>
      </c>
      <c r="F46">
        <v>5379.1559999999999</v>
      </c>
      <c r="G46" t="s">
        <v>47</v>
      </c>
      <c r="H46" t="s">
        <v>101</v>
      </c>
      <c r="I46" s="4">
        <v>50</v>
      </c>
      <c r="J46" s="6">
        <v>1</v>
      </c>
      <c r="K46" t="s">
        <v>111</v>
      </c>
      <c r="L46">
        <v>5833117846</v>
      </c>
      <c r="M46" s="8">
        <f t="shared" si="0"/>
        <v>20317500</v>
      </c>
      <c r="N46" s="9">
        <f t="shared" si="1"/>
        <v>20317500</v>
      </c>
    </row>
    <row r="47" spans="1:14" x14ac:dyDescent="0.2">
      <c r="A47">
        <v>2027</v>
      </c>
      <c r="B47" s="7" t="s">
        <v>141</v>
      </c>
      <c r="C47" s="7">
        <v>44910</v>
      </c>
      <c r="D47">
        <v>1</v>
      </c>
      <c r="E47" s="8">
        <v>406.35</v>
      </c>
      <c r="F47">
        <v>5379.1559999999999</v>
      </c>
      <c r="G47" t="s">
        <v>48</v>
      </c>
      <c r="H47" t="s">
        <v>101</v>
      </c>
      <c r="I47" s="4">
        <v>50</v>
      </c>
      <c r="J47" s="6">
        <v>1</v>
      </c>
      <c r="K47" t="s">
        <v>111</v>
      </c>
      <c r="L47">
        <v>5833117846</v>
      </c>
      <c r="M47" s="8">
        <f t="shared" si="0"/>
        <v>20317500</v>
      </c>
      <c r="N47" s="9">
        <f t="shared" si="1"/>
        <v>20317500</v>
      </c>
    </row>
    <row r="48" spans="1:14" x14ac:dyDescent="0.2">
      <c r="A48">
        <v>2027</v>
      </c>
      <c r="B48" s="7" t="s">
        <v>141</v>
      </c>
      <c r="C48" s="7">
        <v>44910</v>
      </c>
      <c r="D48">
        <v>1</v>
      </c>
      <c r="E48" s="8">
        <v>406.35</v>
      </c>
      <c r="F48">
        <v>5379.1559999999999</v>
      </c>
      <c r="G48" t="s">
        <v>49</v>
      </c>
      <c r="H48" t="s">
        <v>101</v>
      </c>
      <c r="I48" s="4">
        <v>25</v>
      </c>
      <c r="J48" s="6">
        <v>1</v>
      </c>
      <c r="K48" t="s">
        <v>111</v>
      </c>
      <c r="L48">
        <v>5833117846</v>
      </c>
      <c r="M48" s="8">
        <f t="shared" si="0"/>
        <v>10158750</v>
      </c>
      <c r="N48" s="9">
        <f t="shared" si="1"/>
        <v>10158750</v>
      </c>
    </row>
    <row r="49" spans="1:14" x14ac:dyDescent="0.2">
      <c r="A49">
        <v>2027</v>
      </c>
      <c r="B49" s="7" t="s">
        <v>141</v>
      </c>
      <c r="C49" s="7">
        <v>44910</v>
      </c>
      <c r="D49">
        <v>1</v>
      </c>
      <c r="E49" s="8">
        <v>406.35</v>
      </c>
      <c r="F49">
        <v>5379.1559999999999</v>
      </c>
      <c r="G49" t="s">
        <v>50</v>
      </c>
      <c r="H49" t="s">
        <v>101</v>
      </c>
      <c r="I49" s="4">
        <v>25</v>
      </c>
      <c r="J49" s="6">
        <v>1</v>
      </c>
      <c r="K49" t="s">
        <v>111</v>
      </c>
      <c r="L49">
        <v>5833117846</v>
      </c>
      <c r="M49" s="8">
        <f t="shared" si="0"/>
        <v>10158750</v>
      </c>
      <c r="N49" s="9">
        <f t="shared" si="1"/>
        <v>10158750</v>
      </c>
    </row>
    <row r="50" spans="1:14" x14ac:dyDescent="0.2">
      <c r="A50">
        <v>2027</v>
      </c>
      <c r="B50" s="7" t="s">
        <v>141</v>
      </c>
      <c r="C50" s="7">
        <v>44910</v>
      </c>
      <c r="D50">
        <v>1</v>
      </c>
      <c r="E50" s="8">
        <v>406.35</v>
      </c>
      <c r="F50">
        <v>5379.1559999999999</v>
      </c>
      <c r="G50" t="s">
        <v>51</v>
      </c>
      <c r="H50" t="s">
        <v>101</v>
      </c>
      <c r="I50" s="4">
        <v>35</v>
      </c>
      <c r="J50" s="6">
        <v>1</v>
      </c>
      <c r="K50" t="s">
        <v>111</v>
      </c>
      <c r="L50">
        <v>5833117846</v>
      </c>
      <c r="M50" s="8">
        <f t="shared" si="0"/>
        <v>14222250</v>
      </c>
      <c r="N50" s="9">
        <f t="shared" si="1"/>
        <v>14222250</v>
      </c>
    </row>
    <row r="51" spans="1:14" x14ac:dyDescent="0.2">
      <c r="A51">
        <v>2027</v>
      </c>
      <c r="B51" s="7" t="s">
        <v>141</v>
      </c>
      <c r="C51" s="7">
        <v>44910</v>
      </c>
      <c r="D51">
        <v>1</v>
      </c>
      <c r="E51" s="8">
        <v>406.35</v>
      </c>
      <c r="F51">
        <v>5379.1559999999999</v>
      </c>
      <c r="G51" t="s">
        <v>52</v>
      </c>
      <c r="H51" t="s">
        <v>101</v>
      </c>
      <c r="I51" s="4">
        <v>35</v>
      </c>
      <c r="J51" s="6">
        <v>1</v>
      </c>
      <c r="K51" t="s">
        <v>111</v>
      </c>
      <c r="L51">
        <v>5833117846</v>
      </c>
      <c r="M51" s="8">
        <f t="shared" si="0"/>
        <v>14222250</v>
      </c>
      <c r="N51" s="9">
        <f t="shared" si="1"/>
        <v>14222250</v>
      </c>
    </row>
    <row r="52" spans="1:14" x14ac:dyDescent="0.2">
      <c r="A52">
        <v>2027</v>
      </c>
      <c r="B52" s="7" t="s">
        <v>141</v>
      </c>
      <c r="C52" s="7">
        <v>44910</v>
      </c>
      <c r="D52">
        <v>1</v>
      </c>
      <c r="E52" s="8">
        <v>406.35</v>
      </c>
      <c r="F52">
        <v>5379.1559999999999</v>
      </c>
      <c r="G52" t="s">
        <v>53</v>
      </c>
      <c r="H52" t="s">
        <v>101</v>
      </c>
      <c r="I52" s="4">
        <v>50</v>
      </c>
      <c r="J52" s="6">
        <v>1</v>
      </c>
      <c r="K52" t="s">
        <v>111</v>
      </c>
      <c r="L52">
        <v>5833117846</v>
      </c>
      <c r="M52" s="8">
        <f t="shared" si="0"/>
        <v>20317500</v>
      </c>
      <c r="N52" s="9">
        <f t="shared" si="1"/>
        <v>20317500</v>
      </c>
    </row>
    <row r="53" spans="1:14" x14ac:dyDescent="0.2">
      <c r="A53">
        <v>2027</v>
      </c>
      <c r="B53" s="7" t="s">
        <v>141</v>
      </c>
      <c r="C53" s="7">
        <v>44910</v>
      </c>
      <c r="D53">
        <v>1</v>
      </c>
      <c r="E53" s="8">
        <v>406.35</v>
      </c>
      <c r="F53">
        <v>5379.1559999999999</v>
      </c>
      <c r="G53" t="s">
        <v>54</v>
      </c>
      <c r="H53" t="s">
        <v>101</v>
      </c>
      <c r="I53" s="4">
        <v>50</v>
      </c>
      <c r="J53" s="6">
        <v>1</v>
      </c>
      <c r="K53" t="s">
        <v>111</v>
      </c>
      <c r="L53">
        <v>5833117846</v>
      </c>
      <c r="M53" s="8">
        <f t="shared" si="0"/>
        <v>20317500</v>
      </c>
      <c r="N53" s="9">
        <f t="shared" si="1"/>
        <v>20317500</v>
      </c>
    </row>
    <row r="54" spans="1:14" x14ac:dyDescent="0.2">
      <c r="A54">
        <v>2027</v>
      </c>
      <c r="B54" s="7" t="s">
        <v>141</v>
      </c>
      <c r="C54" s="7">
        <v>44910</v>
      </c>
      <c r="D54">
        <v>1</v>
      </c>
      <c r="E54" s="8">
        <v>406.35</v>
      </c>
      <c r="F54">
        <v>5379.1559999999999</v>
      </c>
      <c r="G54" t="s">
        <v>55</v>
      </c>
      <c r="H54" t="s">
        <v>98</v>
      </c>
      <c r="I54" s="4">
        <v>123.852</v>
      </c>
      <c r="J54" s="6">
        <v>17</v>
      </c>
      <c r="K54" t="s">
        <v>112</v>
      </c>
      <c r="L54">
        <v>5213943455</v>
      </c>
      <c r="M54" s="8">
        <f t="shared" si="0"/>
        <v>50327260.200000003</v>
      </c>
      <c r="N54" s="9">
        <f t="shared" si="1"/>
        <v>855563423.4000001</v>
      </c>
    </row>
    <row r="55" spans="1:14" x14ac:dyDescent="0.2">
      <c r="A55">
        <v>2027</v>
      </c>
      <c r="B55" s="7" t="s">
        <v>141</v>
      </c>
      <c r="C55" s="7">
        <v>44910</v>
      </c>
      <c r="D55">
        <v>1</v>
      </c>
      <c r="E55" s="8">
        <v>406.35</v>
      </c>
      <c r="F55">
        <v>5379.1559999999999</v>
      </c>
      <c r="G55" t="s">
        <v>56</v>
      </c>
      <c r="H55" t="s">
        <v>102</v>
      </c>
      <c r="I55" s="4">
        <v>250</v>
      </c>
      <c r="J55" s="6">
        <v>1</v>
      </c>
      <c r="K55" t="s">
        <v>113</v>
      </c>
      <c r="L55" t="s">
        <v>130</v>
      </c>
      <c r="M55" s="8">
        <f t="shared" si="0"/>
        <v>101587500</v>
      </c>
      <c r="N55" s="9">
        <f t="shared" si="1"/>
        <v>101587500</v>
      </c>
    </row>
    <row r="56" spans="1:14" x14ac:dyDescent="0.2">
      <c r="A56">
        <v>2027</v>
      </c>
      <c r="B56" s="7" t="s">
        <v>141</v>
      </c>
      <c r="C56" s="7">
        <v>44910</v>
      </c>
      <c r="D56">
        <v>1</v>
      </c>
      <c r="E56" s="8">
        <v>406.35</v>
      </c>
      <c r="F56">
        <v>5379.1559999999999</v>
      </c>
      <c r="G56" t="s">
        <v>57</v>
      </c>
      <c r="H56" t="s">
        <v>103</v>
      </c>
      <c r="I56" s="4">
        <v>2</v>
      </c>
      <c r="J56" s="6">
        <v>1</v>
      </c>
      <c r="K56" t="s">
        <v>114</v>
      </c>
      <c r="L56">
        <v>6751004131</v>
      </c>
      <c r="M56" s="8">
        <f t="shared" si="0"/>
        <v>812700</v>
      </c>
      <c r="N56" s="9">
        <f t="shared" si="1"/>
        <v>812700</v>
      </c>
    </row>
    <row r="57" spans="1:14" x14ac:dyDescent="0.2">
      <c r="A57">
        <v>2027</v>
      </c>
      <c r="B57" s="7" t="s">
        <v>141</v>
      </c>
      <c r="C57" s="7">
        <v>44910</v>
      </c>
      <c r="D57">
        <v>1</v>
      </c>
      <c r="E57" s="8">
        <v>406.35</v>
      </c>
      <c r="F57">
        <v>5379.1559999999999</v>
      </c>
      <c r="G57" t="s">
        <v>58</v>
      </c>
      <c r="H57" t="s">
        <v>101</v>
      </c>
      <c r="I57" s="4">
        <v>2</v>
      </c>
      <c r="J57" s="6">
        <v>1</v>
      </c>
      <c r="K57" t="s">
        <v>115</v>
      </c>
      <c r="L57">
        <v>8222367627</v>
      </c>
      <c r="M57" s="8">
        <f t="shared" si="0"/>
        <v>812700</v>
      </c>
      <c r="N57" s="9">
        <f t="shared" si="1"/>
        <v>812700</v>
      </c>
    </row>
    <row r="58" spans="1:14" x14ac:dyDescent="0.2">
      <c r="A58">
        <v>2027</v>
      </c>
      <c r="B58" s="7" t="s">
        <v>141</v>
      </c>
      <c r="C58" s="7">
        <v>44910</v>
      </c>
      <c r="D58">
        <v>1</v>
      </c>
      <c r="E58" s="8">
        <v>406.35</v>
      </c>
      <c r="F58">
        <v>5379.1559999999999</v>
      </c>
      <c r="G58" t="s">
        <v>59</v>
      </c>
      <c r="H58" t="s">
        <v>101</v>
      </c>
      <c r="I58" s="4">
        <v>50</v>
      </c>
      <c r="J58" s="6">
        <v>1</v>
      </c>
      <c r="K58" t="s">
        <v>115</v>
      </c>
      <c r="L58">
        <v>8222367627</v>
      </c>
      <c r="M58" s="8">
        <f t="shared" si="0"/>
        <v>20317500</v>
      </c>
      <c r="N58" s="9">
        <f t="shared" si="1"/>
        <v>20317500</v>
      </c>
    </row>
    <row r="59" spans="1:14" x14ac:dyDescent="0.2">
      <c r="A59">
        <v>2027</v>
      </c>
      <c r="B59" s="7" t="s">
        <v>141</v>
      </c>
      <c r="C59" s="7">
        <v>44910</v>
      </c>
      <c r="D59">
        <v>1</v>
      </c>
      <c r="E59" s="8">
        <v>406.35</v>
      </c>
      <c r="F59">
        <v>5379.1559999999999</v>
      </c>
      <c r="G59" t="s">
        <v>60</v>
      </c>
      <c r="H59" t="s">
        <v>101</v>
      </c>
      <c r="I59" s="4">
        <v>50</v>
      </c>
      <c r="J59" s="6">
        <v>1</v>
      </c>
      <c r="K59" t="s">
        <v>115</v>
      </c>
      <c r="L59">
        <v>8222367627</v>
      </c>
      <c r="M59" s="8">
        <f t="shared" si="0"/>
        <v>20317500</v>
      </c>
      <c r="N59" s="9">
        <f t="shared" si="1"/>
        <v>20317500</v>
      </c>
    </row>
    <row r="60" spans="1:14" x14ac:dyDescent="0.2">
      <c r="A60">
        <v>2027</v>
      </c>
      <c r="B60" s="7" t="s">
        <v>141</v>
      </c>
      <c r="C60" s="7">
        <v>44910</v>
      </c>
      <c r="D60">
        <v>1</v>
      </c>
      <c r="E60" s="8">
        <v>406.35</v>
      </c>
      <c r="F60">
        <v>5379.1559999999999</v>
      </c>
      <c r="G60" t="s">
        <v>61</v>
      </c>
      <c r="H60" t="s">
        <v>101</v>
      </c>
      <c r="I60" s="4">
        <v>10</v>
      </c>
      <c r="J60" s="6">
        <v>1</v>
      </c>
      <c r="K60" t="s">
        <v>115</v>
      </c>
      <c r="L60">
        <v>8222367627</v>
      </c>
      <c r="M60" s="8">
        <f t="shared" si="0"/>
        <v>4063500</v>
      </c>
      <c r="N60" s="9">
        <f t="shared" si="1"/>
        <v>4063500</v>
      </c>
    </row>
    <row r="61" spans="1:14" x14ac:dyDescent="0.2">
      <c r="A61">
        <v>2027</v>
      </c>
      <c r="B61" s="7" t="s">
        <v>141</v>
      </c>
      <c r="C61" s="7">
        <v>44910</v>
      </c>
      <c r="D61">
        <v>1</v>
      </c>
      <c r="E61" s="8">
        <v>406.35</v>
      </c>
      <c r="F61">
        <v>5379.1559999999999</v>
      </c>
      <c r="G61" t="s">
        <v>62</v>
      </c>
      <c r="H61" t="s">
        <v>101</v>
      </c>
      <c r="I61" s="4">
        <v>10</v>
      </c>
      <c r="J61" s="6">
        <v>1</v>
      </c>
      <c r="K61" t="s">
        <v>115</v>
      </c>
      <c r="L61">
        <v>8222367627</v>
      </c>
      <c r="M61" s="8">
        <f t="shared" si="0"/>
        <v>4063500</v>
      </c>
      <c r="N61" s="9">
        <f t="shared" si="1"/>
        <v>4063500</v>
      </c>
    </row>
    <row r="62" spans="1:14" x14ac:dyDescent="0.2">
      <c r="A62">
        <v>2027</v>
      </c>
      <c r="B62" s="7" t="s">
        <v>141</v>
      </c>
      <c r="C62" s="7">
        <v>44910</v>
      </c>
      <c r="D62">
        <v>1</v>
      </c>
      <c r="E62" s="8">
        <v>406.35</v>
      </c>
      <c r="F62">
        <v>5379.1559999999999</v>
      </c>
      <c r="G62" t="s">
        <v>63</v>
      </c>
      <c r="H62" t="s">
        <v>101</v>
      </c>
      <c r="I62" s="4">
        <v>10</v>
      </c>
      <c r="J62" s="6">
        <v>1</v>
      </c>
      <c r="K62" t="s">
        <v>115</v>
      </c>
      <c r="L62">
        <v>8222367627</v>
      </c>
      <c r="M62" s="8">
        <f t="shared" si="0"/>
        <v>4063500</v>
      </c>
      <c r="N62" s="9">
        <f t="shared" si="1"/>
        <v>4063500</v>
      </c>
    </row>
    <row r="63" spans="1:14" x14ac:dyDescent="0.2">
      <c r="A63">
        <v>2027</v>
      </c>
      <c r="B63" s="7" t="s">
        <v>141</v>
      </c>
      <c r="C63" s="7">
        <v>44910</v>
      </c>
      <c r="D63">
        <v>1</v>
      </c>
      <c r="E63" s="8">
        <v>406.35</v>
      </c>
      <c r="F63">
        <v>5379.1559999999999</v>
      </c>
      <c r="G63" t="s">
        <v>64</v>
      </c>
      <c r="H63" t="s">
        <v>101</v>
      </c>
      <c r="I63" s="4">
        <v>20</v>
      </c>
      <c r="J63" s="6">
        <v>1</v>
      </c>
      <c r="K63" t="s">
        <v>115</v>
      </c>
      <c r="L63">
        <v>8222367627</v>
      </c>
      <c r="M63" s="8">
        <f t="shared" si="0"/>
        <v>8127000</v>
      </c>
      <c r="N63" s="9">
        <f t="shared" si="1"/>
        <v>8127000</v>
      </c>
    </row>
    <row r="64" spans="1:14" x14ac:dyDescent="0.2">
      <c r="A64">
        <v>2027</v>
      </c>
      <c r="B64" s="7" t="s">
        <v>141</v>
      </c>
      <c r="C64" s="7">
        <v>44910</v>
      </c>
      <c r="D64">
        <v>1</v>
      </c>
      <c r="E64" s="8">
        <v>406.35</v>
      </c>
      <c r="F64">
        <v>5379.1559999999999</v>
      </c>
      <c r="G64" t="s">
        <v>65</v>
      </c>
      <c r="H64" t="s">
        <v>101</v>
      </c>
      <c r="I64" s="4">
        <v>5</v>
      </c>
      <c r="J64" s="6">
        <v>1</v>
      </c>
      <c r="K64" t="s">
        <v>115</v>
      </c>
      <c r="L64">
        <v>8222367627</v>
      </c>
      <c r="M64" s="8">
        <f t="shared" si="0"/>
        <v>2031750</v>
      </c>
      <c r="N64" s="9">
        <f t="shared" si="1"/>
        <v>2031750</v>
      </c>
    </row>
    <row r="65" spans="1:14" x14ac:dyDescent="0.2">
      <c r="A65">
        <v>2027</v>
      </c>
      <c r="B65" s="7" t="s">
        <v>141</v>
      </c>
      <c r="C65" s="7">
        <v>44910</v>
      </c>
      <c r="D65">
        <v>1</v>
      </c>
      <c r="E65" s="8">
        <v>406.35</v>
      </c>
      <c r="F65">
        <v>5379.1559999999999</v>
      </c>
      <c r="G65" t="s">
        <v>66</v>
      </c>
      <c r="H65" t="s">
        <v>100</v>
      </c>
      <c r="I65" s="4">
        <v>6</v>
      </c>
      <c r="J65" s="6">
        <v>1</v>
      </c>
      <c r="K65" t="s">
        <v>116</v>
      </c>
      <c r="L65">
        <v>6970011674</v>
      </c>
      <c r="M65" s="8">
        <f t="shared" si="0"/>
        <v>2438100.0000000005</v>
      </c>
      <c r="N65" s="9">
        <f t="shared" si="1"/>
        <v>2438100.0000000005</v>
      </c>
    </row>
    <row r="66" spans="1:14" x14ac:dyDescent="0.2">
      <c r="A66">
        <v>2027</v>
      </c>
      <c r="B66" s="7" t="s">
        <v>141</v>
      </c>
      <c r="C66" s="7">
        <v>44910</v>
      </c>
      <c r="D66">
        <v>1</v>
      </c>
      <c r="E66" s="8">
        <v>406.35</v>
      </c>
      <c r="F66">
        <v>5379.1559999999999</v>
      </c>
      <c r="G66" t="s">
        <v>67</v>
      </c>
      <c r="H66" t="s">
        <v>98</v>
      </c>
      <c r="I66" s="4">
        <v>21.09</v>
      </c>
      <c r="J66" s="6">
        <v>17</v>
      </c>
      <c r="K66" t="s">
        <v>117</v>
      </c>
      <c r="L66">
        <v>5252813797</v>
      </c>
      <c r="M66" s="8">
        <f t="shared" si="0"/>
        <v>8569921.5</v>
      </c>
      <c r="N66" s="9">
        <f t="shared" si="1"/>
        <v>145688665.5</v>
      </c>
    </row>
    <row r="67" spans="1:14" x14ac:dyDescent="0.2">
      <c r="A67">
        <v>2027</v>
      </c>
      <c r="B67" s="7" t="s">
        <v>141</v>
      </c>
      <c r="C67" s="7">
        <v>44910</v>
      </c>
      <c r="D67">
        <v>1</v>
      </c>
      <c r="E67" s="8">
        <v>406.35</v>
      </c>
      <c r="F67">
        <v>5379.1559999999999</v>
      </c>
      <c r="G67" t="s">
        <v>68</v>
      </c>
      <c r="H67" t="s">
        <v>99</v>
      </c>
      <c r="I67" s="4">
        <v>58.381999999999998</v>
      </c>
      <c r="J67" s="6">
        <v>7</v>
      </c>
      <c r="K67" t="s">
        <v>118</v>
      </c>
      <c r="L67">
        <v>6420000642</v>
      </c>
      <c r="M67" s="8">
        <f t="shared" ref="M67:M96" si="2">I67*E67*1000</f>
        <v>23723525.700000003</v>
      </c>
      <c r="N67" s="9">
        <f t="shared" ref="N67:N96" si="3">M67*J67</f>
        <v>166064679.90000004</v>
      </c>
    </row>
    <row r="68" spans="1:14" x14ac:dyDescent="0.2">
      <c r="A68">
        <v>2027</v>
      </c>
      <c r="B68" s="7" t="s">
        <v>141</v>
      </c>
      <c r="C68" s="7">
        <v>44910</v>
      </c>
      <c r="D68">
        <v>1</v>
      </c>
      <c r="E68" s="8">
        <v>406.35</v>
      </c>
      <c r="F68">
        <v>5379.1559999999999</v>
      </c>
      <c r="G68" t="s">
        <v>69</v>
      </c>
      <c r="H68" t="s">
        <v>100</v>
      </c>
      <c r="I68" s="4">
        <v>10.266999999999999</v>
      </c>
      <c r="J68" s="6">
        <v>1</v>
      </c>
      <c r="K68" t="s">
        <v>119</v>
      </c>
      <c r="L68">
        <v>5270019532</v>
      </c>
      <c r="M68" s="8">
        <f t="shared" si="2"/>
        <v>4171995.45</v>
      </c>
      <c r="N68" s="9">
        <f t="shared" si="3"/>
        <v>4171995.45</v>
      </c>
    </row>
    <row r="69" spans="1:14" x14ac:dyDescent="0.2">
      <c r="A69">
        <v>2027</v>
      </c>
      <c r="B69" s="7" t="s">
        <v>141</v>
      </c>
      <c r="C69" s="7">
        <v>44910</v>
      </c>
      <c r="D69">
        <v>1</v>
      </c>
      <c r="E69" s="8">
        <v>406.35</v>
      </c>
      <c r="F69">
        <v>5379.1559999999999</v>
      </c>
      <c r="G69" t="s">
        <v>70</v>
      </c>
      <c r="H69" t="s">
        <v>100</v>
      </c>
      <c r="I69" s="4">
        <v>54.658999999999999</v>
      </c>
      <c r="J69" s="6">
        <v>1</v>
      </c>
      <c r="K69" t="s">
        <v>119</v>
      </c>
      <c r="L69">
        <v>5270019532</v>
      </c>
      <c r="M69" s="8">
        <f t="shared" si="2"/>
        <v>22210684.649999999</v>
      </c>
      <c r="N69" s="9">
        <f t="shared" si="3"/>
        <v>22210684.649999999</v>
      </c>
    </row>
    <row r="70" spans="1:14" x14ac:dyDescent="0.2">
      <c r="A70">
        <v>2027</v>
      </c>
      <c r="B70" s="7" t="s">
        <v>141</v>
      </c>
      <c r="C70" s="7">
        <v>44910</v>
      </c>
      <c r="D70">
        <v>1</v>
      </c>
      <c r="E70" s="8">
        <v>406.35</v>
      </c>
      <c r="F70">
        <v>5379.1559999999999</v>
      </c>
      <c r="G70" t="s">
        <v>71</v>
      </c>
      <c r="H70" t="s">
        <v>100</v>
      </c>
      <c r="I70" s="4">
        <v>121.24299999999999</v>
      </c>
      <c r="J70" s="6">
        <v>1</v>
      </c>
      <c r="K70" t="s">
        <v>119</v>
      </c>
      <c r="L70">
        <v>5270019532</v>
      </c>
      <c r="M70" s="8">
        <f t="shared" si="2"/>
        <v>49267093.050000004</v>
      </c>
      <c r="N70" s="9">
        <f t="shared" si="3"/>
        <v>49267093.050000004</v>
      </c>
    </row>
    <row r="71" spans="1:14" x14ac:dyDescent="0.2">
      <c r="A71">
        <v>2027</v>
      </c>
      <c r="B71" s="7" t="s">
        <v>141</v>
      </c>
      <c r="C71" s="7">
        <v>44910</v>
      </c>
      <c r="D71">
        <v>1</v>
      </c>
      <c r="E71" s="8">
        <v>406.35</v>
      </c>
      <c r="F71">
        <v>5379.1559999999999</v>
      </c>
      <c r="G71" t="s">
        <v>72</v>
      </c>
      <c r="H71" t="s">
        <v>99</v>
      </c>
      <c r="I71" s="4">
        <v>121.24299999999999</v>
      </c>
      <c r="J71" s="6">
        <v>7</v>
      </c>
      <c r="K71" t="s">
        <v>119</v>
      </c>
      <c r="L71">
        <v>5270019532</v>
      </c>
      <c r="M71" s="8">
        <f t="shared" si="2"/>
        <v>49267093.050000004</v>
      </c>
      <c r="N71" s="9">
        <f t="shared" si="3"/>
        <v>344869651.35000002</v>
      </c>
    </row>
    <row r="72" spans="1:14" x14ac:dyDescent="0.2">
      <c r="A72">
        <v>2027</v>
      </c>
      <c r="B72" s="7" t="s">
        <v>141</v>
      </c>
      <c r="C72" s="7">
        <v>44910</v>
      </c>
      <c r="D72">
        <v>1</v>
      </c>
      <c r="E72" s="8">
        <v>406.35</v>
      </c>
      <c r="F72">
        <v>5379.1559999999999</v>
      </c>
      <c r="G72" t="s">
        <v>73</v>
      </c>
      <c r="H72" t="s">
        <v>101</v>
      </c>
      <c r="I72" s="4">
        <v>2</v>
      </c>
      <c r="J72" s="6">
        <v>1</v>
      </c>
      <c r="K72" t="s">
        <v>120</v>
      </c>
      <c r="L72">
        <v>5260250541</v>
      </c>
      <c r="M72" s="8">
        <f t="shared" si="2"/>
        <v>812700</v>
      </c>
      <c r="N72" s="9">
        <f t="shared" si="3"/>
        <v>812700</v>
      </c>
    </row>
    <row r="73" spans="1:14" x14ac:dyDescent="0.2">
      <c r="A73">
        <v>2027</v>
      </c>
      <c r="B73" s="7" t="s">
        <v>141</v>
      </c>
      <c r="C73" s="7">
        <v>44910</v>
      </c>
      <c r="D73">
        <v>1</v>
      </c>
      <c r="E73" s="8">
        <v>406.35</v>
      </c>
      <c r="F73">
        <v>5379.1559999999999</v>
      </c>
      <c r="G73" t="s">
        <v>74</v>
      </c>
      <c r="H73" t="s">
        <v>101</v>
      </c>
      <c r="I73" s="4">
        <v>2</v>
      </c>
      <c r="J73" s="6">
        <v>1</v>
      </c>
      <c r="K73" t="s">
        <v>120</v>
      </c>
      <c r="L73">
        <v>5260250541</v>
      </c>
      <c r="M73" s="8">
        <f t="shared" si="2"/>
        <v>812700</v>
      </c>
      <c r="N73" s="9">
        <f t="shared" si="3"/>
        <v>812700</v>
      </c>
    </row>
    <row r="74" spans="1:14" x14ac:dyDescent="0.2">
      <c r="A74">
        <v>2027</v>
      </c>
      <c r="B74" s="7" t="s">
        <v>141</v>
      </c>
      <c r="C74" s="7">
        <v>44910</v>
      </c>
      <c r="D74">
        <v>1</v>
      </c>
      <c r="E74" s="8">
        <v>406.35</v>
      </c>
      <c r="F74">
        <v>5379.1559999999999</v>
      </c>
      <c r="G74" t="s">
        <v>75</v>
      </c>
      <c r="H74" t="s">
        <v>101</v>
      </c>
      <c r="I74" s="4">
        <v>5</v>
      </c>
      <c r="J74" s="6">
        <v>1</v>
      </c>
      <c r="K74" t="s">
        <v>120</v>
      </c>
      <c r="L74">
        <v>5260250541</v>
      </c>
      <c r="M74" s="8">
        <f t="shared" si="2"/>
        <v>2031750</v>
      </c>
      <c r="N74" s="9">
        <f t="shared" si="3"/>
        <v>2031750</v>
      </c>
    </row>
    <row r="75" spans="1:14" x14ac:dyDescent="0.2">
      <c r="A75">
        <v>2027</v>
      </c>
      <c r="B75" s="7" t="s">
        <v>141</v>
      </c>
      <c r="C75" s="7">
        <v>44910</v>
      </c>
      <c r="D75">
        <v>1</v>
      </c>
      <c r="E75" s="8">
        <v>406.35</v>
      </c>
      <c r="F75">
        <v>5379.1559999999999</v>
      </c>
      <c r="G75" t="s">
        <v>76</v>
      </c>
      <c r="H75" t="s">
        <v>101</v>
      </c>
      <c r="I75" s="4">
        <v>9</v>
      </c>
      <c r="J75" s="6">
        <v>1</v>
      </c>
      <c r="K75" t="s">
        <v>120</v>
      </c>
      <c r="L75">
        <v>5260250541</v>
      </c>
      <c r="M75" s="8">
        <f t="shared" si="2"/>
        <v>3657150</v>
      </c>
      <c r="N75" s="9">
        <f t="shared" si="3"/>
        <v>3657150</v>
      </c>
    </row>
    <row r="76" spans="1:14" x14ac:dyDescent="0.2">
      <c r="A76">
        <v>2027</v>
      </c>
      <c r="B76" s="7" t="s">
        <v>141</v>
      </c>
      <c r="C76" s="7">
        <v>44910</v>
      </c>
      <c r="D76">
        <v>1</v>
      </c>
      <c r="E76" s="8">
        <v>406.35</v>
      </c>
      <c r="F76">
        <v>5379.1559999999999</v>
      </c>
      <c r="G76" t="s">
        <v>77</v>
      </c>
      <c r="H76" t="s">
        <v>101</v>
      </c>
      <c r="I76" s="4">
        <v>19</v>
      </c>
      <c r="J76" s="6">
        <v>1</v>
      </c>
      <c r="K76" t="s">
        <v>120</v>
      </c>
      <c r="L76">
        <v>5260250541</v>
      </c>
      <c r="M76" s="8">
        <f t="shared" si="2"/>
        <v>7720650.0000000009</v>
      </c>
      <c r="N76" s="9">
        <f t="shared" si="3"/>
        <v>7720650.0000000009</v>
      </c>
    </row>
    <row r="77" spans="1:14" x14ac:dyDescent="0.2">
      <c r="A77">
        <v>2027</v>
      </c>
      <c r="B77" s="7" t="s">
        <v>141</v>
      </c>
      <c r="C77" s="7">
        <v>44910</v>
      </c>
      <c r="D77">
        <v>1</v>
      </c>
      <c r="E77" s="8">
        <v>406.35</v>
      </c>
      <c r="F77">
        <v>5379.1559999999999</v>
      </c>
      <c r="G77" t="s">
        <v>78</v>
      </c>
      <c r="H77" t="s">
        <v>98</v>
      </c>
      <c r="I77" s="4">
        <v>794.58</v>
      </c>
      <c r="J77" s="6">
        <v>17</v>
      </c>
      <c r="K77" t="s">
        <v>120</v>
      </c>
      <c r="L77">
        <v>5260250541</v>
      </c>
      <c r="M77" s="8">
        <f t="shared" si="2"/>
        <v>322877583.00000006</v>
      </c>
      <c r="N77" s="9">
        <f t="shared" si="3"/>
        <v>5488918911.000001</v>
      </c>
    </row>
    <row r="78" spans="1:14" x14ac:dyDescent="0.2">
      <c r="A78">
        <v>2027</v>
      </c>
      <c r="B78" s="7" t="s">
        <v>141</v>
      </c>
      <c r="C78" s="7">
        <v>44910</v>
      </c>
      <c r="D78">
        <v>1</v>
      </c>
      <c r="E78" s="8">
        <v>406.35</v>
      </c>
      <c r="F78">
        <v>5379.1559999999999</v>
      </c>
      <c r="G78" t="s">
        <v>79</v>
      </c>
      <c r="H78" t="s">
        <v>100</v>
      </c>
      <c r="I78" s="4">
        <v>8.16</v>
      </c>
      <c r="J78" s="6">
        <v>1</v>
      </c>
      <c r="K78" t="s">
        <v>121</v>
      </c>
      <c r="L78">
        <v>6331005997</v>
      </c>
      <c r="M78" s="8">
        <f t="shared" si="2"/>
        <v>3315816.0000000005</v>
      </c>
      <c r="N78" s="9">
        <f t="shared" si="3"/>
        <v>3315816.0000000005</v>
      </c>
    </row>
    <row r="79" spans="1:14" x14ac:dyDescent="0.2">
      <c r="A79">
        <v>2027</v>
      </c>
      <c r="B79" s="7" t="s">
        <v>141</v>
      </c>
      <c r="C79" s="7">
        <v>44910</v>
      </c>
      <c r="D79">
        <v>1</v>
      </c>
      <c r="E79" s="8">
        <v>406.35</v>
      </c>
      <c r="F79">
        <v>5379.1559999999999</v>
      </c>
      <c r="G79" t="s">
        <v>80</v>
      </c>
      <c r="H79" t="s">
        <v>98</v>
      </c>
      <c r="I79" s="4">
        <v>6.65</v>
      </c>
      <c r="J79" s="6">
        <v>17</v>
      </c>
      <c r="K79" t="s">
        <v>122</v>
      </c>
      <c r="L79">
        <v>5871701234</v>
      </c>
      <c r="M79" s="8">
        <f t="shared" si="2"/>
        <v>2702227.5000000005</v>
      </c>
      <c r="N79" s="9">
        <f t="shared" si="3"/>
        <v>45937867.500000007</v>
      </c>
    </row>
    <row r="80" spans="1:14" x14ac:dyDescent="0.2">
      <c r="A80">
        <v>2027</v>
      </c>
      <c r="B80" s="7" t="s">
        <v>141</v>
      </c>
      <c r="C80" s="7">
        <v>44910</v>
      </c>
      <c r="D80">
        <v>1</v>
      </c>
      <c r="E80" s="8">
        <v>406.35</v>
      </c>
      <c r="F80">
        <v>5379.1559999999999</v>
      </c>
      <c r="G80" t="s">
        <v>81</v>
      </c>
      <c r="H80" t="s">
        <v>100</v>
      </c>
      <c r="I80" s="4">
        <v>112</v>
      </c>
      <c r="J80" s="6">
        <v>1</v>
      </c>
      <c r="K80" t="s">
        <v>123</v>
      </c>
      <c r="L80">
        <v>8161033894</v>
      </c>
      <c r="M80" s="8">
        <f t="shared" si="2"/>
        <v>45511200.000000007</v>
      </c>
      <c r="N80" s="9">
        <f t="shared" si="3"/>
        <v>45511200.000000007</v>
      </c>
    </row>
    <row r="81" spans="1:14" x14ac:dyDescent="0.2">
      <c r="A81">
        <v>2027</v>
      </c>
      <c r="B81" s="7" t="s">
        <v>141</v>
      </c>
      <c r="C81" s="7">
        <v>44910</v>
      </c>
      <c r="D81">
        <v>1</v>
      </c>
      <c r="E81" s="8">
        <v>406.35</v>
      </c>
      <c r="F81">
        <v>5379.1559999999999</v>
      </c>
      <c r="G81" t="s">
        <v>82</v>
      </c>
      <c r="H81" t="s">
        <v>100</v>
      </c>
      <c r="I81" s="4">
        <v>235</v>
      </c>
      <c r="J81" s="6">
        <v>1</v>
      </c>
      <c r="K81" t="s">
        <v>124</v>
      </c>
      <c r="L81">
        <v>7740001454</v>
      </c>
      <c r="M81" s="8">
        <f t="shared" si="2"/>
        <v>95492250</v>
      </c>
      <c r="N81" s="9">
        <f t="shared" si="3"/>
        <v>95492250</v>
      </c>
    </row>
    <row r="82" spans="1:14" x14ac:dyDescent="0.2">
      <c r="A82">
        <v>2027</v>
      </c>
      <c r="B82" s="7" t="s">
        <v>141</v>
      </c>
      <c r="C82" s="7">
        <v>44910</v>
      </c>
      <c r="D82">
        <v>1</v>
      </c>
      <c r="E82" s="8">
        <v>406.35</v>
      </c>
      <c r="F82">
        <v>5379.1559999999999</v>
      </c>
      <c r="G82" t="s">
        <v>83</v>
      </c>
      <c r="H82" t="s">
        <v>102</v>
      </c>
      <c r="I82" s="4">
        <v>60</v>
      </c>
      <c r="J82" s="6">
        <v>1</v>
      </c>
      <c r="K82" t="s">
        <v>125</v>
      </c>
      <c r="L82" t="s">
        <v>131</v>
      </c>
      <c r="M82" s="8">
        <f t="shared" si="2"/>
        <v>24381000</v>
      </c>
      <c r="N82" s="9">
        <f t="shared" si="3"/>
        <v>24381000</v>
      </c>
    </row>
    <row r="83" spans="1:14" x14ac:dyDescent="0.2">
      <c r="A83">
        <v>2027</v>
      </c>
      <c r="B83" s="7" t="s">
        <v>141</v>
      </c>
      <c r="C83" s="7">
        <v>44910</v>
      </c>
      <c r="D83">
        <v>1</v>
      </c>
      <c r="E83" s="8">
        <v>406.35</v>
      </c>
      <c r="F83">
        <v>5379.1559999999999</v>
      </c>
      <c r="G83" t="s">
        <v>84</v>
      </c>
      <c r="H83" t="s">
        <v>102</v>
      </c>
      <c r="I83" s="4">
        <v>232</v>
      </c>
      <c r="J83" s="6">
        <v>1</v>
      </c>
      <c r="K83" t="s">
        <v>125</v>
      </c>
      <c r="L83" t="s">
        <v>131</v>
      </c>
      <c r="M83" s="8">
        <f t="shared" si="2"/>
        <v>94273200.000000015</v>
      </c>
      <c r="N83" s="9">
        <f t="shared" si="3"/>
        <v>94273200.000000015</v>
      </c>
    </row>
    <row r="84" spans="1:14" x14ac:dyDescent="0.2">
      <c r="A84">
        <v>2027</v>
      </c>
      <c r="B84" s="7" t="s">
        <v>141</v>
      </c>
      <c r="C84" s="7">
        <v>44910</v>
      </c>
      <c r="D84">
        <v>1</v>
      </c>
      <c r="E84" s="8">
        <v>406.35</v>
      </c>
      <c r="F84">
        <v>5379.1559999999999</v>
      </c>
      <c r="G84" t="s">
        <v>85</v>
      </c>
      <c r="H84" t="s">
        <v>102</v>
      </c>
      <c r="I84" s="4">
        <v>2</v>
      </c>
      <c r="J84" s="6">
        <v>1</v>
      </c>
      <c r="K84" t="s">
        <v>125</v>
      </c>
      <c r="L84" t="s">
        <v>131</v>
      </c>
      <c r="M84" s="8">
        <f t="shared" si="2"/>
        <v>812700</v>
      </c>
      <c r="N84" s="9">
        <f t="shared" si="3"/>
        <v>812700</v>
      </c>
    </row>
    <row r="85" spans="1:14" x14ac:dyDescent="0.2">
      <c r="A85">
        <v>2027</v>
      </c>
      <c r="B85" s="7" t="s">
        <v>141</v>
      </c>
      <c r="C85" s="7">
        <v>44910</v>
      </c>
      <c r="D85">
        <v>1</v>
      </c>
      <c r="E85" s="8">
        <v>406.35</v>
      </c>
      <c r="F85">
        <v>5379.1559999999999</v>
      </c>
      <c r="G85" t="s">
        <v>86</v>
      </c>
      <c r="H85" t="s">
        <v>102</v>
      </c>
      <c r="I85" s="4">
        <v>2</v>
      </c>
      <c r="J85" s="6">
        <v>1</v>
      </c>
      <c r="K85" t="s">
        <v>125</v>
      </c>
      <c r="L85" t="s">
        <v>131</v>
      </c>
      <c r="M85" s="8">
        <f t="shared" si="2"/>
        <v>812700</v>
      </c>
      <c r="N85" s="9">
        <f t="shared" si="3"/>
        <v>812700</v>
      </c>
    </row>
    <row r="86" spans="1:14" x14ac:dyDescent="0.2">
      <c r="A86">
        <v>2027</v>
      </c>
      <c r="B86" s="7" t="s">
        <v>141</v>
      </c>
      <c r="C86" s="7">
        <v>44910</v>
      </c>
      <c r="D86">
        <v>1</v>
      </c>
      <c r="E86" s="8">
        <v>406.35</v>
      </c>
      <c r="F86">
        <v>5379.1559999999999</v>
      </c>
      <c r="G86" t="s">
        <v>87</v>
      </c>
      <c r="H86" t="s">
        <v>102</v>
      </c>
      <c r="I86" s="4">
        <v>2</v>
      </c>
      <c r="J86" s="6">
        <v>1</v>
      </c>
      <c r="K86" t="s">
        <v>125</v>
      </c>
      <c r="L86" t="s">
        <v>131</v>
      </c>
      <c r="M86" s="8">
        <f t="shared" si="2"/>
        <v>812700</v>
      </c>
      <c r="N86" s="9">
        <f t="shared" si="3"/>
        <v>812700</v>
      </c>
    </row>
    <row r="87" spans="1:14" x14ac:dyDescent="0.2">
      <c r="A87">
        <v>2027</v>
      </c>
      <c r="B87" s="7" t="s">
        <v>141</v>
      </c>
      <c r="C87" s="7">
        <v>44910</v>
      </c>
      <c r="D87">
        <v>1</v>
      </c>
      <c r="E87" s="8">
        <v>406.35</v>
      </c>
      <c r="F87">
        <v>5379.1559999999999</v>
      </c>
      <c r="G87" t="s">
        <v>88</v>
      </c>
      <c r="H87" t="s">
        <v>102</v>
      </c>
      <c r="I87" s="4">
        <v>2</v>
      </c>
      <c r="J87" s="6">
        <v>1</v>
      </c>
      <c r="K87" t="s">
        <v>125</v>
      </c>
      <c r="L87" t="s">
        <v>131</v>
      </c>
      <c r="M87" s="8">
        <f t="shared" si="2"/>
        <v>812700</v>
      </c>
      <c r="N87" s="9">
        <f t="shared" si="3"/>
        <v>812700</v>
      </c>
    </row>
    <row r="88" spans="1:14" x14ac:dyDescent="0.2">
      <c r="A88">
        <v>2027</v>
      </c>
      <c r="B88" s="7" t="s">
        <v>141</v>
      </c>
      <c r="C88" s="7">
        <v>44910</v>
      </c>
      <c r="D88">
        <v>1</v>
      </c>
      <c r="E88" s="8">
        <v>406.35</v>
      </c>
      <c r="F88">
        <v>5379.1559999999999</v>
      </c>
      <c r="G88" t="s">
        <v>89</v>
      </c>
      <c r="H88" t="s">
        <v>100</v>
      </c>
      <c r="I88" s="4">
        <v>12.25</v>
      </c>
      <c r="J88" s="6">
        <v>1</v>
      </c>
      <c r="K88" t="s">
        <v>126</v>
      </c>
      <c r="L88">
        <v>6112502075</v>
      </c>
      <c r="M88" s="8">
        <f t="shared" si="2"/>
        <v>4977787.5</v>
      </c>
      <c r="N88" s="9">
        <f t="shared" si="3"/>
        <v>4977787.5</v>
      </c>
    </row>
    <row r="89" spans="1:14" x14ac:dyDescent="0.2">
      <c r="A89">
        <v>2027</v>
      </c>
      <c r="B89" s="7" t="s">
        <v>141</v>
      </c>
      <c r="C89" s="7">
        <v>44910</v>
      </c>
      <c r="D89">
        <v>1</v>
      </c>
      <c r="E89" s="8">
        <v>406.35</v>
      </c>
      <c r="F89">
        <v>5379.1559999999999</v>
      </c>
      <c r="G89" t="s">
        <v>90</v>
      </c>
      <c r="H89" t="s">
        <v>100</v>
      </c>
      <c r="I89" s="4">
        <v>2</v>
      </c>
      <c r="J89" s="6">
        <v>1</v>
      </c>
      <c r="K89" t="s">
        <v>126</v>
      </c>
      <c r="L89">
        <v>6112502075</v>
      </c>
      <c r="M89" s="8">
        <f t="shared" si="2"/>
        <v>812700</v>
      </c>
      <c r="N89" s="9">
        <f t="shared" si="3"/>
        <v>812700</v>
      </c>
    </row>
    <row r="90" spans="1:14" x14ac:dyDescent="0.2">
      <c r="A90">
        <v>2027</v>
      </c>
      <c r="B90" s="7" t="s">
        <v>141</v>
      </c>
      <c r="C90" s="7">
        <v>44910</v>
      </c>
      <c r="D90">
        <v>1</v>
      </c>
      <c r="E90" s="8">
        <v>406.35</v>
      </c>
      <c r="F90">
        <v>5379.1559999999999</v>
      </c>
      <c r="G90" t="s">
        <v>91</v>
      </c>
      <c r="H90" t="s">
        <v>100</v>
      </c>
      <c r="I90" s="4">
        <v>11</v>
      </c>
      <c r="J90" s="6">
        <v>1</v>
      </c>
      <c r="K90" t="s">
        <v>126</v>
      </c>
      <c r="L90">
        <v>6112502075</v>
      </c>
      <c r="M90" s="8">
        <f t="shared" si="2"/>
        <v>4469850</v>
      </c>
      <c r="N90" s="9">
        <f t="shared" si="3"/>
        <v>4469850</v>
      </c>
    </row>
    <row r="91" spans="1:14" x14ac:dyDescent="0.2">
      <c r="A91">
        <v>2027</v>
      </c>
      <c r="B91" s="7" t="s">
        <v>141</v>
      </c>
      <c r="C91" s="7">
        <v>44910</v>
      </c>
      <c r="D91">
        <v>1</v>
      </c>
      <c r="E91" s="8">
        <v>406.35</v>
      </c>
      <c r="F91">
        <v>5379.1559999999999</v>
      </c>
      <c r="G91" t="s">
        <v>92</v>
      </c>
      <c r="H91" t="s">
        <v>100</v>
      </c>
      <c r="I91" s="4">
        <v>12.25</v>
      </c>
      <c r="J91" s="6">
        <v>1</v>
      </c>
      <c r="K91" t="s">
        <v>126</v>
      </c>
      <c r="L91">
        <v>6112502075</v>
      </c>
      <c r="M91" s="8">
        <f t="shared" si="2"/>
        <v>4977787.5</v>
      </c>
      <c r="N91" s="9">
        <f t="shared" si="3"/>
        <v>4977787.5</v>
      </c>
    </row>
    <row r="92" spans="1:14" x14ac:dyDescent="0.2">
      <c r="A92">
        <v>2027</v>
      </c>
      <c r="B92" s="7" t="s">
        <v>141</v>
      </c>
      <c r="C92" s="7">
        <v>44910</v>
      </c>
      <c r="D92">
        <v>1</v>
      </c>
      <c r="E92" s="8">
        <v>406.35</v>
      </c>
      <c r="F92">
        <v>5379.1559999999999</v>
      </c>
      <c r="G92" t="s">
        <v>93</v>
      </c>
      <c r="H92" t="s">
        <v>100</v>
      </c>
      <c r="I92" s="4">
        <v>4</v>
      </c>
      <c r="J92" s="6">
        <v>1</v>
      </c>
      <c r="K92" t="s">
        <v>126</v>
      </c>
      <c r="L92">
        <v>6112502075</v>
      </c>
      <c r="M92" s="8">
        <f t="shared" si="2"/>
        <v>1625400</v>
      </c>
      <c r="N92" s="9">
        <f t="shared" si="3"/>
        <v>1625400</v>
      </c>
    </row>
    <row r="93" spans="1:14" x14ac:dyDescent="0.2">
      <c r="A93">
        <v>2027</v>
      </c>
      <c r="B93" s="7" t="s">
        <v>141</v>
      </c>
      <c r="C93" s="7">
        <v>44910</v>
      </c>
      <c r="D93">
        <v>1</v>
      </c>
      <c r="E93" s="8">
        <v>406.35</v>
      </c>
      <c r="F93">
        <v>5379.1559999999999</v>
      </c>
      <c r="G93" t="s">
        <v>94</v>
      </c>
      <c r="H93" t="s">
        <v>103</v>
      </c>
      <c r="I93" s="4">
        <v>2</v>
      </c>
      <c r="J93" s="6">
        <v>1</v>
      </c>
      <c r="K93" t="s">
        <v>127</v>
      </c>
      <c r="L93">
        <v>9542583988</v>
      </c>
      <c r="M93" s="8">
        <f t="shared" si="2"/>
        <v>812700</v>
      </c>
      <c r="N93" s="9">
        <f t="shared" si="3"/>
        <v>812700</v>
      </c>
    </row>
    <row r="94" spans="1:14" x14ac:dyDescent="0.2">
      <c r="A94">
        <v>2027</v>
      </c>
      <c r="B94" s="7" t="s">
        <v>141</v>
      </c>
      <c r="C94" s="7">
        <v>44910</v>
      </c>
      <c r="D94">
        <v>1</v>
      </c>
      <c r="E94" s="8">
        <v>406.35</v>
      </c>
      <c r="F94">
        <v>5379.1559999999999</v>
      </c>
      <c r="G94" t="s">
        <v>95</v>
      </c>
      <c r="H94" t="s">
        <v>98</v>
      </c>
      <c r="I94" s="4">
        <v>175</v>
      </c>
      <c r="J94" s="6">
        <v>17</v>
      </c>
      <c r="K94" t="s">
        <v>128</v>
      </c>
      <c r="L94">
        <v>7280018564</v>
      </c>
      <c r="M94" s="8">
        <f t="shared" si="2"/>
        <v>71111250</v>
      </c>
      <c r="N94" s="9">
        <f t="shared" si="3"/>
        <v>1208891250</v>
      </c>
    </row>
    <row r="95" spans="1:14" x14ac:dyDescent="0.2">
      <c r="A95">
        <v>2027</v>
      </c>
      <c r="B95" s="7" t="s">
        <v>141</v>
      </c>
      <c r="C95" s="7">
        <v>44910</v>
      </c>
      <c r="D95">
        <v>1</v>
      </c>
      <c r="E95" s="8">
        <v>406.35</v>
      </c>
      <c r="F95">
        <v>5379.1559999999999</v>
      </c>
      <c r="G95" t="s">
        <v>96</v>
      </c>
      <c r="H95" t="s">
        <v>100</v>
      </c>
      <c r="I95" s="4">
        <v>40</v>
      </c>
      <c r="J95" s="6">
        <v>1</v>
      </c>
      <c r="K95" t="s">
        <v>129</v>
      </c>
      <c r="L95">
        <v>7352055446</v>
      </c>
      <c r="M95" s="8">
        <f t="shared" si="2"/>
        <v>16254000</v>
      </c>
      <c r="N95" s="9">
        <f t="shared" si="3"/>
        <v>16254000</v>
      </c>
    </row>
    <row r="96" spans="1:14" x14ac:dyDescent="0.2">
      <c r="A96">
        <v>2027</v>
      </c>
      <c r="B96" s="7" t="s">
        <v>141</v>
      </c>
      <c r="C96" s="7">
        <v>44910</v>
      </c>
      <c r="D96">
        <v>1</v>
      </c>
      <c r="E96" s="8">
        <v>406.35</v>
      </c>
      <c r="F96">
        <v>5379.1559999999999</v>
      </c>
      <c r="G96" t="s">
        <v>97</v>
      </c>
      <c r="H96" t="s">
        <v>100</v>
      </c>
      <c r="I96" s="4">
        <v>40</v>
      </c>
      <c r="J96" s="6">
        <v>1</v>
      </c>
      <c r="K96" t="s">
        <v>129</v>
      </c>
      <c r="L96">
        <v>7352055446</v>
      </c>
      <c r="M96" s="8">
        <f t="shared" si="2"/>
        <v>16254000</v>
      </c>
      <c r="N96" s="9">
        <f t="shared" si="3"/>
        <v>16254000</v>
      </c>
    </row>
    <row r="97" spans="13:14" x14ac:dyDescent="0.2">
      <c r="M97" s="10">
        <f>SUM(M2:M96)</f>
        <v>2185820040.6000004</v>
      </c>
      <c r="N97" s="10">
        <f>SUM(N2:N96)</f>
        <v>10248025907.700001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A1FA-E72A-6A48-9352-D10B76D9011C}">
  <dimension ref="A1:H97"/>
  <sheetViews>
    <sheetView tabSelected="1" workbookViewId="0">
      <selection activeCell="B2" sqref="B2:H96"/>
    </sheetView>
  </sheetViews>
  <sheetFormatPr baseColWidth="10" defaultColWidth="8.83203125" defaultRowHeight="15" x14ac:dyDescent="0.2"/>
  <cols>
    <col min="1" max="2" width="16.5" customWidth="1"/>
    <col min="3" max="4" width="20.1640625" customWidth="1"/>
    <col min="5" max="5" width="20.1640625" style="4" customWidth="1"/>
    <col min="6" max="6" width="22" style="6" customWidth="1"/>
    <col min="7" max="7" width="20.1640625" customWidth="1"/>
    <col min="8" max="8" width="21.5" customWidth="1"/>
  </cols>
  <sheetData>
    <row r="1" spans="1:8" ht="80" x14ac:dyDescent="0.2">
      <c r="A1" s="5" t="s">
        <v>137</v>
      </c>
      <c r="B1" s="5" t="s">
        <v>139</v>
      </c>
      <c r="C1" s="2" t="s">
        <v>132</v>
      </c>
      <c r="D1" s="1" t="s">
        <v>0</v>
      </c>
      <c r="E1" s="3" t="s">
        <v>133</v>
      </c>
      <c r="F1" s="2" t="s">
        <v>134</v>
      </c>
      <c r="G1" s="1" t="s">
        <v>1</v>
      </c>
      <c r="H1" s="5" t="s">
        <v>162</v>
      </c>
    </row>
    <row r="2" spans="1:8" x14ac:dyDescent="0.2">
      <c r="A2" s="7">
        <v>44910</v>
      </c>
      <c r="B2" s="8">
        <v>406.35</v>
      </c>
      <c r="C2" t="s">
        <v>3</v>
      </c>
      <c r="D2" t="s">
        <v>98</v>
      </c>
      <c r="E2" s="4">
        <v>9.1959999999999997</v>
      </c>
      <c r="F2" s="6">
        <v>17</v>
      </c>
      <c r="G2" t="s">
        <v>104</v>
      </c>
      <c r="H2" s="9">
        <v>63525508.200000018</v>
      </c>
    </row>
    <row r="3" spans="1:8" x14ac:dyDescent="0.2">
      <c r="A3" s="7">
        <v>44910</v>
      </c>
      <c r="B3" s="8">
        <v>406.35</v>
      </c>
      <c r="C3" t="s">
        <v>4</v>
      </c>
      <c r="D3" t="s">
        <v>99</v>
      </c>
      <c r="E3" s="4">
        <v>135.38999999999999</v>
      </c>
      <c r="F3" s="6">
        <v>5</v>
      </c>
      <c r="G3" t="s">
        <v>105</v>
      </c>
      <c r="H3" s="9">
        <v>275078632.5</v>
      </c>
    </row>
    <row r="4" spans="1:8" x14ac:dyDescent="0.2">
      <c r="A4" s="7">
        <v>44910</v>
      </c>
      <c r="B4" s="8">
        <v>406.35</v>
      </c>
      <c r="C4" t="s">
        <v>5</v>
      </c>
      <c r="D4" t="s">
        <v>100</v>
      </c>
      <c r="E4" s="4">
        <v>9</v>
      </c>
      <c r="F4" s="6">
        <v>1</v>
      </c>
      <c r="G4" t="s">
        <v>106</v>
      </c>
      <c r="H4" s="9">
        <v>3657150</v>
      </c>
    </row>
    <row r="5" spans="1:8" x14ac:dyDescent="0.2">
      <c r="A5" s="7">
        <v>44910</v>
      </c>
      <c r="B5" s="8">
        <v>406.35</v>
      </c>
      <c r="C5" t="s">
        <v>6</v>
      </c>
      <c r="D5" t="s">
        <v>100</v>
      </c>
      <c r="E5" s="4">
        <v>202</v>
      </c>
      <c r="F5" s="6">
        <v>1</v>
      </c>
      <c r="G5" t="s">
        <v>107</v>
      </c>
      <c r="H5" s="9">
        <v>82082700</v>
      </c>
    </row>
    <row r="6" spans="1:8" x14ac:dyDescent="0.2">
      <c r="A6" s="7">
        <v>44910</v>
      </c>
      <c r="B6" s="8">
        <v>406.35</v>
      </c>
      <c r="C6" t="s">
        <v>7</v>
      </c>
      <c r="D6" t="s">
        <v>100</v>
      </c>
      <c r="E6" s="4">
        <v>202</v>
      </c>
      <c r="F6" s="6">
        <v>1</v>
      </c>
      <c r="G6" t="s">
        <v>107</v>
      </c>
      <c r="H6" s="9">
        <v>82082700</v>
      </c>
    </row>
    <row r="7" spans="1:8" x14ac:dyDescent="0.2">
      <c r="A7" s="7">
        <v>44910</v>
      </c>
      <c r="B7" s="8">
        <v>406.35</v>
      </c>
      <c r="C7" t="s">
        <v>8</v>
      </c>
      <c r="D7" t="s">
        <v>100</v>
      </c>
      <c r="E7" s="4">
        <v>200</v>
      </c>
      <c r="F7" s="6">
        <v>1</v>
      </c>
      <c r="G7" t="s">
        <v>107</v>
      </c>
      <c r="H7" s="9">
        <v>81270000</v>
      </c>
    </row>
    <row r="8" spans="1:8" x14ac:dyDescent="0.2">
      <c r="A8" s="7">
        <v>44910</v>
      </c>
      <c r="B8" s="8">
        <v>406.35</v>
      </c>
      <c r="C8" t="s">
        <v>9</v>
      </c>
      <c r="D8" t="s">
        <v>100</v>
      </c>
      <c r="E8" s="4">
        <v>200</v>
      </c>
      <c r="F8" s="6">
        <v>1</v>
      </c>
      <c r="G8" t="s">
        <v>107</v>
      </c>
      <c r="H8" s="9">
        <v>81270000</v>
      </c>
    </row>
    <row r="9" spans="1:8" x14ac:dyDescent="0.2">
      <c r="A9" s="7">
        <v>44910</v>
      </c>
      <c r="B9" s="8">
        <v>406.35</v>
      </c>
      <c r="C9" t="s">
        <v>10</v>
      </c>
      <c r="D9" t="s">
        <v>100</v>
      </c>
      <c r="E9" s="4">
        <v>200</v>
      </c>
      <c r="F9" s="6">
        <v>1</v>
      </c>
      <c r="G9" t="s">
        <v>107</v>
      </c>
      <c r="H9" s="9">
        <v>81270000</v>
      </c>
    </row>
    <row r="10" spans="1:8" x14ac:dyDescent="0.2">
      <c r="A10" s="7">
        <v>44910</v>
      </c>
      <c r="B10" s="8">
        <v>406.35</v>
      </c>
      <c r="C10" t="s">
        <v>11</v>
      </c>
      <c r="D10" t="s">
        <v>100</v>
      </c>
      <c r="E10" s="4">
        <v>11.708</v>
      </c>
      <c r="F10" s="6">
        <v>1</v>
      </c>
      <c r="G10" t="s">
        <v>108</v>
      </c>
      <c r="H10" s="9">
        <v>4757545.8</v>
      </c>
    </row>
    <row r="11" spans="1:8" x14ac:dyDescent="0.2">
      <c r="A11" s="7">
        <v>44910</v>
      </c>
      <c r="B11" s="8">
        <v>406.35</v>
      </c>
      <c r="C11" t="s">
        <v>12</v>
      </c>
      <c r="D11" t="s">
        <v>100</v>
      </c>
      <c r="E11" s="4">
        <v>12.164999999999999</v>
      </c>
      <c r="F11" s="6">
        <v>1</v>
      </c>
      <c r="G11" t="s">
        <v>108</v>
      </c>
      <c r="H11" s="9">
        <v>4943247.75</v>
      </c>
    </row>
    <row r="12" spans="1:8" x14ac:dyDescent="0.2">
      <c r="A12" s="7">
        <v>44910</v>
      </c>
      <c r="B12" s="8">
        <v>406.35</v>
      </c>
      <c r="C12" t="s">
        <v>13</v>
      </c>
      <c r="D12" t="s">
        <v>101</v>
      </c>
      <c r="E12" s="4">
        <v>45</v>
      </c>
      <c r="F12" s="6">
        <v>1</v>
      </c>
      <c r="G12" t="s">
        <v>109</v>
      </c>
      <c r="H12" s="9">
        <v>18285750</v>
      </c>
    </row>
    <row r="13" spans="1:8" x14ac:dyDescent="0.2">
      <c r="A13" s="7">
        <v>44910</v>
      </c>
      <c r="B13" s="8">
        <v>406.35</v>
      </c>
      <c r="C13" t="s">
        <v>14</v>
      </c>
      <c r="D13" t="s">
        <v>101</v>
      </c>
      <c r="E13" s="4">
        <v>47</v>
      </c>
      <c r="F13" s="6">
        <v>1</v>
      </c>
      <c r="G13" t="s">
        <v>109</v>
      </c>
      <c r="H13" s="9">
        <v>19098450</v>
      </c>
    </row>
    <row r="14" spans="1:8" x14ac:dyDescent="0.2">
      <c r="A14" s="7">
        <v>44910</v>
      </c>
      <c r="B14" s="8">
        <v>406.35</v>
      </c>
      <c r="C14" t="s">
        <v>15</v>
      </c>
      <c r="D14" t="s">
        <v>101</v>
      </c>
      <c r="E14" s="4">
        <v>47</v>
      </c>
      <c r="F14" s="6">
        <v>1</v>
      </c>
      <c r="G14" t="s">
        <v>109</v>
      </c>
      <c r="H14" s="9">
        <v>19098450</v>
      </c>
    </row>
    <row r="15" spans="1:8" x14ac:dyDescent="0.2">
      <c r="A15" s="7">
        <v>44910</v>
      </c>
      <c r="B15" s="8">
        <v>406.35</v>
      </c>
      <c r="C15" t="s">
        <v>16</v>
      </c>
      <c r="D15" t="s">
        <v>101</v>
      </c>
      <c r="E15" s="4">
        <v>47</v>
      </c>
      <c r="F15" s="6">
        <v>1</v>
      </c>
      <c r="G15" t="s">
        <v>109</v>
      </c>
      <c r="H15" s="9">
        <v>19098450</v>
      </c>
    </row>
    <row r="16" spans="1:8" x14ac:dyDescent="0.2">
      <c r="A16" s="7">
        <v>44910</v>
      </c>
      <c r="B16" s="8">
        <v>406.35</v>
      </c>
      <c r="C16" t="s">
        <v>17</v>
      </c>
      <c r="D16" t="s">
        <v>101</v>
      </c>
      <c r="E16" s="4">
        <v>47</v>
      </c>
      <c r="F16" s="6">
        <v>1</v>
      </c>
      <c r="G16" t="s">
        <v>109</v>
      </c>
      <c r="H16" s="9">
        <v>19098450</v>
      </c>
    </row>
    <row r="17" spans="1:8" x14ac:dyDescent="0.2">
      <c r="A17" s="7">
        <v>44910</v>
      </c>
      <c r="B17" s="8">
        <v>406.35</v>
      </c>
      <c r="C17" t="s">
        <v>18</v>
      </c>
      <c r="D17" t="s">
        <v>101</v>
      </c>
      <c r="E17" s="4">
        <v>47</v>
      </c>
      <c r="F17" s="6">
        <v>1</v>
      </c>
      <c r="G17" t="s">
        <v>109</v>
      </c>
      <c r="H17" s="9">
        <v>19098450</v>
      </c>
    </row>
    <row r="18" spans="1:8" x14ac:dyDescent="0.2">
      <c r="A18" s="7">
        <v>44910</v>
      </c>
      <c r="B18" s="8">
        <v>406.35</v>
      </c>
      <c r="C18" t="s">
        <v>19</v>
      </c>
      <c r="D18" t="s">
        <v>101</v>
      </c>
      <c r="E18" s="4">
        <v>45</v>
      </c>
      <c r="F18" s="6">
        <v>1</v>
      </c>
      <c r="G18" t="s">
        <v>109</v>
      </c>
      <c r="H18" s="9">
        <v>18285750</v>
      </c>
    </row>
    <row r="19" spans="1:8" x14ac:dyDescent="0.2">
      <c r="A19" s="7">
        <v>44910</v>
      </c>
      <c r="B19" s="8">
        <v>406.35</v>
      </c>
      <c r="C19" t="s">
        <v>20</v>
      </c>
      <c r="D19" t="s">
        <v>101</v>
      </c>
      <c r="E19" s="4">
        <v>45</v>
      </c>
      <c r="F19" s="6">
        <v>1</v>
      </c>
      <c r="G19" t="s">
        <v>109</v>
      </c>
      <c r="H19" s="9">
        <v>18285750</v>
      </c>
    </row>
    <row r="20" spans="1:8" x14ac:dyDescent="0.2">
      <c r="A20" s="7">
        <v>44910</v>
      </c>
      <c r="B20" s="8">
        <v>406.35</v>
      </c>
      <c r="C20" t="s">
        <v>21</v>
      </c>
      <c r="D20" t="s">
        <v>101</v>
      </c>
      <c r="E20" s="4">
        <v>45</v>
      </c>
      <c r="F20" s="6">
        <v>1</v>
      </c>
      <c r="G20" t="s">
        <v>109</v>
      </c>
      <c r="H20" s="9">
        <v>18285750</v>
      </c>
    </row>
    <row r="21" spans="1:8" x14ac:dyDescent="0.2">
      <c r="A21" s="7">
        <v>44910</v>
      </c>
      <c r="B21" s="8">
        <v>406.35</v>
      </c>
      <c r="C21" t="s">
        <v>22</v>
      </c>
      <c r="D21" t="s">
        <v>101</v>
      </c>
      <c r="E21" s="4">
        <v>42</v>
      </c>
      <c r="F21" s="6">
        <v>1</v>
      </c>
      <c r="G21" t="s">
        <v>109</v>
      </c>
      <c r="H21" s="9">
        <v>17066700</v>
      </c>
    </row>
    <row r="22" spans="1:8" x14ac:dyDescent="0.2">
      <c r="A22" s="7">
        <v>44910</v>
      </c>
      <c r="B22" s="8">
        <v>406.35</v>
      </c>
      <c r="C22" t="s">
        <v>23</v>
      </c>
      <c r="D22" t="s">
        <v>101</v>
      </c>
      <c r="E22" s="4">
        <v>30</v>
      </c>
      <c r="F22" s="6">
        <v>1</v>
      </c>
      <c r="G22" t="s">
        <v>109</v>
      </c>
      <c r="H22" s="9">
        <v>12190500</v>
      </c>
    </row>
    <row r="23" spans="1:8" x14ac:dyDescent="0.2">
      <c r="A23" s="7">
        <v>44910</v>
      </c>
      <c r="B23" s="8">
        <v>406.35</v>
      </c>
      <c r="C23" t="s">
        <v>24</v>
      </c>
      <c r="D23" t="s">
        <v>101</v>
      </c>
      <c r="E23" s="4">
        <v>47</v>
      </c>
      <c r="F23" s="6">
        <v>1</v>
      </c>
      <c r="G23" t="s">
        <v>109</v>
      </c>
      <c r="H23" s="9">
        <v>19098450</v>
      </c>
    </row>
    <row r="24" spans="1:8" x14ac:dyDescent="0.2">
      <c r="A24" s="7">
        <v>44910</v>
      </c>
      <c r="B24" s="8">
        <v>406.35</v>
      </c>
      <c r="C24" t="s">
        <v>25</v>
      </c>
      <c r="D24" t="s">
        <v>101</v>
      </c>
      <c r="E24" s="4">
        <v>45</v>
      </c>
      <c r="F24" s="6">
        <v>1</v>
      </c>
      <c r="G24" t="s">
        <v>109</v>
      </c>
      <c r="H24" s="9">
        <v>18285750</v>
      </c>
    </row>
    <row r="25" spans="1:8" x14ac:dyDescent="0.2">
      <c r="A25" s="7">
        <v>44910</v>
      </c>
      <c r="B25" s="8">
        <v>406.35</v>
      </c>
      <c r="C25" t="s">
        <v>26</v>
      </c>
      <c r="D25" t="s">
        <v>101</v>
      </c>
      <c r="E25" s="4">
        <v>26</v>
      </c>
      <c r="F25" s="6">
        <v>1</v>
      </c>
      <c r="G25" t="s">
        <v>109</v>
      </c>
      <c r="H25" s="9">
        <v>10565100</v>
      </c>
    </row>
    <row r="26" spans="1:8" x14ac:dyDescent="0.2">
      <c r="A26" s="7">
        <v>44910</v>
      </c>
      <c r="B26" s="8">
        <v>406.35</v>
      </c>
      <c r="C26" t="s">
        <v>27</v>
      </c>
      <c r="D26" t="s">
        <v>101</v>
      </c>
      <c r="E26" s="4">
        <v>45</v>
      </c>
      <c r="F26" s="6">
        <v>1</v>
      </c>
      <c r="G26" t="s">
        <v>109</v>
      </c>
      <c r="H26" s="9">
        <v>18285750</v>
      </c>
    </row>
    <row r="27" spans="1:8" x14ac:dyDescent="0.2">
      <c r="A27" s="7">
        <v>44910</v>
      </c>
      <c r="B27" s="8">
        <v>406.35</v>
      </c>
      <c r="C27" t="s">
        <v>28</v>
      </c>
      <c r="D27" t="s">
        <v>101</v>
      </c>
      <c r="E27" s="4">
        <v>45</v>
      </c>
      <c r="F27" s="6">
        <v>1</v>
      </c>
      <c r="G27" t="s">
        <v>109</v>
      </c>
      <c r="H27" s="9">
        <v>18285750</v>
      </c>
    </row>
    <row r="28" spans="1:8" x14ac:dyDescent="0.2">
      <c r="A28" s="7">
        <v>44910</v>
      </c>
      <c r="B28" s="8">
        <v>406.35</v>
      </c>
      <c r="C28" t="s">
        <v>29</v>
      </c>
      <c r="D28" t="s">
        <v>101</v>
      </c>
      <c r="E28" s="4">
        <v>26</v>
      </c>
      <c r="F28" s="6">
        <v>1</v>
      </c>
      <c r="G28" t="s">
        <v>109</v>
      </c>
      <c r="H28" s="9">
        <v>10565100</v>
      </c>
    </row>
    <row r="29" spans="1:8" x14ac:dyDescent="0.2">
      <c r="A29" s="7">
        <v>44910</v>
      </c>
      <c r="B29" s="8">
        <v>406.35</v>
      </c>
      <c r="C29" t="s">
        <v>30</v>
      </c>
      <c r="D29" t="s">
        <v>100</v>
      </c>
      <c r="E29" s="4">
        <v>50.570999999999998</v>
      </c>
      <c r="F29" s="6">
        <v>1</v>
      </c>
      <c r="G29" t="s">
        <v>110</v>
      </c>
      <c r="H29" s="9">
        <v>20549525.850000001</v>
      </c>
    </row>
    <row r="30" spans="1:8" x14ac:dyDescent="0.2">
      <c r="A30" s="7">
        <v>44910</v>
      </c>
      <c r="B30" s="8">
        <v>406.35</v>
      </c>
      <c r="C30" t="s">
        <v>31</v>
      </c>
      <c r="D30" t="s">
        <v>100</v>
      </c>
      <c r="E30" s="4">
        <v>50.942</v>
      </c>
      <c r="F30" s="6">
        <v>1</v>
      </c>
      <c r="G30" t="s">
        <v>110</v>
      </c>
      <c r="H30" s="9">
        <v>20700281.700000003</v>
      </c>
    </row>
    <row r="31" spans="1:8" x14ac:dyDescent="0.2">
      <c r="A31" s="7">
        <v>44910</v>
      </c>
      <c r="B31" s="8">
        <v>406.35</v>
      </c>
      <c r="C31" t="s">
        <v>32</v>
      </c>
      <c r="D31" t="s">
        <v>100</v>
      </c>
      <c r="E31" s="4">
        <v>15</v>
      </c>
      <c r="F31" s="6">
        <v>1</v>
      </c>
      <c r="G31" t="s">
        <v>110</v>
      </c>
      <c r="H31" s="9">
        <v>6095250</v>
      </c>
    </row>
    <row r="32" spans="1:8" x14ac:dyDescent="0.2">
      <c r="A32" s="7">
        <v>44910</v>
      </c>
      <c r="B32" s="8">
        <v>406.35</v>
      </c>
      <c r="C32" t="s">
        <v>33</v>
      </c>
      <c r="D32" t="s">
        <v>98</v>
      </c>
      <c r="E32" s="4">
        <v>3.79</v>
      </c>
      <c r="F32" s="6">
        <v>7</v>
      </c>
      <c r="G32" t="s">
        <v>110</v>
      </c>
      <c r="H32" s="9">
        <v>10780465.5</v>
      </c>
    </row>
    <row r="33" spans="1:8" x14ac:dyDescent="0.2">
      <c r="A33" s="7">
        <v>44910</v>
      </c>
      <c r="B33" s="8">
        <v>406.35</v>
      </c>
      <c r="C33" t="s">
        <v>34</v>
      </c>
      <c r="D33" t="s">
        <v>99</v>
      </c>
      <c r="E33" s="4">
        <v>4.7030000000000003</v>
      </c>
      <c r="F33" s="6">
        <v>7</v>
      </c>
      <c r="G33" t="s">
        <v>110</v>
      </c>
      <c r="H33" s="9">
        <v>13377448.350000001</v>
      </c>
    </row>
    <row r="34" spans="1:8" x14ac:dyDescent="0.2">
      <c r="A34" s="7">
        <v>44910</v>
      </c>
      <c r="B34" s="8">
        <v>406.35</v>
      </c>
      <c r="C34" t="s">
        <v>35</v>
      </c>
      <c r="D34" t="s">
        <v>99</v>
      </c>
      <c r="E34" s="4">
        <v>2.359</v>
      </c>
      <c r="F34" s="6">
        <v>7</v>
      </c>
      <c r="G34" t="s">
        <v>110</v>
      </c>
      <c r="H34" s="9">
        <v>6710057.5500000007</v>
      </c>
    </row>
    <row r="35" spans="1:8" x14ac:dyDescent="0.2">
      <c r="A35" s="7">
        <v>44910</v>
      </c>
      <c r="B35" s="8">
        <v>406.35</v>
      </c>
      <c r="C35" t="s">
        <v>36</v>
      </c>
      <c r="D35" t="s">
        <v>99</v>
      </c>
      <c r="E35" s="4">
        <v>1</v>
      </c>
      <c r="F35" s="6">
        <v>7</v>
      </c>
      <c r="G35" t="s">
        <v>110</v>
      </c>
      <c r="H35" s="9">
        <v>2844450</v>
      </c>
    </row>
    <row r="36" spans="1:8" x14ac:dyDescent="0.2">
      <c r="A36" s="7">
        <v>44910</v>
      </c>
      <c r="B36" s="8">
        <v>406.35</v>
      </c>
      <c r="C36" t="s">
        <v>37</v>
      </c>
      <c r="D36" t="s">
        <v>99</v>
      </c>
      <c r="E36" s="4">
        <v>4.109</v>
      </c>
      <c r="F36" s="6">
        <v>7</v>
      </c>
      <c r="G36" t="s">
        <v>110</v>
      </c>
      <c r="H36" s="9">
        <v>11687845.050000001</v>
      </c>
    </row>
    <row r="37" spans="1:8" x14ac:dyDescent="0.2">
      <c r="A37" s="7">
        <v>44910</v>
      </c>
      <c r="B37" s="8">
        <v>406.35</v>
      </c>
      <c r="C37" t="s">
        <v>38</v>
      </c>
      <c r="D37" t="s">
        <v>99</v>
      </c>
      <c r="E37" s="4">
        <v>2.1659999999999999</v>
      </c>
      <c r="F37" s="6">
        <v>7</v>
      </c>
      <c r="G37" t="s">
        <v>110</v>
      </c>
      <c r="H37" s="9">
        <v>6161078.6999999993</v>
      </c>
    </row>
    <row r="38" spans="1:8" x14ac:dyDescent="0.2">
      <c r="A38" s="7">
        <v>44910</v>
      </c>
      <c r="B38" s="8">
        <v>406.35</v>
      </c>
      <c r="C38" t="s">
        <v>39</v>
      </c>
      <c r="D38" t="s">
        <v>99</v>
      </c>
      <c r="E38" s="4">
        <v>1.1879999999999999</v>
      </c>
      <c r="F38" s="6">
        <v>7</v>
      </c>
      <c r="G38" t="s">
        <v>110</v>
      </c>
      <c r="H38" s="9">
        <v>3379206.5999999996</v>
      </c>
    </row>
    <row r="39" spans="1:8" x14ac:dyDescent="0.2">
      <c r="A39" s="7">
        <v>44910</v>
      </c>
      <c r="B39" s="8">
        <v>406.35</v>
      </c>
      <c r="C39" t="s">
        <v>40</v>
      </c>
      <c r="D39" t="s">
        <v>99</v>
      </c>
      <c r="E39" s="4">
        <v>3.2429999999999999</v>
      </c>
      <c r="F39" s="6">
        <v>7</v>
      </c>
      <c r="G39" t="s">
        <v>110</v>
      </c>
      <c r="H39" s="9">
        <v>9224551.3499999996</v>
      </c>
    </row>
    <row r="40" spans="1:8" x14ac:dyDescent="0.2">
      <c r="A40" s="7">
        <v>44910</v>
      </c>
      <c r="B40" s="8">
        <v>406.35</v>
      </c>
      <c r="C40" t="s">
        <v>41</v>
      </c>
      <c r="D40" t="s">
        <v>101</v>
      </c>
      <c r="E40" s="4">
        <v>50</v>
      </c>
      <c r="F40" s="6">
        <v>1</v>
      </c>
      <c r="G40" t="s">
        <v>111</v>
      </c>
      <c r="H40" s="9">
        <v>20317500</v>
      </c>
    </row>
    <row r="41" spans="1:8" x14ac:dyDescent="0.2">
      <c r="A41" s="7">
        <v>44910</v>
      </c>
      <c r="B41" s="8">
        <v>406.35</v>
      </c>
      <c r="C41" t="s">
        <v>42</v>
      </c>
      <c r="D41" t="s">
        <v>101</v>
      </c>
      <c r="E41" s="4">
        <v>50</v>
      </c>
      <c r="F41" s="6">
        <v>1</v>
      </c>
      <c r="G41" t="s">
        <v>111</v>
      </c>
      <c r="H41" s="9">
        <v>20317500</v>
      </c>
    </row>
    <row r="42" spans="1:8" x14ac:dyDescent="0.2">
      <c r="A42" s="7">
        <v>44910</v>
      </c>
      <c r="B42" s="8">
        <v>406.35</v>
      </c>
      <c r="C42" t="s">
        <v>43</v>
      </c>
      <c r="D42" t="s">
        <v>101</v>
      </c>
      <c r="E42" s="4">
        <v>50</v>
      </c>
      <c r="F42" s="6">
        <v>1</v>
      </c>
      <c r="G42" t="s">
        <v>111</v>
      </c>
      <c r="H42" s="9">
        <v>20317500</v>
      </c>
    </row>
    <row r="43" spans="1:8" x14ac:dyDescent="0.2">
      <c r="A43" s="7">
        <v>44910</v>
      </c>
      <c r="B43" s="8">
        <v>406.35</v>
      </c>
      <c r="C43" t="s">
        <v>44</v>
      </c>
      <c r="D43" t="s">
        <v>101</v>
      </c>
      <c r="E43" s="4">
        <v>50</v>
      </c>
      <c r="F43" s="6">
        <v>1</v>
      </c>
      <c r="G43" t="s">
        <v>111</v>
      </c>
      <c r="H43" s="9">
        <v>20317500</v>
      </c>
    </row>
    <row r="44" spans="1:8" x14ac:dyDescent="0.2">
      <c r="A44" s="7">
        <v>44910</v>
      </c>
      <c r="B44" s="8">
        <v>406.35</v>
      </c>
      <c r="C44" t="s">
        <v>45</v>
      </c>
      <c r="D44" t="s">
        <v>101</v>
      </c>
      <c r="E44" s="4">
        <v>50</v>
      </c>
      <c r="F44" s="6">
        <v>1</v>
      </c>
      <c r="G44" t="s">
        <v>111</v>
      </c>
      <c r="H44" s="9">
        <v>20317500</v>
      </c>
    </row>
    <row r="45" spans="1:8" x14ac:dyDescent="0.2">
      <c r="A45" s="7">
        <v>44910</v>
      </c>
      <c r="B45" s="8">
        <v>406.35</v>
      </c>
      <c r="C45" t="s">
        <v>46</v>
      </c>
      <c r="D45" t="s">
        <v>101</v>
      </c>
      <c r="E45" s="4">
        <v>50</v>
      </c>
      <c r="F45" s="6">
        <v>1</v>
      </c>
      <c r="G45" t="s">
        <v>111</v>
      </c>
      <c r="H45" s="9">
        <v>20317500</v>
      </c>
    </row>
    <row r="46" spans="1:8" x14ac:dyDescent="0.2">
      <c r="A46" s="7">
        <v>44910</v>
      </c>
      <c r="B46" s="8">
        <v>406.35</v>
      </c>
      <c r="C46" t="s">
        <v>47</v>
      </c>
      <c r="D46" t="s">
        <v>101</v>
      </c>
      <c r="E46" s="4">
        <v>50</v>
      </c>
      <c r="F46" s="6">
        <v>1</v>
      </c>
      <c r="G46" t="s">
        <v>111</v>
      </c>
      <c r="H46" s="9">
        <v>20317500</v>
      </c>
    </row>
    <row r="47" spans="1:8" x14ac:dyDescent="0.2">
      <c r="A47" s="7">
        <v>44910</v>
      </c>
      <c r="B47" s="8">
        <v>406.35</v>
      </c>
      <c r="C47" t="s">
        <v>48</v>
      </c>
      <c r="D47" t="s">
        <v>101</v>
      </c>
      <c r="E47" s="4">
        <v>50</v>
      </c>
      <c r="F47" s="6">
        <v>1</v>
      </c>
      <c r="G47" t="s">
        <v>111</v>
      </c>
      <c r="H47" s="9">
        <v>20317500</v>
      </c>
    </row>
    <row r="48" spans="1:8" x14ac:dyDescent="0.2">
      <c r="A48" s="7">
        <v>44910</v>
      </c>
      <c r="B48" s="8">
        <v>406.35</v>
      </c>
      <c r="C48" t="s">
        <v>49</v>
      </c>
      <c r="D48" t="s">
        <v>101</v>
      </c>
      <c r="E48" s="4">
        <v>25</v>
      </c>
      <c r="F48" s="6">
        <v>1</v>
      </c>
      <c r="G48" t="s">
        <v>111</v>
      </c>
      <c r="H48" s="9">
        <v>10158750</v>
      </c>
    </row>
    <row r="49" spans="1:8" x14ac:dyDescent="0.2">
      <c r="A49" s="7">
        <v>44910</v>
      </c>
      <c r="B49" s="8">
        <v>406.35</v>
      </c>
      <c r="C49" t="s">
        <v>50</v>
      </c>
      <c r="D49" t="s">
        <v>101</v>
      </c>
      <c r="E49" s="4">
        <v>25</v>
      </c>
      <c r="F49" s="6">
        <v>1</v>
      </c>
      <c r="G49" t="s">
        <v>111</v>
      </c>
      <c r="H49" s="9">
        <v>10158750</v>
      </c>
    </row>
    <row r="50" spans="1:8" x14ac:dyDescent="0.2">
      <c r="A50" s="7">
        <v>44910</v>
      </c>
      <c r="B50" s="8">
        <v>406.35</v>
      </c>
      <c r="C50" t="s">
        <v>51</v>
      </c>
      <c r="D50" t="s">
        <v>101</v>
      </c>
      <c r="E50" s="4">
        <v>35</v>
      </c>
      <c r="F50" s="6">
        <v>1</v>
      </c>
      <c r="G50" t="s">
        <v>111</v>
      </c>
      <c r="H50" s="9">
        <v>14222250</v>
      </c>
    </row>
    <row r="51" spans="1:8" x14ac:dyDescent="0.2">
      <c r="A51" s="7">
        <v>44910</v>
      </c>
      <c r="B51" s="8">
        <v>406.35</v>
      </c>
      <c r="C51" t="s">
        <v>52</v>
      </c>
      <c r="D51" t="s">
        <v>101</v>
      </c>
      <c r="E51" s="4">
        <v>35</v>
      </c>
      <c r="F51" s="6">
        <v>1</v>
      </c>
      <c r="G51" t="s">
        <v>111</v>
      </c>
      <c r="H51" s="9">
        <v>14222250</v>
      </c>
    </row>
    <row r="52" spans="1:8" x14ac:dyDescent="0.2">
      <c r="A52" s="7">
        <v>44910</v>
      </c>
      <c r="B52" s="8">
        <v>406.35</v>
      </c>
      <c r="C52" t="s">
        <v>53</v>
      </c>
      <c r="D52" t="s">
        <v>101</v>
      </c>
      <c r="E52" s="4">
        <v>50</v>
      </c>
      <c r="F52" s="6">
        <v>1</v>
      </c>
      <c r="G52" t="s">
        <v>111</v>
      </c>
      <c r="H52" s="9">
        <v>20317500</v>
      </c>
    </row>
    <row r="53" spans="1:8" x14ac:dyDescent="0.2">
      <c r="A53" s="7">
        <v>44910</v>
      </c>
      <c r="B53" s="8">
        <v>406.35</v>
      </c>
      <c r="C53" t="s">
        <v>54</v>
      </c>
      <c r="D53" t="s">
        <v>101</v>
      </c>
      <c r="E53" s="4">
        <v>50</v>
      </c>
      <c r="F53" s="6">
        <v>1</v>
      </c>
      <c r="G53" t="s">
        <v>111</v>
      </c>
      <c r="H53" s="9">
        <v>20317500</v>
      </c>
    </row>
    <row r="54" spans="1:8" x14ac:dyDescent="0.2">
      <c r="A54" s="7">
        <v>44910</v>
      </c>
      <c r="B54" s="8">
        <v>406.35</v>
      </c>
      <c r="C54" t="s">
        <v>55</v>
      </c>
      <c r="D54" t="s">
        <v>98</v>
      </c>
      <c r="E54" s="4">
        <v>123.852</v>
      </c>
      <c r="F54" s="6">
        <v>17</v>
      </c>
      <c r="G54" t="s">
        <v>112</v>
      </c>
      <c r="H54" s="9">
        <v>855563423.40000021</v>
      </c>
    </row>
    <row r="55" spans="1:8" x14ac:dyDescent="0.2">
      <c r="A55" s="7">
        <v>44910</v>
      </c>
      <c r="B55" s="8">
        <v>406.35</v>
      </c>
      <c r="C55" t="s">
        <v>56</v>
      </c>
      <c r="D55" t="s">
        <v>102</v>
      </c>
      <c r="E55" s="4">
        <v>250</v>
      </c>
      <c r="F55" s="6">
        <v>1</v>
      </c>
      <c r="G55" t="s">
        <v>113</v>
      </c>
      <c r="H55" s="9">
        <v>101587500</v>
      </c>
    </row>
    <row r="56" spans="1:8" x14ac:dyDescent="0.2">
      <c r="A56" s="7">
        <v>44910</v>
      </c>
      <c r="B56" s="8">
        <v>406.35</v>
      </c>
      <c r="C56" t="s">
        <v>57</v>
      </c>
      <c r="D56" t="s">
        <v>103</v>
      </c>
      <c r="E56" s="4">
        <v>2</v>
      </c>
      <c r="F56" s="6">
        <v>1</v>
      </c>
      <c r="G56" t="s">
        <v>114</v>
      </c>
      <c r="H56" s="9">
        <v>812700</v>
      </c>
    </row>
    <row r="57" spans="1:8" x14ac:dyDescent="0.2">
      <c r="A57" s="7">
        <v>44910</v>
      </c>
      <c r="B57" s="8">
        <v>406.35</v>
      </c>
      <c r="C57" t="s">
        <v>58</v>
      </c>
      <c r="D57" t="s">
        <v>101</v>
      </c>
      <c r="E57" s="4">
        <v>2</v>
      </c>
      <c r="F57" s="6">
        <v>1</v>
      </c>
      <c r="G57" t="s">
        <v>115</v>
      </c>
      <c r="H57" s="9">
        <v>812700</v>
      </c>
    </row>
    <row r="58" spans="1:8" x14ac:dyDescent="0.2">
      <c r="A58" s="7">
        <v>44910</v>
      </c>
      <c r="B58" s="8">
        <v>406.35</v>
      </c>
      <c r="C58" t="s">
        <v>59</v>
      </c>
      <c r="D58" t="s">
        <v>101</v>
      </c>
      <c r="E58" s="4">
        <v>50</v>
      </c>
      <c r="F58" s="6">
        <v>1</v>
      </c>
      <c r="G58" t="s">
        <v>115</v>
      </c>
      <c r="H58" s="9">
        <v>20317500</v>
      </c>
    </row>
    <row r="59" spans="1:8" x14ac:dyDescent="0.2">
      <c r="A59" s="7">
        <v>44910</v>
      </c>
      <c r="B59" s="8">
        <v>406.35</v>
      </c>
      <c r="C59" t="s">
        <v>60</v>
      </c>
      <c r="D59" t="s">
        <v>101</v>
      </c>
      <c r="E59" s="4">
        <v>50</v>
      </c>
      <c r="F59" s="6">
        <v>1</v>
      </c>
      <c r="G59" t="s">
        <v>115</v>
      </c>
      <c r="H59" s="9">
        <v>20317500</v>
      </c>
    </row>
    <row r="60" spans="1:8" x14ac:dyDescent="0.2">
      <c r="A60" s="7">
        <v>44910</v>
      </c>
      <c r="B60" s="8">
        <v>406.35</v>
      </c>
      <c r="C60" t="s">
        <v>61</v>
      </c>
      <c r="D60" t="s">
        <v>101</v>
      </c>
      <c r="E60" s="4">
        <v>10</v>
      </c>
      <c r="F60" s="6">
        <v>1</v>
      </c>
      <c r="G60" t="s">
        <v>115</v>
      </c>
      <c r="H60" s="9">
        <v>4063500</v>
      </c>
    </row>
    <row r="61" spans="1:8" x14ac:dyDescent="0.2">
      <c r="A61" s="7">
        <v>44910</v>
      </c>
      <c r="B61" s="8">
        <v>406.35</v>
      </c>
      <c r="C61" t="s">
        <v>62</v>
      </c>
      <c r="D61" t="s">
        <v>101</v>
      </c>
      <c r="E61" s="4">
        <v>10</v>
      </c>
      <c r="F61" s="6">
        <v>1</v>
      </c>
      <c r="G61" t="s">
        <v>115</v>
      </c>
      <c r="H61" s="9">
        <v>4063500</v>
      </c>
    </row>
    <row r="62" spans="1:8" x14ac:dyDescent="0.2">
      <c r="A62" s="7">
        <v>44910</v>
      </c>
      <c r="B62" s="8">
        <v>406.35</v>
      </c>
      <c r="C62" t="s">
        <v>63</v>
      </c>
      <c r="D62" t="s">
        <v>101</v>
      </c>
      <c r="E62" s="4">
        <v>10</v>
      </c>
      <c r="F62" s="6">
        <v>1</v>
      </c>
      <c r="G62" t="s">
        <v>115</v>
      </c>
      <c r="H62" s="9">
        <v>4063500</v>
      </c>
    </row>
    <row r="63" spans="1:8" x14ac:dyDescent="0.2">
      <c r="A63" s="7">
        <v>44910</v>
      </c>
      <c r="B63" s="8">
        <v>406.35</v>
      </c>
      <c r="C63" t="s">
        <v>64</v>
      </c>
      <c r="D63" t="s">
        <v>101</v>
      </c>
      <c r="E63" s="4">
        <v>20</v>
      </c>
      <c r="F63" s="6">
        <v>1</v>
      </c>
      <c r="G63" t="s">
        <v>115</v>
      </c>
      <c r="H63" s="9">
        <v>8127000</v>
      </c>
    </row>
    <row r="64" spans="1:8" x14ac:dyDescent="0.2">
      <c r="A64" s="7">
        <v>44910</v>
      </c>
      <c r="B64" s="8">
        <v>406.35</v>
      </c>
      <c r="C64" t="s">
        <v>65</v>
      </c>
      <c r="D64" t="s">
        <v>101</v>
      </c>
      <c r="E64" s="4">
        <v>5</v>
      </c>
      <c r="F64" s="6">
        <v>1</v>
      </c>
      <c r="G64" t="s">
        <v>115</v>
      </c>
      <c r="H64" s="9">
        <v>2031750</v>
      </c>
    </row>
    <row r="65" spans="1:8" x14ac:dyDescent="0.2">
      <c r="A65" s="7">
        <v>44910</v>
      </c>
      <c r="B65" s="8">
        <v>406.35</v>
      </c>
      <c r="C65" t="s">
        <v>66</v>
      </c>
      <c r="D65" t="s">
        <v>100</v>
      </c>
      <c r="E65" s="4">
        <v>6</v>
      </c>
      <c r="F65" s="6">
        <v>1</v>
      </c>
      <c r="G65" t="s">
        <v>116</v>
      </c>
      <c r="H65" s="9">
        <v>2438100</v>
      </c>
    </row>
    <row r="66" spans="1:8" x14ac:dyDescent="0.2">
      <c r="A66" s="7">
        <v>44910</v>
      </c>
      <c r="B66" s="8">
        <v>406.35</v>
      </c>
      <c r="C66" t="s">
        <v>67</v>
      </c>
      <c r="D66" t="s">
        <v>98</v>
      </c>
      <c r="E66" s="4">
        <v>21.09</v>
      </c>
      <c r="F66" s="6">
        <v>17</v>
      </c>
      <c r="G66" t="s">
        <v>117</v>
      </c>
      <c r="H66" s="9">
        <v>145688665.5</v>
      </c>
    </row>
    <row r="67" spans="1:8" x14ac:dyDescent="0.2">
      <c r="A67" s="7">
        <v>44910</v>
      </c>
      <c r="B67" s="8">
        <v>406.35</v>
      </c>
      <c r="C67" t="s">
        <v>68</v>
      </c>
      <c r="D67" t="s">
        <v>99</v>
      </c>
      <c r="E67" s="4">
        <v>58.381999999999998</v>
      </c>
      <c r="F67" s="6">
        <v>7</v>
      </c>
      <c r="G67" t="s">
        <v>118</v>
      </c>
      <c r="H67" s="9">
        <v>166064679.90000004</v>
      </c>
    </row>
    <row r="68" spans="1:8" x14ac:dyDescent="0.2">
      <c r="A68" s="7">
        <v>44910</v>
      </c>
      <c r="B68" s="8">
        <v>406.35</v>
      </c>
      <c r="C68" t="s">
        <v>69</v>
      </c>
      <c r="D68" t="s">
        <v>100</v>
      </c>
      <c r="E68" s="4">
        <v>10.266999999999999</v>
      </c>
      <c r="F68" s="6">
        <v>1</v>
      </c>
      <c r="G68" t="s">
        <v>119</v>
      </c>
      <c r="H68" s="9">
        <v>4171995.45</v>
      </c>
    </row>
    <row r="69" spans="1:8" x14ac:dyDescent="0.2">
      <c r="A69" s="7">
        <v>44910</v>
      </c>
      <c r="B69" s="8">
        <v>406.35</v>
      </c>
      <c r="C69" t="s">
        <v>70</v>
      </c>
      <c r="D69" t="s">
        <v>100</v>
      </c>
      <c r="E69" s="4">
        <v>54.658999999999999</v>
      </c>
      <c r="F69" s="6">
        <v>1</v>
      </c>
      <c r="G69" t="s">
        <v>119</v>
      </c>
      <c r="H69" s="9">
        <v>22210684.650000002</v>
      </c>
    </row>
    <row r="70" spans="1:8" x14ac:dyDescent="0.2">
      <c r="A70" s="7">
        <v>44910</v>
      </c>
      <c r="B70" s="8">
        <v>406.35</v>
      </c>
      <c r="C70" t="s">
        <v>71</v>
      </c>
      <c r="D70" t="s">
        <v>100</v>
      </c>
      <c r="E70" s="4">
        <v>121.24299999999999</v>
      </c>
      <c r="F70" s="6">
        <v>1</v>
      </c>
      <c r="G70" t="s">
        <v>119</v>
      </c>
      <c r="H70" s="9">
        <v>49267093.050000004</v>
      </c>
    </row>
    <row r="71" spans="1:8" x14ac:dyDescent="0.2">
      <c r="A71" s="7">
        <v>44910</v>
      </c>
      <c r="B71" s="8">
        <v>406.35</v>
      </c>
      <c r="C71" t="s">
        <v>72</v>
      </c>
      <c r="D71" t="s">
        <v>99</v>
      </c>
      <c r="E71" s="4">
        <v>121.24299999999999</v>
      </c>
      <c r="F71" s="6">
        <v>7</v>
      </c>
      <c r="G71" t="s">
        <v>119</v>
      </c>
      <c r="H71" s="9">
        <v>49267093.050000004</v>
      </c>
    </row>
    <row r="72" spans="1:8" x14ac:dyDescent="0.2">
      <c r="A72" s="7">
        <v>44910</v>
      </c>
      <c r="B72" s="8">
        <v>406.35</v>
      </c>
      <c r="C72" t="s">
        <v>73</v>
      </c>
      <c r="D72" t="s">
        <v>101</v>
      </c>
      <c r="E72" s="4">
        <v>2</v>
      </c>
      <c r="F72" s="6">
        <v>1</v>
      </c>
      <c r="G72" t="s">
        <v>120</v>
      </c>
      <c r="H72" s="9">
        <v>812700</v>
      </c>
    </row>
    <row r="73" spans="1:8" x14ac:dyDescent="0.2">
      <c r="A73" s="7">
        <v>44910</v>
      </c>
      <c r="B73" s="8">
        <v>406.35</v>
      </c>
      <c r="C73" t="s">
        <v>74</v>
      </c>
      <c r="D73" t="s">
        <v>101</v>
      </c>
      <c r="E73" s="4">
        <v>2</v>
      </c>
      <c r="F73" s="6">
        <v>1</v>
      </c>
      <c r="G73" t="s">
        <v>120</v>
      </c>
      <c r="H73" s="9">
        <v>812700</v>
      </c>
    </row>
    <row r="74" spans="1:8" x14ac:dyDescent="0.2">
      <c r="A74" s="7">
        <v>44910</v>
      </c>
      <c r="B74" s="8">
        <v>406.35</v>
      </c>
      <c r="C74" t="s">
        <v>75</v>
      </c>
      <c r="D74" t="s">
        <v>101</v>
      </c>
      <c r="E74" s="4">
        <v>5</v>
      </c>
      <c r="F74" s="6">
        <v>1</v>
      </c>
      <c r="G74" t="s">
        <v>120</v>
      </c>
      <c r="H74" s="9">
        <v>2031750</v>
      </c>
    </row>
    <row r="75" spans="1:8" x14ac:dyDescent="0.2">
      <c r="A75" s="7">
        <v>44910</v>
      </c>
      <c r="B75" s="8">
        <v>406.35</v>
      </c>
      <c r="C75" t="s">
        <v>76</v>
      </c>
      <c r="D75" t="s">
        <v>101</v>
      </c>
      <c r="E75" s="4">
        <v>9</v>
      </c>
      <c r="F75" s="6">
        <v>1</v>
      </c>
      <c r="G75" t="s">
        <v>120</v>
      </c>
      <c r="H75" s="9">
        <v>3657150</v>
      </c>
    </row>
    <row r="76" spans="1:8" x14ac:dyDescent="0.2">
      <c r="A76" s="7">
        <v>44910</v>
      </c>
      <c r="B76" s="8">
        <v>406.35</v>
      </c>
      <c r="C76" t="s">
        <v>77</v>
      </c>
      <c r="D76" t="s">
        <v>101</v>
      </c>
      <c r="E76" s="4">
        <v>19</v>
      </c>
      <c r="F76" s="6">
        <v>1</v>
      </c>
      <c r="G76" t="s">
        <v>120</v>
      </c>
      <c r="H76" s="9">
        <v>7720650</v>
      </c>
    </row>
    <row r="77" spans="1:8" x14ac:dyDescent="0.2">
      <c r="A77" s="7">
        <v>44910</v>
      </c>
      <c r="B77" s="8">
        <v>406.35</v>
      </c>
      <c r="C77" t="s">
        <v>78</v>
      </c>
      <c r="D77" t="s">
        <v>98</v>
      </c>
      <c r="E77" s="4">
        <v>794.58</v>
      </c>
      <c r="F77" s="6">
        <v>17</v>
      </c>
      <c r="G77" t="s">
        <v>120</v>
      </c>
      <c r="H77" s="9">
        <v>5488918911</v>
      </c>
    </row>
    <row r="78" spans="1:8" x14ac:dyDescent="0.2">
      <c r="A78" s="7">
        <v>44910</v>
      </c>
      <c r="B78" s="8">
        <v>406.35</v>
      </c>
      <c r="C78" t="s">
        <v>79</v>
      </c>
      <c r="D78" t="s">
        <v>100</v>
      </c>
      <c r="E78" s="4">
        <v>8.16</v>
      </c>
      <c r="F78" s="6">
        <v>1</v>
      </c>
      <c r="G78" t="s">
        <v>121</v>
      </c>
      <c r="H78" s="9">
        <v>3315816</v>
      </c>
    </row>
    <row r="79" spans="1:8" x14ac:dyDescent="0.2">
      <c r="A79" s="7">
        <v>44910</v>
      </c>
      <c r="B79" s="8">
        <v>406.35</v>
      </c>
      <c r="C79" t="s">
        <v>80</v>
      </c>
      <c r="D79" t="s">
        <v>98</v>
      </c>
      <c r="E79" s="4">
        <v>6.65</v>
      </c>
      <c r="F79" s="6">
        <v>17</v>
      </c>
      <c r="G79" t="s">
        <v>122</v>
      </c>
      <c r="H79" s="9">
        <v>45937867.5</v>
      </c>
    </row>
    <row r="80" spans="1:8" x14ac:dyDescent="0.2">
      <c r="A80" s="7">
        <v>44910</v>
      </c>
      <c r="B80" s="8">
        <v>406.35</v>
      </c>
      <c r="C80" t="s">
        <v>81</v>
      </c>
      <c r="D80" t="s">
        <v>100</v>
      </c>
      <c r="E80" s="4">
        <v>112</v>
      </c>
      <c r="F80" s="6">
        <v>1</v>
      </c>
      <c r="G80" t="s">
        <v>123</v>
      </c>
      <c r="H80" s="9">
        <v>45511200</v>
      </c>
    </row>
    <row r="81" spans="1:8" x14ac:dyDescent="0.2">
      <c r="A81" s="7">
        <v>44910</v>
      </c>
      <c r="B81" s="8">
        <v>406.35</v>
      </c>
      <c r="C81" t="s">
        <v>82</v>
      </c>
      <c r="D81" t="s">
        <v>100</v>
      </c>
      <c r="E81" s="4">
        <v>235</v>
      </c>
      <c r="F81" s="6">
        <v>1</v>
      </c>
      <c r="G81" t="s">
        <v>124</v>
      </c>
      <c r="H81" s="9">
        <v>95492250</v>
      </c>
    </row>
    <row r="82" spans="1:8" x14ac:dyDescent="0.2">
      <c r="A82" s="7">
        <v>44910</v>
      </c>
      <c r="B82" s="8">
        <v>406.35</v>
      </c>
      <c r="C82" t="s">
        <v>83</v>
      </c>
      <c r="D82" t="s">
        <v>102</v>
      </c>
      <c r="E82" s="4">
        <v>60</v>
      </c>
      <c r="F82" s="6">
        <v>1</v>
      </c>
      <c r="G82" t="s">
        <v>125</v>
      </c>
      <c r="H82" s="9">
        <v>24381000</v>
      </c>
    </row>
    <row r="83" spans="1:8" x14ac:dyDescent="0.2">
      <c r="A83" s="7">
        <v>44910</v>
      </c>
      <c r="B83" s="8">
        <v>406.35</v>
      </c>
      <c r="C83" t="s">
        <v>84</v>
      </c>
      <c r="D83" t="s">
        <v>102</v>
      </c>
      <c r="E83" s="4">
        <v>232</v>
      </c>
      <c r="F83" s="6">
        <v>1</v>
      </c>
      <c r="G83" t="s">
        <v>125</v>
      </c>
      <c r="H83" s="9">
        <v>94273200</v>
      </c>
    </row>
    <row r="84" spans="1:8" x14ac:dyDescent="0.2">
      <c r="A84" s="7">
        <v>44910</v>
      </c>
      <c r="B84" s="8">
        <v>406.35</v>
      </c>
      <c r="C84" t="s">
        <v>85</v>
      </c>
      <c r="D84" t="s">
        <v>102</v>
      </c>
      <c r="E84" s="4">
        <v>2</v>
      </c>
      <c r="F84" s="6">
        <v>1</v>
      </c>
      <c r="G84" t="s">
        <v>125</v>
      </c>
      <c r="H84" s="9">
        <v>812700</v>
      </c>
    </row>
    <row r="85" spans="1:8" x14ac:dyDescent="0.2">
      <c r="A85" s="7">
        <v>44910</v>
      </c>
      <c r="B85" s="8">
        <v>406.35</v>
      </c>
      <c r="C85" t="s">
        <v>86</v>
      </c>
      <c r="D85" t="s">
        <v>102</v>
      </c>
      <c r="E85" s="4">
        <v>2</v>
      </c>
      <c r="F85" s="6">
        <v>1</v>
      </c>
      <c r="G85" t="s">
        <v>125</v>
      </c>
      <c r="H85" s="9">
        <v>812700</v>
      </c>
    </row>
    <row r="86" spans="1:8" x14ac:dyDescent="0.2">
      <c r="A86" s="7">
        <v>44910</v>
      </c>
      <c r="B86" s="8">
        <v>406.35</v>
      </c>
      <c r="C86" t="s">
        <v>87</v>
      </c>
      <c r="D86" t="s">
        <v>102</v>
      </c>
      <c r="E86" s="4">
        <v>2</v>
      </c>
      <c r="F86" s="6">
        <v>1</v>
      </c>
      <c r="G86" t="s">
        <v>125</v>
      </c>
      <c r="H86" s="9">
        <v>812700</v>
      </c>
    </row>
    <row r="87" spans="1:8" x14ac:dyDescent="0.2">
      <c r="A87" s="7">
        <v>44910</v>
      </c>
      <c r="B87" s="8">
        <v>406.35</v>
      </c>
      <c r="C87" t="s">
        <v>88</v>
      </c>
      <c r="D87" t="s">
        <v>102</v>
      </c>
      <c r="E87" s="4">
        <v>2</v>
      </c>
      <c r="F87" s="6">
        <v>1</v>
      </c>
      <c r="G87" t="s">
        <v>125</v>
      </c>
      <c r="H87" s="9">
        <v>812700</v>
      </c>
    </row>
    <row r="88" spans="1:8" x14ac:dyDescent="0.2">
      <c r="A88" s="7">
        <v>44910</v>
      </c>
      <c r="B88" s="8">
        <v>406.35</v>
      </c>
      <c r="C88" t="s">
        <v>89</v>
      </c>
      <c r="D88" t="s">
        <v>100</v>
      </c>
      <c r="E88" s="4">
        <v>12.25</v>
      </c>
      <c r="F88" s="6">
        <v>1</v>
      </c>
      <c r="G88" t="s">
        <v>126</v>
      </c>
      <c r="H88" s="9">
        <v>4977787.5</v>
      </c>
    </row>
    <row r="89" spans="1:8" x14ac:dyDescent="0.2">
      <c r="A89" s="7">
        <v>44910</v>
      </c>
      <c r="B89" s="8">
        <v>406.35</v>
      </c>
      <c r="C89" t="s">
        <v>90</v>
      </c>
      <c r="D89" t="s">
        <v>100</v>
      </c>
      <c r="E89" s="4">
        <v>2</v>
      </c>
      <c r="F89" s="6">
        <v>1</v>
      </c>
      <c r="G89" t="s">
        <v>126</v>
      </c>
      <c r="H89" s="9">
        <v>812700</v>
      </c>
    </row>
    <row r="90" spans="1:8" x14ac:dyDescent="0.2">
      <c r="A90" s="7">
        <v>44910</v>
      </c>
      <c r="B90" s="8">
        <v>406.35</v>
      </c>
      <c r="C90" t="s">
        <v>91</v>
      </c>
      <c r="D90" t="s">
        <v>100</v>
      </c>
      <c r="E90" s="4">
        <v>11</v>
      </c>
      <c r="F90" s="6">
        <v>1</v>
      </c>
      <c r="G90" t="s">
        <v>126</v>
      </c>
      <c r="H90" s="9">
        <v>4469850</v>
      </c>
    </row>
    <row r="91" spans="1:8" x14ac:dyDescent="0.2">
      <c r="A91" s="7">
        <v>44910</v>
      </c>
      <c r="B91" s="8">
        <v>406.35</v>
      </c>
      <c r="C91" t="s">
        <v>92</v>
      </c>
      <c r="D91" t="s">
        <v>100</v>
      </c>
      <c r="E91" s="4">
        <v>12.25</v>
      </c>
      <c r="F91" s="6">
        <v>1</v>
      </c>
      <c r="G91" t="s">
        <v>126</v>
      </c>
      <c r="H91" s="9">
        <v>4977787.5</v>
      </c>
    </row>
    <row r="92" spans="1:8" x14ac:dyDescent="0.2">
      <c r="A92" s="7">
        <v>44910</v>
      </c>
      <c r="B92" s="8">
        <v>406.35</v>
      </c>
      <c r="C92" t="s">
        <v>93</v>
      </c>
      <c r="D92" t="s">
        <v>100</v>
      </c>
      <c r="E92" s="4">
        <v>4</v>
      </c>
      <c r="F92" s="6">
        <v>1</v>
      </c>
      <c r="G92" t="s">
        <v>126</v>
      </c>
      <c r="H92" s="9">
        <v>1625400</v>
      </c>
    </row>
    <row r="93" spans="1:8" x14ac:dyDescent="0.2">
      <c r="A93" s="7">
        <v>44910</v>
      </c>
      <c r="B93" s="8">
        <v>406.35</v>
      </c>
      <c r="C93" t="s">
        <v>94</v>
      </c>
      <c r="D93" t="s">
        <v>103</v>
      </c>
      <c r="E93" s="4">
        <v>2</v>
      </c>
      <c r="F93" s="6">
        <v>1</v>
      </c>
      <c r="G93" t="s">
        <v>127</v>
      </c>
      <c r="H93" s="9">
        <v>812700</v>
      </c>
    </row>
    <row r="94" spans="1:8" x14ac:dyDescent="0.2">
      <c r="A94" s="7">
        <v>44910</v>
      </c>
      <c r="B94" s="8">
        <v>406.35</v>
      </c>
      <c r="C94" t="s">
        <v>95</v>
      </c>
      <c r="D94" t="s">
        <v>98</v>
      </c>
      <c r="E94" s="4">
        <v>175</v>
      </c>
      <c r="F94" s="6">
        <v>17</v>
      </c>
      <c r="G94" t="s">
        <v>128</v>
      </c>
      <c r="H94" s="9">
        <v>1208891250</v>
      </c>
    </row>
    <row r="95" spans="1:8" x14ac:dyDescent="0.2">
      <c r="A95" s="7">
        <v>44910</v>
      </c>
      <c r="B95" s="8">
        <v>406.35</v>
      </c>
      <c r="C95" t="s">
        <v>96</v>
      </c>
      <c r="D95" t="s">
        <v>100</v>
      </c>
      <c r="E95" s="4">
        <v>40</v>
      </c>
      <c r="F95" s="6">
        <v>1</v>
      </c>
      <c r="G95" t="s">
        <v>129</v>
      </c>
      <c r="H95" s="9">
        <v>16254000</v>
      </c>
    </row>
    <row r="96" spans="1:8" x14ac:dyDescent="0.2">
      <c r="A96" s="7">
        <v>44910</v>
      </c>
      <c r="B96" s="8">
        <v>406.35</v>
      </c>
      <c r="C96" t="s">
        <v>97</v>
      </c>
      <c r="D96" t="s">
        <v>100</v>
      </c>
      <c r="E96" s="4">
        <v>40</v>
      </c>
      <c r="F96" s="6">
        <v>1</v>
      </c>
      <c r="G96" t="s">
        <v>129</v>
      </c>
      <c r="H96" s="9">
        <v>16254000</v>
      </c>
    </row>
    <row r="97" spans="8:8" x14ac:dyDescent="0.2">
      <c r="H97" s="10">
        <v>9952423349.3999996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Krzysztof Waśniewski</cp:lastModifiedBy>
  <dcterms:created xsi:type="dcterms:W3CDTF">2023-12-30T13:31:03Z</dcterms:created>
  <dcterms:modified xsi:type="dcterms:W3CDTF">2024-07-23T07:04:18Z</dcterms:modified>
</cp:coreProperties>
</file>