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o limits" sheetId="1" r:id="rId4"/>
    <sheet state="visible" name="Pot sensing" sheetId="2" r:id="rId5"/>
    <sheet state="visible" name="elbow Pot sensing" sheetId="3" r:id="rId6"/>
    <sheet state="visible" name="fuse tests" sheetId="4" r:id="rId7"/>
    <sheet state="visible" name="Code timings" sheetId="5" r:id="rId8"/>
    <sheet state="visible" name="Servo 10 deg problem" sheetId="6" r:id="rId9"/>
    <sheet state="visible" name="PID calibration" sheetId="7" r:id="rId10"/>
    <sheet state="visible" name="Finger pot calibration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<sst xmlns="http://schemas.openxmlformats.org/spreadsheetml/2006/main" count="111" uniqueCount="100">
  <si>
    <t>Set</t>
  </si>
  <si>
    <t>ratio</t>
  </si>
  <si>
    <t>Real units (deg)</t>
  </si>
  <si>
    <t>Just put the higher one in the right spot</t>
  </si>
  <si>
    <t>deg</t>
  </si>
  <si>
    <t>servo tell true</t>
  </si>
  <si>
    <t>Servo elbow</t>
  </si>
  <si>
    <t>Top of elbow</t>
  </si>
  <si>
    <t>Id/Pin</t>
  </si>
  <si>
    <t>Zero (servo units)</t>
  </si>
  <si>
    <t>zero (deg)</t>
  </si>
  <si>
    <t>min (using std direction) (servo)</t>
  </si>
  <si>
    <t>min (deg)</t>
  </si>
  <si>
    <t>Max(servo)</t>
  </si>
  <si>
    <t>max (deg)</t>
  </si>
  <si>
    <t>Min (deg from zero)</t>
  </si>
  <si>
    <t>Max (deg from zero)</t>
  </si>
  <si>
    <t>Multiplier (deg to servo)</t>
  </si>
  <si>
    <t>Multiplier (servo to deg)</t>
  </si>
  <si>
    <t>Range</t>
  </si>
  <si>
    <t>elbow right</t>
  </si>
  <si>
    <r>
      <rPr>
        <rFont val="Consolas, &quot;Courier New&quot;, monospace"/>
        <color rgb="FF005C5F"/>
        <sz val="11.0"/>
      </rPr>
      <t>3</t>
    </r>
    <r>
      <rPr>
        <rFont val="Consolas, &quot;Courier New&quot;, monospace"/>
        <color rgb="FF4E5B61"/>
        <sz val="11.0"/>
      </rPr>
      <t>,</t>
    </r>
    <r>
      <rPr>
        <rFont val="Consolas, &quot;Courier New&quot;, monospace"/>
        <color rgb="FF005C5F"/>
        <sz val="11.0"/>
      </rPr>
      <t>150</t>
    </r>
    <r>
      <rPr>
        <rFont val="Consolas, &quot;Courier New&quot;, monospace"/>
        <color rgb="FF4E5B61"/>
        <sz val="11.0"/>
      </rPr>
      <t>, -</t>
    </r>
    <r>
      <rPr>
        <rFont val="Consolas, &quot;Courier New&quot;, monospace"/>
        <color rgb="FF005C5F"/>
        <sz val="11.0"/>
      </rPr>
      <t>40</t>
    </r>
    <r>
      <rPr>
        <rFont val="Consolas, &quot;Courier New&quot;, monospace"/>
        <color rgb="FF4E5B61"/>
        <sz val="11.0"/>
      </rPr>
      <t>,</t>
    </r>
    <r>
      <rPr>
        <rFont val="Consolas, &quot;Courier New&quot;, monospace"/>
        <color rgb="FF005C5F"/>
        <sz val="11.0"/>
      </rPr>
      <t>195</t>
    </r>
    <r>
      <rPr>
        <rFont val="Consolas, &quot;Courier New&quot;, monospace"/>
        <color rgb="FF4E5B61"/>
        <sz val="11.0"/>
      </rPr>
      <t>, -</t>
    </r>
    <r>
      <rPr>
        <rFont val="Consolas, &quot;Courier New&quot;, monospace"/>
        <color rgb="FF005C5F"/>
        <sz val="11.0"/>
      </rPr>
      <t>1.333333</t>
    </r>
  </si>
  <si>
    <t>actual sevo told</t>
  </si>
  <si>
    <t>Servo with no sense wire attached</t>
  </si>
  <si>
    <t>Servo with sense wire attached but no voltage dividor</t>
  </si>
  <si>
    <t>mid shoulder right</t>
  </si>
  <si>
    <t>2 degreees accruacy</t>
  </si>
  <si>
    <t>top shoulder right</t>
  </si>
  <si>
    <t>3 deg negative at top</t>
  </si>
  <si>
    <t>top shoulder left</t>
  </si>
  <si>
    <t>mid shoulder left</t>
  </si>
  <si>
    <t>elbow left</t>
  </si>
  <si>
    <t>top shoulder right, no pot</t>
  </si>
  <si>
    <t>Wire color</t>
  </si>
  <si>
    <t>ID</t>
  </si>
  <si>
    <t>blue/black</t>
  </si>
  <si>
    <t>wrist right</t>
  </si>
  <si>
    <t>orange, also blue?</t>
  </si>
  <si>
    <t>lower shoulder right?</t>
  </si>
  <si>
    <t>203 ish?</t>
  </si>
  <si>
    <t>Goes 2 degrees less than specifed movement even for 10 deg movements</t>
  </si>
  <si>
    <t>IDS</t>
  </si>
  <si>
    <t>forearm right</t>
  </si>
  <si>
    <t>25kg defualt is 5</t>
  </si>
  <si>
    <t>forearm left</t>
  </si>
  <si>
    <t>-171 meaured, 127 actul liit</t>
  </si>
  <si>
    <t>45kg default is 1</t>
  </si>
  <si>
    <t>lower shoulder left NO</t>
  </si>
  <si>
    <t>wrist left</t>
  </si>
  <si>
    <t>lower shoulder left</t>
  </si>
  <si>
    <t>Servo</t>
  </si>
  <si>
    <t>Top shoulder right</t>
  </si>
  <si>
    <t>angle</t>
  </si>
  <si>
    <t>2686.00 1566.00 1034.00</t>
  </si>
  <si>
    <t>Fuse rating</t>
  </si>
  <si>
    <t>Type</t>
  </si>
  <si>
    <t>current</t>
  </si>
  <si>
    <t>time (s) (+/- 1)</t>
  </si>
  <si>
    <t>standard</t>
  </si>
  <si>
    <t>&gt;30</t>
  </si>
  <si>
    <t>&gt;50</t>
  </si>
  <si>
    <t>slow blow</t>
  </si>
  <si>
    <t>Code timings</t>
  </si>
  <si>
    <t>300ms</t>
  </si>
  <si>
    <t>with 10ms delays on finger reads</t>
  </si>
  <si>
    <t>11.7ms</t>
  </si>
  <si>
    <t>fingers and joints</t>
  </si>
  <si>
    <t>4.7ms</t>
  </si>
  <si>
    <t>only joints</t>
  </si>
  <si>
    <t>joints and finger sensing</t>
  </si>
  <si>
    <t>joints and finger sensing and finger pid</t>
  </si>
  <si>
    <t>joints and finger sensing and finger pid and otor power without motor bit</t>
  </si>
  <si>
    <t>time taken to set the power to the pwm extension boards for the finger motors</t>
  </si>
  <si>
    <t>Tried</t>
  </si>
  <si>
    <t>Recomended library straight from teensy website</t>
  </si>
  <si>
    <t>https://github.com/PaulStoffregen/PWMServo/tree/master</t>
  </si>
  <si>
    <t>Tried library with teensy? this is exatly the same as above</t>
  </si>
  <si>
    <t xml:space="preserve">C:\Users\Kieran\AppData\Local\Arduino15\packages\teensy\hardware\avr\1.59.0\libraries\PWMServo </t>
  </si>
  <si>
    <t>Removed move slow code</t>
  </si>
  <si>
    <t>still 10 degrees out</t>
  </si>
  <si>
    <t>p</t>
  </si>
  <si>
    <t>i</t>
  </si>
  <si>
    <t>d</t>
  </si>
  <si>
    <t>result</t>
  </si>
  <si>
    <t>no oscillations</t>
  </si>
  <si>
    <t>Reading</t>
  </si>
  <si>
    <t>Angle</t>
  </si>
  <si>
    <t>new multiplier</t>
  </si>
  <si>
    <t>new offset</t>
  </si>
  <si>
    <t>old offset</t>
  </si>
  <si>
    <t>meaured</t>
  </si>
  <si>
    <t>Top shoulder left, moving 45Deg</t>
  </si>
  <si>
    <t>mid shoulder left, moving 45Deg</t>
  </si>
  <si>
    <t>elbow left, moving 45Deg</t>
  </si>
  <si>
    <t>Command</t>
  </si>
  <si>
    <t>Mearued</t>
  </si>
  <si>
    <t>Measured (2)</t>
  </si>
  <si>
    <t>Measured</t>
  </si>
  <si>
    <t>Measured with offset</t>
  </si>
  <si>
    <t>offset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</si>
</sst>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000000"/>
      <name val="Arial"/>
    </font>
    <font>
      <sz val="11.0"/>
      <color rgb="FF4E5B61"/>
      <name val="Consolas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34343"/>
        <bgColor rgb="FF43434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1" numFmtId="0" xfId="0" applyBorder="1" applyFont="1"/>
    <xf borderId="0" fillId="0" fontId="1" numFmtId="0" xfId="0" applyFont="1"/>
    <xf borderId="5" fillId="0" fontId="2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5" fillId="3" fontId="1" numFmtId="0" xfId="0" applyAlignment="1" applyBorder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6" fillId="0" fontId="1" numFmtId="0" xfId="0" applyBorder="1" applyFont="1"/>
    <xf borderId="5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1.3 vs deg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'servo limits'!$W$3:$W$7</c:f>
            </c:numRef>
          </c:xVal>
          <c:yVal>
            <c:numRef>
              <c:f>'servo limits'!$X$3:$X$7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009326"/>
        <c:axId val="869224976"/>
      </c:scatterChart>
      <c:valAx>
        <c:axId val="17360093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224976"/>
      </c:valAx>
      <c:valAx>
        <c:axId val="869224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1.3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009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'servo limits'!$AD$4:$AD$6</c:f>
            </c:numRef>
          </c:xVal>
          <c:yVal>
            <c:numRef>
              <c:f>'servo limits'!$AE$4:$AE$6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313575"/>
        <c:axId val="1305256069"/>
      </c:scatterChart>
      <c:valAx>
        <c:axId val="21133135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5256069"/>
      </c:valAx>
      <c:valAx>
        <c:axId val="1305256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33135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'servo limits'!$AD$11:$AD$15</c:f>
            </c:numRef>
          </c:xVal>
          <c:yVal>
            <c:numRef>
              <c:f>'servo limits'!$AE$11:$AE$15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311758"/>
        <c:axId val="1358307191"/>
      </c:scatterChart>
      <c:valAx>
        <c:axId val="4063117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307191"/>
      </c:valAx>
      <c:valAx>
        <c:axId val="1358307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3117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Servo/Top shoulder right vs angle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'Pot sensing'!$B$4:$B$6</c:f>
            </c:numRef>
          </c:xVal>
          <c:yVal>
            <c:numRef>
              <c:f>'Pot sensing'!$A$4:$A$6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761771"/>
        <c:axId val="1385854426"/>
      </c:scatterChart>
      <c:valAx>
        <c:axId val="3157617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854426"/>
      </c:valAx>
      <c:valAx>
        <c:axId val="13858544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Servo/Top shoulder right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761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elbow right right vs angle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'elbow Pot sensing'!$B$4:$B$6</c:f>
            </c:numRef>
          </c:xVal>
          <c:yVal>
            <c:numRef>
              <c:f>'elbow Pot sensing'!$A$4:$A$6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788061"/>
        <c:axId val="482803035"/>
      </c:scatterChart>
      <c:valAx>
        <c:axId val="13917880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803035"/>
      </c:valAx>
      <c:valAx>
        <c:axId val="482803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Servo/Top shoulder right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788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ratio and time (s) (+/- 1)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'fuse tests'!$E$1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'fuse tests'!$D$2:$D$6</c:f>
            </c:numRef>
          </c:xVal>
          <c:yVal>
            <c:numRef>
              <c:f>'fuse tests'!$E$2:$E$6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330057"/>
        <c:axId val="445978975"/>
      </c:scatterChart>
      <c:valAx>
        <c:axId val="20953300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978975"/>
      </c:valAx>
      <c:valAx>
        <c:axId val="445978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5330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Angle vs Reading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'Finger pot calibration'!$B$1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'Finger pot calibration'!$A$2:$A$4</c:f>
            </c:numRef>
          </c:xVal>
          <c:yVal>
            <c:numRef>
              <c:f>'Finger pot calibration'!$B$2:$B$4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288030"/>
        <c:axId val="72960594"/>
      </c:scatterChart>
      <c:valAx>
        <c:axId val="13672880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Reading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60594"/>
      </c:valAx>
      <c:valAx>
        <c:axId val="72960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288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shoulder left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Sheet9!$D$3:$D$9</c:f>
            </c:numRef>
          </c:xVal>
          <c:yVal>
            <c:numRef>
              <c:f>Sheet9!$E$3:$E$9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Sheet9!$D$3:$D$9</c:f>
            </c:numRef>
          </c:xVal>
          <c:yVal>
            <c:numRef>
              <c:f>Sheet9!$F$2:$F$9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533551"/>
        <c:axId val="288142056"/>
      </c:scatterChart>
      <c:valAx>
        <c:axId val="15575335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8142056"/>
      </c:valAx>
      <c:valAx>
        <c:axId val="288142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Mearued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7533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vs Command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Sheet9!$I$2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Sheet9!$H$3:$H$7</c:f>
            </c:numRef>
          </c:xVal>
          <c:yVal>
            <c:numRef>
              <c:f>Sheet9!$I$3:$I$7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949648"/>
        <c:axId val="1960129148"/>
      </c:scatterChart>
      <c:valAx>
        <c:axId val="12069496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129148"/>
      </c:valAx>
      <c:valAx>
        <c:axId val="19601291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949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vs Command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Sheet9!$M$2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Sheet9!$L$3:$L$7</c:f>
            </c:numRef>
          </c:xVal>
          <c:yVal>
            <c:numRef>
              <c:f>Sheet9!$M$3:$M$7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838043"/>
        <c:axId val="857359028"/>
      </c:scatterChart>
      <c:valAx>
        <c:axId val="14958380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359028"/>
      </c:valAx>
      <c:valAx>
        <c:axId val="857359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5838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Sheet9!$Q$3:$Q$7</c:f>
            </c:numRef>
          </c:xVal>
          <c:yVal>
            <c:numRef>
              <c:f>Sheet9!$R$3:$R$7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11170"/>
        <c:axId val="54481488"/>
      </c:scatterChart>
      <c:valAx>
        <c:axId val="2361111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81488"/>
      </c:valAx>
      <c:valAx>
        <c:axId val="54481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1111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shoulder left, moving 45Deg/Measured (2) vs Top shoulder left, moving 45Deg/Command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Sheet9!$F$1:$F$2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Sheet9!$D$3:$D$9</c:f>
            </c:numRef>
          </c:xVal>
          <c:yVal>
            <c:numRef>
              <c:f>Sheet9!$F$3:$F$9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327286"/>
        <c:axId val="511828380"/>
      </c:scatterChart>
      <c:valAx>
        <c:axId val="8103272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Top shoulder left, moving 45Deg/Command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828380"/>
      </c:valAx>
      <c:valAx>
        <c:axId val="511828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Top shoulder left, moving 45Deg/Measured (2)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327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742950</xdr:colOff>
      <xdr:row>20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76200</xdr:colOff>
      <xdr:row>16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22</xdr:col>
      <xdr:colOff>19050</xdr:colOff>
      <xdr:row>0</xdr:row>
      <xdr:rowOff>104775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11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247650</xdr:colOff>
      <xdr:row>3</xdr:row>
      <xdr:rowOff>123825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247650</xdr:colOff>
      <xdr:row>5</xdr:row>
      <xdr:rowOff>85725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10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200025</xdr:colOff>
      <xdr:row>10</xdr:row>
      <xdr:rowOff>104775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542925</xdr:colOff>
      <xdr:row>2</xdr:row>
      <xdr:rowOff>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209550</xdr:colOff>
      <xdr:row>10</xdr:row>
      <xdr:rowOff>152400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885825</xdr:colOff>
      <xdr:row>29</xdr:row>
      <xdr:rowOff>95250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aulStoffregen/PWMServo/tree/master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38"/>
    <col customWidth="1" min="18" max="18" width="20.0"/>
    <col customWidth="1" min="19" max="19" width="20.88"/>
  </cols>
  <sheetData>
    <row r="1">
      <c r="A1" s="1" t="s">
        <v>0</v>
      </c>
      <c r="B1" s="1" t="b">
        <v>1</v>
      </c>
      <c r="C1" s="1" t="s">
        <v>1</v>
      </c>
      <c r="J1" s="2"/>
      <c r="K1" s="3" t="s">
        <v>2</v>
      </c>
      <c r="P1" s="4" t="s">
        <v>3</v>
      </c>
      <c r="Q1" s="5"/>
      <c r="S1" s="6"/>
      <c r="Y1" s="1" t="s">
        <v>4</v>
      </c>
      <c r="Z1" s="1">
        <v>1.3</v>
      </c>
      <c r="AA1" s="1" t="s">
        <v>5</v>
      </c>
      <c r="AB1" s="7">
        <f>(W6-W3)/(AA5-AA2)</f>
        <v>-1.650380952</v>
      </c>
    </row>
    <row r="2">
      <c r="A2" s="1">
        <v>180.0</v>
      </c>
      <c r="B2" s="1">
        <v>240.0</v>
      </c>
      <c r="C2" s="7">
        <f>B2/A2</f>
        <v>1.333333333</v>
      </c>
      <c r="F2" s="1" t="s">
        <v>6</v>
      </c>
      <c r="G2" s="1" t="s">
        <v>7</v>
      </c>
      <c r="H2" s="1" t="s">
        <v>8</v>
      </c>
      <c r="J2" s="8" t="s">
        <v>9</v>
      </c>
      <c r="K2" s="3" t="s">
        <v>10</v>
      </c>
      <c r="L2" s="3" t="s">
        <v>11</v>
      </c>
      <c r="M2" s="3" t="s">
        <v>12</v>
      </c>
      <c r="N2" s="9" t="s">
        <v>13</v>
      </c>
      <c r="O2" s="3" t="s">
        <v>14</v>
      </c>
      <c r="P2" s="8" t="s">
        <v>15</v>
      </c>
      <c r="Q2" s="8" t="s">
        <v>16</v>
      </c>
      <c r="R2" s="1" t="s">
        <v>17</v>
      </c>
      <c r="S2" s="10" t="s">
        <v>18</v>
      </c>
      <c r="T2" s="1" t="s">
        <v>19</v>
      </c>
      <c r="AA2" s="7">
        <f t="shared" ref="AA2:AA5" si="1">X3/1.333</f>
        <v>176.2940735</v>
      </c>
    </row>
    <row r="3">
      <c r="A3" s="7">
        <f t="shared" ref="A3:A14" si="2">B3/C3</f>
        <v>56.25</v>
      </c>
      <c r="B3" s="1">
        <v>75.0</v>
      </c>
      <c r="C3" s="1">
        <v>1.333333333333</v>
      </c>
      <c r="F3" s="1">
        <v>96.0</v>
      </c>
      <c r="G3" s="7">
        <f>101.25+F3</f>
        <v>197.25</v>
      </c>
      <c r="H3" s="7">
        <f>G3*C5</f>
        <v>263</v>
      </c>
      <c r="I3" s="1" t="s">
        <v>20</v>
      </c>
      <c r="J3" s="11">
        <v>56.0</v>
      </c>
      <c r="L3" s="1">
        <v>57.5</v>
      </c>
      <c r="N3" s="1">
        <v>151.0</v>
      </c>
      <c r="P3" s="11">
        <f>M3-K3</f>
        <v>0</v>
      </c>
      <c r="Q3" s="11">
        <f>O3-K3</f>
        <v>0</v>
      </c>
      <c r="R3" s="7">
        <f>1/S3</f>
        <v>0.7112375533</v>
      </c>
      <c r="S3" s="10">
        <v>1.406</v>
      </c>
      <c r="T3" s="7">
        <f t="shared" ref="T3:T4" si="3">O3-M3</f>
        <v>0</v>
      </c>
      <c r="V3" s="12" t="s">
        <v>21</v>
      </c>
      <c r="W3" s="1">
        <v>-3.0</v>
      </c>
      <c r="X3" s="1">
        <v>235.0</v>
      </c>
      <c r="AA3" s="7">
        <f t="shared" si="1"/>
        <v>149.2873218</v>
      </c>
      <c r="AC3" s="1" t="s">
        <v>22</v>
      </c>
      <c r="AD3" s="1" t="s">
        <v>23</v>
      </c>
      <c r="AF3" s="1" t="s">
        <v>24</v>
      </c>
    </row>
    <row r="4">
      <c r="A4" s="7">
        <f t="shared" si="2"/>
        <v>101.25</v>
      </c>
      <c r="B4" s="1">
        <v>135.0</v>
      </c>
      <c r="C4" s="1">
        <v>1.333333333333</v>
      </c>
      <c r="F4" s="7">
        <f>96-F7</f>
        <v>62.25</v>
      </c>
      <c r="H4" s="1">
        <v>6.0</v>
      </c>
      <c r="I4" s="1" t="s">
        <v>25</v>
      </c>
      <c r="J4" s="11">
        <f t="shared" ref="J4:J6" si="4">K4*ABS(R4)</f>
        <v>135.4166667</v>
      </c>
      <c r="K4" s="1">
        <v>130.0</v>
      </c>
      <c r="L4" s="1">
        <f t="shared" ref="L4:L6" si="5">M4*ABS(R4)</f>
        <v>135.4166667</v>
      </c>
      <c r="M4" s="1">
        <v>130.0</v>
      </c>
      <c r="N4" s="1">
        <f t="shared" ref="N4:N6" si="6">O4*ABS(R4)</f>
        <v>40.625</v>
      </c>
      <c r="O4" s="1">
        <v>39.0</v>
      </c>
      <c r="P4" s="11">
        <f t="shared" ref="P4:P9" si="7">L4*S4-J4*S4</f>
        <v>0</v>
      </c>
      <c r="Q4" s="11">
        <f t="shared" ref="Q4:Q9" si="8">N4*S4-J4*S4</f>
        <v>91</v>
      </c>
      <c r="R4" s="1">
        <f>1/-0.96</f>
        <v>-1.041666667</v>
      </c>
      <c r="S4" s="10">
        <f t="shared" ref="S4:S6" si="9">1/R4</f>
        <v>-0.96</v>
      </c>
      <c r="T4" s="7">
        <f t="shared" si="3"/>
        <v>-91</v>
      </c>
      <c r="V4" s="1" t="s">
        <v>26</v>
      </c>
      <c r="W4" s="1">
        <v>43.0</v>
      </c>
      <c r="X4" s="1">
        <v>199.0</v>
      </c>
      <c r="AA4" s="7">
        <f t="shared" si="1"/>
        <v>132.7831958</v>
      </c>
      <c r="AC4" s="7">
        <f>(AD4*R5)+J5</f>
        <v>58.70967742</v>
      </c>
      <c r="AD4" s="1">
        <v>0.0</v>
      </c>
      <c r="AE4" s="1">
        <v>21.6</v>
      </c>
    </row>
    <row r="5">
      <c r="A5" s="7">
        <f t="shared" si="2"/>
        <v>0</v>
      </c>
      <c r="C5" s="1">
        <v>1.333333333333</v>
      </c>
      <c r="H5" s="1">
        <v>4.0</v>
      </c>
      <c r="I5" s="1" t="s">
        <v>27</v>
      </c>
      <c r="J5" s="11">
        <f t="shared" si="4"/>
        <v>58.70967742</v>
      </c>
      <c r="K5" s="1">
        <f>91</f>
        <v>91</v>
      </c>
      <c r="L5" s="1">
        <f t="shared" si="5"/>
        <v>178.0645161</v>
      </c>
      <c r="M5" s="1">
        <v>276.0</v>
      </c>
      <c r="N5" s="1">
        <f t="shared" si="6"/>
        <v>32.90322581</v>
      </c>
      <c r="O5" s="1">
        <v>51.0</v>
      </c>
      <c r="P5" s="11">
        <f t="shared" si="7"/>
        <v>185</v>
      </c>
      <c r="Q5" s="11">
        <f t="shared" si="8"/>
        <v>-40</v>
      </c>
      <c r="R5" s="1">
        <f>1/1.55</f>
        <v>0.6451612903</v>
      </c>
      <c r="S5" s="10">
        <f t="shared" si="9"/>
        <v>1.55</v>
      </c>
      <c r="T5" s="7">
        <f>O5-K5</f>
        <v>-40</v>
      </c>
      <c r="V5" s="1" t="s">
        <v>28</v>
      </c>
      <c r="W5" s="1">
        <v>70.7</v>
      </c>
      <c r="X5" s="1">
        <v>177.0</v>
      </c>
      <c r="AA5" s="7">
        <f t="shared" si="1"/>
        <v>97.5243811</v>
      </c>
      <c r="AC5" s="7">
        <f>(AD5*R5)+J5</f>
        <v>116.7741935</v>
      </c>
      <c r="AD5" s="1">
        <v>90.0</v>
      </c>
      <c r="AE5" s="1">
        <v>96.8</v>
      </c>
    </row>
    <row r="6">
      <c r="A6" s="7">
        <f t="shared" si="2"/>
        <v>0</v>
      </c>
      <c r="C6" s="1">
        <v>1.333333333333</v>
      </c>
      <c r="F6" s="1">
        <f>128-45</f>
        <v>83</v>
      </c>
      <c r="H6" s="1">
        <v>3.0</v>
      </c>
      <c r="I6" s="1" t="s">
        <v>29</v>
      </c>
      <c r="J6" s="11">
        <f t="shared" si="4"/>
        <v>0</v>
      </c>
      <c r="L6" s="1">
        <f t="shared" si="5"/>
        <v>0</v>
      </c>
      <c r="N6" s="1">
        <f t="shared" si="6"/>
        <v>0</v>
      </c>
      <c r="P6" s="11" t="str">
        <f t="shared" si="7"/>
        <v>#DIV/0!</v>
      </c>
      <c r="Q6" s="11" t="str">
        <f t="shared" si="8"/>
        <v>#DIV/0!</v>
      </c>
      <c r="S6" s="10" t="str">
        <f t="shared" si="9"/>
        <v>#DIV/0!</v>
      </c>
      <c r="T6" s="7" t="str">
        <f>#REF!-K6</f>
        <v>#REF!</v>
      </c>
      <c r="V6" s="7">
        <f>15/1.333</f>
        <v>11.2528132</v>
      </c>
      <c r="W6" s="1">
        <v>127.0</v>
      </c>
      <c r="X6" s="1">
        <v>130.0</v>
      </c>
      <c r="AA6" s="7">
        <f>(W7-W6)/AB1+AA5</f>
        <v>54.50401062</v>
      </c>
      <c r="AC6" s="7">
        <f>(AD6*R5)+J5</f>
        <v>174.8387097</v>
      </c>
      <c r="AD6" s="1">
        <v>180.0</v>
      </c>
      <c r="AE6" s="1">
        <v>180.0</v>
      </c>
    </row>
    <row r="7">
      <c r="A7" s="7">
        <f t="shared" si="2"/>
        <v>0</v>
      </c>
      <c r="C7" s="1">
        <v>1.333333333333</v>
      </c>
      <c r="F7" s="1">
        <v>33.75</v>
      </c>
      <c r="H7" s="1">
        <v>5.0</v>
      </c>
      <c r="I7" s="1" t="s">
        <v>30</v>
      </c>
      <c r="J7" s="11">
        <v>160.0</v>
      </c>
      <c r="K7" s="7">
        <f t="shared" ref="K7:K8" si="10">L7/R7</f>
        <v>-161.16</v>
      </c>
      <c r="L7" s="13">
        <v>158.0</v>
      </c>
      <c r="M7" s="7">
        <f t="shared" ref="M7:M8" si="11">N7/R7</f>
        <v>-75.99</v>
      </c>
      <c r="N7" s="13">
        <f>74.5</f>
        <v>74.5</v>
      </c>
      <c r="O7" s="7">
        <f t="shared" ref="O7:O8" si="12">N7/R7</f>
        <v>-75.99</v>
      </c>
      <c r="P7" s="11">
        <f t="shared" si="7"/>
        <v>2.04</v>
      </c>
      <c r="Q7" s="11">
        <f t="shared" si="8"/>
        <v>87.21</v>
      </c>
      <c r="R7" s="1">
        <f t="shared" ref="R7:R9" si="13">1/S7</f>
        <v>-0.9803921569</v>
      </c>
      <c r="S7" s="10">
        <v>-1.02</v>
      </c>
      <c r="T7" s="7">
        <f t="shared" ref="T7:T13" si="14">O7-K7</f>
        <v>85.17</v>
      </c>
      <c r="W7" s="1">
        <v>198.0</v>
      </c>
      <c r="X7" s="7">
        <f>AA6*1.333</f>
        <v>72.65384615</v>
      </c>
      <c r="AC7" s="7">
        <f>(AD7*R7)+J7</f>
        <v>160</v>
      </c>
    </row>
    <row r="8">
      <c r="A8" s="7">
        <f t="shared" si="2"/>
        <v>0</v>
      </c>
      <c r="C8" s="1">
        <v>1.333333333333</v>
      </c>
      <c r="I8" s="1" t="s">
        <v>31</v>
      </c>
      <c r="J8" s="11">
        <v>16.31</v>
      </c>
      <c r="K8" s="7">
        <f t="shared" si="10"/>
        <v>17.649</v>
      </c>
      <c r="L8" s="13">
        <v>18.5</v>
      </c>
      <c r="M8" s="7">
        <f t="shared" si="11"/>
        <v>141.669</v>
      </c>
      <c r="N8" s="13">
        <v>148.5</v>
      </c>
      <c r="O8" s="7">
        <f t="shared" si="12"/>
        <v>141.669</v>
      </c>
      <c r="P8" s="11">
        <f t="shared" si="7"/>
        <v>2.08926</v>
      </c>
      <c r="Q8" s="11">
        <f t="shared" si="8"/>
        <v>126.10926</v>
      </c>
      <c r="R8" s="7">
        <f t="shared" si="13"/>
        <v>1.048218029</v>
      </c>
      <c r="S8" s="10">
        <v>0.954</v>
      </c>
      <c r="T8" s="7">
        <f t="shared" si="14"/>
        <v>124.02</v>
      </c>
      <c r="AD8" s="1">
        <v>21.6</v>
      </c>
      <c r="AE8" s="1">
        <v>96.8</v>
      </c>
      <c r="AF8" s="1">
        <v>180.0</v>
      </c>
    </row>
    <row r="9">
      <c r="A9" s="7">
        <f t="shared" si="2"/>
        <v>0</v>
      </c>
      <c r="C9" s="1">
        <v>1.333333333333</v>
      </c>
      <c r="I9" s="1" t="s">
        <v>32</v>
      </c>
      <c r="J9" s="11">
        <v>58.7</v>
      </c>
      <c r="N9" s="1">
        <f>O9*ABS(R9)</f>
        <v>0</v>
      </c>
      <c r="P9" s="11">
        <f t="shared" si="7"/>
        <v>-78.2471</v>
      </c>
      <c r="Q9" s="11">
        <f t="shared" si="8"/>
        <v>-78.2471</v>
      </c>
      <c r="R9" s="1">
        <f t="shared" si="13"/>
        <v>0.7501875469</v>
      </c>
      <c r="S9" s="10">
        <v>1.333</v>
      </c>
      <c r="T9" s="7">
        <f t="shared" si="14"/>
        <v>0</v>
      </c>
      <c r="AD9" s="1">
        <v>0.0</v>
      </c>
      <c r="AE9" s="1">
        <v>0.0</v>
      </c>
    </row>
    <row r="10">
      <c r="A10" s="7">
        <f t="shared" si="2"/>
        <v>0</v>
      </c>
      <c r="C10" s="1">
        <v>1.333333333333</v>
      </c>
      <c r="J10" s="11">
        <f t="shared" ref="J10:J11" si="15">K10*ABS(R10)</f>
        <v>0</v>
      </c>
      <c r="P10" s="11">
        <f t="shared" ref="P10:P12" si="16">M10-K10</f>
        <v>0</v>
      </c>
      <c r="Q10" s="11">
        <f t="shared" ref="Q10:Q12" si="17">O10-K10</f>
        <v>0</v>
      </c>
      <c r="S10" s="10" t="str">
        <f t="shared" ref="S10:S15" si="18">1/R10</f>
        <v>#DIV/0!</v>
      </c>
      <c r="T10" s="7">
        <f t="shared" si="14"/>
        <v>0</v>
      </c>
    </row>
    <row r="11">
      <c r="A11" s="7">
        <f t="shared" si="2"/>
        <v>0</v>
      </c>
      <c r="C11" s="1">
        <v>1.333333333333</v>
      </c>
      <c r="G11" s="1" t="s">
        <v>33</v>
      </c>
      <c r="H11" s="1" t="s">
        <v>34</v>
      </c>
      <c r="J11" s="11">
        <f t="shared" si="15"/>
        <v>0</v>
      </c>
      <c r="P11" s="11">
        <f t="shared" si="16"/>
        <v>0</v>
      </c>
      <c r="Q11" s="11">
        <f t="shared" si="17"/>
        <v>0</v>
      </c>
      <c r="S11" s="10" t="str">
        <f t="shared" si="18"/>
        <v>#DIV/0!</v>
      </c>
      <c r="T11" s="7">
        <f t="shared" si="14"/>
        <v>0</v>
      </c>
      <c r="AD11" s="1">
        <v>0.0</v>
      </c>
      <c r="AE11" s="1">
        <v>2.6</v>
      </c>
    </row>
    <row r="12">
      <c r="A12" s="7">
        <f t="shared" si="2"/>
        <v>0</v>
      </c>
      <c r="C12" s="1">
        <v>1.333333333333</v>
      </c>
      <c r="G12" s="1" t="s">
        <v>35</v>
      </c>
      <c r="H12" s="1">
        <v>6.0</v>
      </c>
      <c r="I12" s="1" t="s">
        <v>36</v>
      </c>
      <c r="J12" s="11">
        <v>552.0</v>
      </c>
      <c r="K12" s="1">
        <f>J12/R12</f>
        <v>132.4800212</v>
      </c>
      <c r="L12" s="13">
        <f>M12*R12</f>
        <v>249.99996</v>
      </c>
      <c r="M12" s="1">
        <v>60.0</v>
      </c>
      <c r="N12" s="13">
        <v>808.0</v>
      </c>
      <c r="O12" s="1">
        <f>N12/R12</f>
        <v>193.920031</v>
      </c>
      <c r="P12" s="11">
        <f t="shared" si="16"/>
        <v>-72.4800212</v>
      </c>
      <c r="Q12" s="11">
        <f t="shared" si="17"/>
        <v>61.44000983</v>
      </c>
      <c r="R12" s="1">
        <v>4.166666</v>
      </c>
      <c r="S12" s="10">
        <f t="shared" si="18"/>
        <v>0.2400000384</v>
      </c>
      <c r="T12" s="7">
        <f t="shared" si="14"/>
        <v>61.44000983</v>
      </c>
      <c r="AD12" s="1">
        <v>90.0</v>
      </c>
      <c r="AE12" s="1">
        <v>96.0</v>
      </c>
    </row>
    <row r="13">
      <c r="A13" s="7">
        <f t="shared" si="2"/>
        <v>0</v>
      </c>
      <c r="C13" s="1">
        <v>1.333333333333</v>
      </c>
      <c r="G13" s="1" t="s">
        <v>37</v>
      </c>
      <c r="H13" s="1">
        <v>8.0</v>
      </c>
      <c r="I13" s="1" t="s">
        <v>38</v>
      </c>
      <c r="J13" s="11">
        <f>546</f>
        <v>546</v>
      </c>
      <c r="K13" s="1" t="s">
        <v>39</v>
      </c>
      <c r="L13" s="1"/>
      <c r="M13" s="14">
        <v>203.0</v>
      </c>
      <c r="N13" s="1"/>
      <c r="O13" s="1">
        <v>590.0</v>
      </c>
      <c r="P13" s="11">
        <v>-10.0</v>
      </c>
      <c r="Q13" s="11">
        <v>90.0</v>
      </c>
      <c r="R13" s="1">
        <v>-4.166666</v>
      </c>
      <c r="S13" s="10">
        <f t="shared" si="18"/>
        <v>-0.2400000384</v>
      </c>
      <c r="T13" s="7" t="str">
        <f t="shared" si="14"/>
        <v>#VALUE!</v>
      </c>
      <c r="U13" s="1" t="s">
        <v>40</v>
      </c>
      <c r="AD13" s="1">
        <v>180.0</v>
      </c>
      <c r="AE13" s="1">
        <v>180.0</v>
      </c>
    </row>
    <row r="14">
      <c r="A14" s="7">
        <f t="shared" si="2"/>
        <v>0</v>
      </c>
      <c r="C14" s="1">
        <v>1.333333333333</v>
      </c>
      <c r="E14" s="3" t="s">
        <v>41</v>
      </c>
      <c r="H14" s="1">
        <v>7.0</v>
      </c>
      <c r="I14" s="1" t="s">
        <v>42</v>
      </c>
      <c r="J14" s="11">
        <v>937.0</v>
      </c>
      <c r="K14" s="1">
        <f t="shared" ref="K14:K18" si="19">J14/R14</f>
        <v>-224.880036</v>
      </c>
      <c r="L14" s="13">
        <v>983.0</v>
      </c>
      <c r="M14" s="7">
        <f t="shared" ref="M14:M18" si="20">L14/R14</f>
        <v>-235.9200377</v>
      </c>
      <c r="N14" s="13">
        <f>O14*R14</f>
        <v>187.00012</v>
      </c>
      <c r="O14" s="1">
        <f>Q14+K14</f>
        <v>-44.88003598</v>
      </c>
      <c r="P14" s="11">
        <f t="shared" ref="P14:P20" si="21">M14-K14</f>
        <v>-11.04000177</v>
      </c>
      <c r="Q14" s="11">
        <f>180</f>
        <v>180</v>
      </c>
      <c r="R14" s="1">
        <v>-4.166666</v>
      </c>
      <c r="S14" s="10">
        <f t="shared" si="18"/>
        <v>-0.2400000384</v>
      </c>
      <c r="T14" s="7" t="str">
        <f>#REF!-K14</f>
        <v>#REF!</v>
      </c>
      <c r="AD14" s="1">
        <v>50.0</v>
      </c>
      <c r="AE14" s="1">
        <v>40.0</v>
      </c>
    </row>
    <row r="15">
      <c r="C15" s="1">
        <v>1.333333333333</v>
      </c>
      <c r="E15" s="1" t="s">
        <v>43</v>
      </c>
      <c r="H15" s="1">
        <v>5.0</v>
      </c>
      <c r="I15" s="1" t="s">
        <v>44</v>
      </c>
      <c r="J15" s="11">
        <v>68.0</v>
      </c>
      <c r="K15" s="7">
        <f t="shared" si="19"/>
        <v>16.32000261</v>
      </c>
      <c r="L15" s="15">
        <v>68.0</v>
      </c>
      <c r="M15" s="7">
        <f t="shared" si="20"/>
        <v>16.32000261</v>
      </c>
      <c r="N15" s="13">
        <v>820.0</v>
      </c>
      <c r="O15" s="7">
        <f t="shared" ref="O15:O18" si="22">N15/R15</f>
        <v>196.8000315</v>
      </c>
      <c r="P15" s="11">
        <f t="shared" si="21"/>
        <v>0</v>
      </c>
      <c r="Q15" s="11">
        <f t="shared" ref="Q15:Q23" si="23">O15-K15</f>
        <v>180.4800289</v>
      </c>
      <c r="R15" s="1">
        <v>4.166666</v>
      </c>
      <c r="S15" s="10">
        <f t="shared" si="18"/>
        <v>0.2400000384</v>
      </c>
      <c r="T15" s="7">
        <f t="shared" ref="T15:T23" si="24">O15-K15</f>
        <v>180.4800289</v>
      </c>
      <c r="W15" s="1" t="s">
        <v>45</v>
      </c>
      <c r="AD15" s="1">
        <v>135.0</v>
      </c>
      <c r="AE15" s="1">
        <v>135.0</v>
      </c>
    </row>
    <row r="16">
      <c r="A16" s="16"/>
      <c r="B16" s="16"/>
      <c r="C16" s="17">
        <v>1.333333333333</v>
      </c>
      <c r="D16" s="16"/>
      <c r="E16" s="17" t="s">
        <v>46</v>
      </c>
      <c r="F16" s="16"/>
      <c r="G16" s="16"/>
      <c r="H16" s="17">
        <v>4.0</v>
      </c>
      <c r="I16" s="17" t="s">
        <v>47</v>
      </c>
      <c r="J16" s="18">
        <v>664.0</v>
      </c>
      <c r="K16" s="16">
        <f t="shared" si="19"/>
        <v>-159.3600255</v>
      </c>
      <c r="L16" s="17">
        <v>674.0</v>
      </c>
      <c r="M16" s="16">
        <f t="shared" si="20"/>
        <v>-161.7600259</v>
      </c>
      <c r="N16" s="17">
        <v>264.0</v>
      </c>
      <c r="O16" s="16">
        <f t="shared" si="22"/>
        <v>-63.36001014</v>
      </c>
      <c r="P16" s="18">
        <f t="shared" si="21"/>
        <v>-2.400000384</v>
      </c>
      <c r="Q16" s="18">
        <f t="shared" si="23"/>
        <v>96.00001536</v>
      </c>
      <c r="R16" s="17">
        <v>-4.166666</v>
      </c>
      <c r="S16" s="19"/>
      <c r="T16" s="16">
        <f t="shared" si="24"/>
        <v>96.00001536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C17" s="1">
        <v>1.333333333333</v>
      </c>
      <c r="H17" s="1">
        <v>3.0</v>
      </c>
      <c r="I17" s="1" t="s">
        <v>48</v>
      </c>
      <c r="J17" s="11">
        <v>424.0</v>
      </c>
      <c r="K17" s="7">
        <f t="shared" si="19"/>
        <v>101.7600163</v>
      </c>
      <c r="L17" s="13">
        <v>142.0</v>
      </c>
      <c r="M17" s="7">
        <f t="shared" si="20"/>
        <v>34.08000545</v>
      </c>
      <c r="N17" s="13">
        <v>653.0</v>
      </c>
      <c r="O17" s="7">
        <f t="shared" si="22"/>
        <v>156.7200251</v>
      </c>
      <c r="P17" s="11">
        <f t="shared" si="21"/>
        <v>-67.68001083</v>
      </c>
      <c r="Q17" s="11">
        <f t="shared" si="23"/>
        <v>54.96000879</v>
      </c>
      <c r="R17" s="1">
        <v>4.166666</v>
      </c>
      <c r="S17" s="20"/>
      <c r="T17" s="7">
        <f t="shared" si="24"/>
        <v>54.96000879</v>
      </c>
    </row>
    <row r="18">
      <c r="C18" s="1">
        <v>1.333333333333</v>
      </c>
      <c r="H18" s="1">
        <v>4.0</v>
      </c>
      <c r="I18" s="1" t="s">
        <v>49</v>
      </c>
      <c r="J18" s="11">
        <v>294.0</v>
      </c>
      <c r="K18" s="7">
        <f t="shared" si="19"/>
        <v>70.56001129</v>
      </c>
      <c r="L18" s="13">
        <v>252.0</v>
      </c>
      <c r="M18" s="7">
        <f t="shared" si="20"/>
        <v>60.48000968</v>
      </c>
      <c r="N18" s="13">
        <v>670.0</v>
      </c>
      <c r="O18" s="7">
        <f t="shared" si="22"/>
        <v>160.8000257</v>
      </c>
      <c r="P18" s="11">
        <f t="shared" si="21"/>
        <v>-10.08000161</v>
      </c>
      <c r="Q18" s="11">
        <f t="shared" si="23"/>
        <v>90.24001444</v>
      </c>
      <c r="R18" s="1">
        <v>4.166666</v>
      </c>
      <c r="S18" s="20"/>
      <c r="T18" s="7">
        <f t="shared" si="24"/>
        <v>90.24001444</v>
      </c>
    </row>
    <row r="19">
      <c r="C19" s="1">
        <v>1.333333333333</v>
      </c>
      <c r="J19" s="11" t="str">
        <f t="shared" ref="J19:J20" si="25">K19/R19</f>
        <v>#DIV/0!</v>
      </c>
      <c r="P19" s="11">
        <f t="shared" si="21"/>
        <v>0</v>
      </c>
      <c r="Q19" s="11">
        <f t="shared" si="23"/>
        <v>0</v>
      </c>
      <c r="S19" s="20"/>
      <c r="T19" s="7">
        <f t="shared" si="24"/>
        <v>0</v>
      </c>
    </row>
    <row r="20">
      <c r="C20" s="1">
        <v>1.333333333333</v>
      </c>
      <c r="J20" s="11" t="str">
        <f t="shared" si="25"/>
        <v>#DIV/0!</v>
      </c>
      <c r="P20" s="11">
        <f t="shared" si="21"/>
        <v>0</v>
      </c>
      <c r="Q20" s="11">
        <f t="shared" si="23"/>
        <v>0</v>
      </c>
      <c r="S20" s="20"/>
      <c r="T20" s="7">
        <f t="shared" si="24"/>
        <v>0</v>
      </c>
    </row>
    <row r="21">
      <c r="C21" s="1">
        <v>1.333333333333</v>
      </c>
      <c r="J21" s="21"/>
      <c r="P21" s="21"/>
      <c r="Q21" s="11">
        <f t="shared" si="23"/>
        <v>0</v>
      </c>
      <c r="S21" s="22"/>
      <c r="T21" s="7">
        <f t="shared" si="24"/>
        <v>0</v>
      </c>
    </row>
    <row r="22">
      <c r="C22" s="1">
        <v>1.333333333333</v>
      </c>
      <c r="J22" s="21"/>
      <c r="P22" s="21"/>
      <c r="Q22" s="11">
        <f t="shared" si="23"/>
        <v>0</v>
      </c>
      <c r="S22" s="21"/>
      <c r="T22" s="7">
        <f t="shared" si="24"/>
        <v>0</v>
      </c>
    </row>
    <row r="23">
      <c r="C23" s="1">
        <v>1.333333333333</v>
      </c>
      <c r="J23" s="21"/>
      <c r="P23" s="21"/>
      <c r="Q23" s="11">
        <f t="shared" si="23"/>
        <v>0</v>
      </c>
      <c r="S23" s="21"/>
      <c r="T23" s="7">
        <f t="shared" si="24"/>
        <v>0</v>
      </c>
    </row>
    <row r="24">
      <c r="C24" s="1">
        <v>1.333333333333</v>
      </c>
      <c r="J24" s="21"/>
      <c r="P24" s="21"/>
      <c r="Q24" s="21"/>
      <c r="S24" s="21"/>
    </row>
    <row r="25">
      <c r="C25" s="1">
        <v>1.333333333333</v>
      </c>
      <c r="J25" s="21"/>
      <c r="P25" s="21"/>
      <c r="Q25" s="21"/>
      <c r="S25" s="21"/>
    </row>
    <row r="26">
      <c r="C26" s="1">
        <v>1.333333333333</v>
      </c>
      <c r="J26" s="21"/>
      <c r="P26" s="21"/>
      <c r="Q26" s="21"/>
      <c r="S26" s="21"/>
    </row>
    <row r="27">
      <c r="J27" s="21"/>
      <c r="P27" s="21"/>
      <c r="Q27" s="21"/>
      <c r="S27" s="21"/>
    </row>
    <row r="28">
      <c r="J28" s="21"/>
      <c r="P28" s="21"/>
      <c r="Q28" s="21"/>
      <c r="S28" s="21"/>
    </row>
    <row r="29">
      <c r="J29" s="21"/>
      <c r="P29" s="21"/>
      <c r="Q29" s="21"/>
      <c r="S29" s="21"/>
    </row>
    <row r="30">
      <c r="J30" s="21"/>
      <c r="P30" s="21"/>
      <c r="Q30" s="21"/>
      <c r="S30" s="21"/>
    </row>
    <row r="31">
      <c r="J31" s="21"/>
      <c r="P31" s="21"/>
      <c r="Q31" s="21"/>
      <c r="S31" s="21"/>
    </row>
    <row r="32">
      <c r="J32" s="21"/>
      <c r="P32" s="21"/>
      <c r="Q32" s="21"/>
      <c r="S32" s="21"/>
    </row>
    <row r="33">
      <c r="J33" s="21"/>
      <c r="P33" s="21"/>
      <c r="Q33" s="21"/>
      <c r="S33" s="21"/>
    </row>
    <row r="34">
      <c r="J34" s="21"/>
      <c r="P34" s="21"/>
      <c r="Q34" s="21"/>
      <c r="S34" s="21"/>
    </row>
    <row r="35">
      <c r="J35" s="21"/>
      <c r="P35" s="21"/>
      <c r="Q35" s="21"/>
      <c r="S35" s="21"/>
    </row>
    <row r="36">
      <c r="J36" s="21"/>
      <c r="P36" s="21"/>
      <c r="Q36" s="21"/>
      <c r="S36" s="21"/>
    </row>
    <row r="37">
      <c r="J37" s="21"/>
      <c r="P37" s="21"/>
      <c r="Q37" s="21"/>
      <c r="S37" s="21"/>
    </row>
    <row r="38">
      <c r="J38" s="21"/>
      <c r="P38" s="21"/>
      <c r="Q38" s="21"/>
      <c r="S38" s="21"/>
    </row>
    <row r="39">
      <c r="J39" s="21"/>
      <c r="P39" s="21"/>
      <c r="Q39" s="21"/>
      <c r="S39" s="21"/>
    </row>
    <row r="40">
      <c r="J40" s="21"/>
      <c r="P40" s="21"/>
      <c r="Q40" s="21"/>
      <c r="S40" s="21"/>
    </row>
    <row r="41">
      <c r="J41" s="21"/>
      <c r="P41" s="21"/>
      <c r="Q41" s="21"/>
      <c r="S41" s="21"/>
    </row>
    <row r="42">
      <c r="J42" s="21"/>
      <c r="P42" s="21"/>
      <c r="Q42" s="21"/>
      <c r="S42" s="21"/>
    </row>
    <row r="43">
      <c r="J43" s="21"/>
      <c r="P43" s="21"/>
      <c r="Q43" s="21"/>
      <c r="S43" s="21"/>
    </row>
    <row r="44">
      <c r="J44" s="21"/>
      <c r="P44" s="21"/>
      <c r="Q44" s="21"/>
      <c r="S44" s="21"/>
    </row>
    <row r="45">
      <c r="J45" s="21"/>
      <c r="P45" s="21"/>
      <c r="Q45" s="21"/>
      <c r="S45" s="21"/>
    </row>
    <row r="46">
      <c r="J46" s="21"/>
      <c r="P46" s="21"/>
      <c r="Q46" s="21"/>
      <c r="S46" s="21"/>
    </row>
    <row r="47">
      <c r="J47" s="21"/>
      <c r="P47" s="21"/>
      <c r="Q47" s="21"/>
      <c r="S47" s="21"/>
    </row>
    <row r="48">
      <c r="J48" s="21"/>
      <c r="P48" s="21"/>
      <c r="Q48" s="21"/>
      <c r="S48" s="21"/>
    </row>
    <row r="49">
      <c r="J49" s="21"/>
      <c r="P49" s="21"/>
      <c r="Q49" s="21"/>
      <c r="S49" s="21"/>
    </row>
    <row r="50">
      <c r="J50" s="21"/>
      <c r="P50" s="21"/>
      <c r="Q50" s="21"/>
      <c r="S50" s="21"/>
    </row>
    <row r="51">
      <c r="J51" s="21"/>
      <c r="P51" s="21"/>
      <c r="Q51" s="21"/>
      <c r="S51" s="21"/>
    </row>
    <row r="52">
      <c r="J52" s="21"/>
      <c r="P52" s="21"/>
      <c r="Q52" s="21"/>
      <c r="S52" s="21"/>
    </row>
    <row r="53">
      <c r="J53" s="21"/>
      <c r="P53" s="21"/>
      <c r="Q53" s="21"/>
      <c r="S53" s="21"/>
    </row>
    <row r="54">
      <c r="J54" s="21"/>
      <c r="P54" s="21"/>
      <c r="Q54" s="21"/>
      <c r="S54" s="21"/>
    </row>
    <row r="55">
      <c r="J55" s="21"/>
      <c r="P55" s="21"/>
      <c r="Q55" s="21"/>
      <c r="S55" s="21"/>
    </row>
    <row r="56">
      <c r="J56" s="21"/>
      <c r="P56" s="21"/>
      <c r="Q56" s="21"/>
      <c r="S56" s="21"/>
    </row>
    <row r="57">
      <c r="J57" s="21"/>
      <c r="P57" s="21"/>
      <c r="Q57" s="21"/>
      <c r="S57" s="21"/>
    </row>
    <row r="58">
      <c r="J58" s="21"/>
      <c r="P58" s="21"/>
      <c r="Q58" s="21"/>
      <c r="S58" s="21"/>
    </row>
    <row r="59">
      <c r="J59" s="21"/>
      <c r="P59" s="21"/>
      <c r="Q59" s="21"/>
      <c r="S59" s="21"/>
    </row>
    <row r="60">
      <c r="J60" s="21"/>
      <c r="P60" s="21"/>
      <c r="Q60" s="21"/>
      <c r="S60" s="21"/>
    </row>
    <row r="61">
      <c r="J61" s="21"/>
      <c r="P61" s="21"/>
      <c r="Q61" s="21"/>
      <c r="S61" s="21"/>
    </row>
    <row r="62">
      <c r="J62" s="21"/>
      <c r="P62" s="21"/>
      <c r="Q62" s="21"/>
      <c r="S62" s="21"/>
    </row>
    <row r="63">
      <c r="J63" s="21"/>
      <c r="P63" s="21"/>
      <c r="Q63" s="21"/>
      <c r="S63" s="21"/>
    </row>
    <row r="64">
      <c r="J64" s="21"/>
      <c r="P64" s="21"/>
      <c r="Q64" s="21"/>
      <c r="S64" s="21"/>
    </row>
    <row r="65">
      <c r="J65" s="21"/>
      <c r="P65" s="21"/>
      <c r="Q65" s="21"/>
      <c r="S65" s="21"/>
    </row>
    <row r="66">
      <c r="J66" s="21"/>
      <c r="P66" s="21"/>
      <c r="Q66" s="21"/>
      <c r="S66" s="21"/>
    </row>
    <row r="67">
      <c r="J67" s="21"/>
      <c r="P67" s="21"/>
      <c r="Q67" s="21"/>
      <c r="S67" s="21"/>
    </row>
    <row r="68">
      <c r="J68" s="21"/>
      <c r="P68" s="21"/>
      <c r="Q68" s="21"/>
      <c r="S68" s="21"/>
    </row>
    <row r="69">
      <c r="J69" s="21"/>
      <c r="P69" s="21"/>
      <c r="Q69" s="21"/>
      <c r="S69" s="21"/>
    </row>
    <row r="70">
      <c r="J70" s="21"/>
      <c r="P70" s="21"/>
      <c r="Q70" s="21"/>
      <c r="S70" s="21"/>
    </row>
    <row r="71">
      <c r="J71" s="21"/>
      <c r="P71" s="21"/>
      <c r="Q71" s="21"/>
      <c r="S71" s="21"/>
    </row>
    <row r="72">
      <c r="J72" s="21"/>
      <c r="P72" s="21"/>
      <c r="Q72" s="21"/>
      <c r="S72" s="21"/>
    </row>
    <row r="73">
      <c r="J73" s="21"/>
      <c r="P73" s="21"/>
      <c r="Q73" s="21"/>
      <c r="S73" s="21"/>
    </row>
    <row r="74">
      <c r="J74" s="21"/>
      <c r="P74" s="21"/>
      <c r="Q74" s="21"/>
      <c r="S74" s="21"/>
    </row>
    <row r="75">
      <c r="J75" s="21"/>
      <c r="P75" s="21"/>
      <c r="Q75" s="21"/>
      <c r="S75" s="21"/>
    </row>
    <row r="76">
      <c r="J76" s="21"/>
      <c r="P76" s="21"/>
      <c r="Q76" s="21"/>
      <c r="S76" s="21"/>
    </row>
    <row r="77">
      <c r="J77" s="21"/>
      <c r="P77" s="21"/>
      <c r="Q77" s="21"/>
      <c r="S77" s="21"/>
    </row>
    <row r="78">
      <c r="J78" s="21"/>
      <c r="P78" s="21"/>
      <c r="Q78" s="21"/>
      <c r="S78" s="21"/>
    </row>
    <row r="79">
      <c r="J79" s="21"/>
      <c r="P79" s="21"/>
      <c r="Q79" s="21"/>
      <c r="S79" s="21"/>
    </row>
    <row r="80">
      <c r="J80" s="21"/>
      <c r="P80" s="21"/>
      <c r="Q80" s="21"/>
      <c r="S80" s="21"/>
    </row>
    <row r="81">
      <c r="J81" s="21"/>
      <c r="P81" s="21"/>
      <c r="Q81" s="21"/>
      <c r="S81" s="21"/>
    </row>
    <row r="82">
      <c r="J82" s="21"/>
      <c r="P82" s="21"/>
      <c r="Q82" s="21"/>
      <c r="S82" s="21"/>
    </row>
    <row r="83">
      <c r="J83" s="21"/>
      <c r="P83" s="21"/>
      <c r="Q83" s="21"/>
      <c r="S83" s="21"/>
    </row>
    <row r="84">
      <c r="J84" s="21"/>
      <c r="P84" s="21"/>
      <c r="Q84" s="21"/>
      <c r="S84" s="21"/>
    </row>
    <row r="85">
      <c r="J85" s="21"/>
      <c r="P85" s="21"/>
      <c r="Q85" s="21"/>
      <c r="S85" s="21"/>
    </row>
    <row r="86">
      <c r="J86" s="21"/>
      <c r="P86" s="21"/>
      <c r="Q86" s="21"/>
      <c r="S86" s="21"/>
    </row>
    <row r="87">
      <c r="J87" s="21"/>
      <c r="P87" s="21"/>
      <c r="Q87" s="21"/>
      <c r="S87" s="21"/>
    </row>
    <row r="88">
      <c r="J88" s="21"/>
      <c r="P88" s="21"/>
      <c r="Q88" s="21"/>
      <c r="S88" s="21"/>
    </row>
    <row r="89">
      <c r="J89" s="21"/>
      <c r="P89" s="21"/>
      <c r="Q89" s="21"/>
      <c r="S89" s="21"/>
    </row>
    <row r="90">
      <c r="J90" s="21"/>
      <c r="P90" s="21"/>
      <c r="Q90" s="21"/>
      <c r="S90" s="21"/>
    </row>
    <row r="91">
      <c r="J91" s="21"/>
      <c r="P91" s="21"/>
      <c r="Q91" s="21"/>
      <c r="S91" s="21"/>
    </row>
    <row r="92">
      <c r="J92" s="21"/>
      <c r="P92" s="21"/>
      <c r="Q92" s="21"/>
      <c r="S92" s="21"/>
    </row>
    <row r="93">
      <c r="J93" s="21"/>
      <c r="P93" s="21"/>
      <c r="Q93" s="21"/>
      <c r="S93" s="21"/>
    </row>
    <row r="94">
      <c r="J94" s="21"/>
      <c r="P94" s="21"/>
      <c r="Q94" s="21"/>
      <c r="S94" s="21"/>
    </row>
    <row r="95">
      <c r="J95" s="21"/>
      <c r="P95" s="21"/>
      <c r="Q95" s="21"/>
      <c r="S95" s="21"/>
    </row>
    <row r="96">
      <c r="J96" s="21"/>
      <c r="P96" s="21"/>
      <c r="Q96" s="21"/>
      <c r="S96" s="21"/>
    </row>
    <row r="97">
      <c r="J97" s="21"/>
      <c r="P97" s="21"/>
      <c r="Q97" s="21"/>
      <c r="S97" s="21"/>
    </row>
    <row r="98">
      <c r="J98" s="21"/>
      <c r="P98" s="21"/>
      <c r="Q98" s="21"/>
      <c r="S98" s="21"/>
    </row>
    <row r="99">
      <c r="J99" s="21"/>
      <c r="P99" s="21"/>
      <c r="Q99" s="21"/>
      <c r="S99" s="21"/>
    </row>
    <row r="100">
      <c r="J100" s="21"/>
      <c r="P100" s="21"/>
      <c r="Q100" s="21"/>
      <c r="S100" s="21"/>
    </row>
    <row r="101">
      <c r="J101" s="21"/>
      <c r="P101" s="21"/>
      <c r="Q101" s="21"/>
      <c r="S101" s="21"/>
    </row>
    <row r="102">
      <c r="J102" s="21"/>
      <c r="P102" s="21"/>
      <c r="Q102" s="21"/>
      <c r="S102" s="21"/>
    </row>
    <row r="103">
      <c r="J103" s="21"/>
      <c r="P103" s="21"/>
      <c r="Q103" s="21"/>
      <c r="S103" s="21"/>
    </row>
    <row r="104">
      <c r="J104" s="21"/>
      <c r="P104" s="21"/>
      <c r="Q104" s="21"/>
      <c r="S104" s="21"/>
    </row>
    <row r="105">
      <c r="J105" s="21"/>
      <c r="P105" s="21"/>
      <c r="Q105" s="21"/>
      <c r="S105" s="21"/>
    </row>
    <row r="106">
      <c r="J106" s="21"/>
      <c r="P106" s="21"/>
      <c r="Q106" s="21"/>
      <c r="S106" s="21"/>
    </row>
    <row r="107">
      <c r="J107" s="21"/>
      <c r="P107" s="21"/>
      <c r="Q107" s="21"/>
      <c r="S107" s="21"/>
    </row>
    <row r="108">
      <c r="J108" s="21"/>
      <c r="P108" s="21"/>
      <c r="Q108" s="21"/>
      <c r="S108" s="21"/>
    </row>
    <row r="109">
      <c r="J109" s="21"/>
      <c r="P109" s="21"/>
      <c r="Q109" s="21"/>
      <c r="S109" s="21"/>
    </row>
    <row r="110">
      <c r="J110" s="21"/>
      <c r="P110" s="21"/>
      <c r="Q110" s="21"/>
      <c r="S110" s="21"/>
    </row>
    <row r="111">
      <c r="J111" s="21"/>
      <c r="P111" s="21"/>
      <c r="Q111" s="21"/>
      <c r="S111" s="21"/>
    </row>
    <row r="112">
      <c r="J112" s="21"/>
      <c r="P112" s="21"/>
      <c r="Q112" s="21"/>
      <c r="S112" s="21"/>
    </row>
    <row r="113">
      <c r="J113" s="21"/>
      <c r="P113" s="21"/>
      <c r="Q113" s="21"/>
      <c r="S113" s="21"/>
    </row>
    <row r="114">
      <c r="J114" s="21"/>
      <c r="P114" s="21"/>
      <c r="Q114" s="21"/>
      <c r="S114" s="21"/>
    </row>
    <row r="115">
      <c r="J115" s="21"/>
      <c r="P115" s="21"/>
      <c r="Q115" s="21"/>
      <c r="S115" s="21"/>
    </row>
    <row r="116">
      <c r="J116" s="21"/>
      <c r="P116" s="21"/>
      <c r="Q116" s="21"/>
      <c r="S116" s="21"/>
    </row>
    <row r="117">
      <c r="J117" s="21"/>
      <c r="P117" s="21"/>
      <c r="Q117" s="21"/>
      <c r="S117" s="21"/>
    </row>
    <row r="118">
      <c r="J118" s="21"/>
      <c r="P118" s="21"/>
      <c r="Q118" s="21"/>
      <c r="S118" s="21"/>
    </row>
    <row r="119">
      <c r="J119" s="21"/>
      <c r="P119" s="21"/>
      <c r="Q119" s="21"/>
      <c r="S119" s="21"/>
    </row>
    <row r="120">
      <c r="J120" s="21"/>
      <c r="P120" s="21"/>
      <c r="Q120" s="21"/>
      <c r="S120" s="21"/>
    </row>
    <row r="121">
      <c r="J121" s="21"/>
      <c r="P121" s="21"/>
      <c r="Q121" s="21"/>
      <c r="S121" s="21"/>
    </row>
    <row r="122">
      <c r="J122" s="21"/>
      <c r="P122" s="21"/>
      <c r="Q122" s="21"/>
      <c r="S122" s="21"/>
    </row>
    <row r="123">
      <c r="J123" s="21"/>
      <c r="P123" s="21"/>
      <c r="Q123" s="21"/>
      <c r="S123" s="21"/>
    </row>
    <row r="124">
      <c r="J124" s="21"/>
      <c r="P124" s="21"/>
      <c r="Q124" s="21"/>
      <c r="S124" s="21"/>
    </row>
    <row r="125">
      <c r="J125" s="21"/>
      <c r="P125" s="21"/>
      <c r="Q125" s="21"/>
      <c r="S125" s="21"/>
    </row>
    <row r="126">
      <c r="J126" s="21"/>
      <c r="P126" s="21"/>
      <c r="Q126" s="21"/>
      <c r="S126" s="21"/>
    </row>
    <row r="127">
      <c r="J127" s="21"/>
      <c r="P127" s="21"/>
      <c r="Q127" s="21"/>
      <c r="S127" s="21"/>
    </row>
    <row r="128">
      <c r="J128" s="21"/>
      <c r="P128" s="21"/>
      <c r="Q128" s="21"/>
      <c r="S128" s="21"/>
    </row>
    <row r="129">
      <c r="J129" s="21"/>
      <c r="P129" s="21"/>
      <c r="Q129" s="21"/>
      <c r="S129" s="21"/>
    </row>
    <row r="130">
      <c r="J130" s="21"/>
      <c r="P130" s="21"/>
      <c r="Q130" s="21"/>
      <c r="S130" s="21"/>
    </row>
    <row r="131">
      <c r="J131" s="21"/>
      <c r="P131" s="21"/>
      <c r="Q131" s="21"/>
      <c r="S131" s="21"/>
    </row>
    <row r="132">
      <c r="J132" s="21"/>
      <c r="P132" s="21"/>
      <c r="Q132" s="21"/>
      <c r="S132" s="21"/>
    </row>
    <row r="133">
      <c r="J133" s="21"/>
      <c r="P133" s="21"/>
      <c r="Q133" s="21"/>
      <c r="S133" s="21"/>
    </row>
    <row r="134">
      <c r="J134" s="21"/>
      <c r="P134" s="21"/>
      <c r="Q134" s="21"/>
      <c r="S134" s="21"/>
    </row>
    <row r="135">
      <c r="J135" s="21"/>
      <c r="P135" s="21"/>
      <c r="Q135" s="21"/>
      <c r="S135" s="21"/>
    </row>
    <row r="136">
      <c r="J136" s="21"/>
      <c r="P136" s="21"/>
      <c r="Q136" s="21"/>
      <c r="S136" s="21"/>
    </row>
    <row r="137">
      <c r="J137" s="21"/>
      <c r="P137" s="21"/>
      <c r="Q137" s="21"/>
      <c r="S137" s="21"/>
    </row>
    <row r="138">
      <c r="J138" s="21"/>
      <c r="P138" s="21"/>
      <c r="Q138" s="21"/>
      <c r="S138" s="21"/>
    </row>
    <row r="139">
      <c r="J139" s="21"/>
      <c r="P139" s="21"/>
      <c r="Q139" s="21"/>
      <c r="S139" s="21"/>
    </row>
    <row r="140">
      <c r="J140" s="21"/>
      <c r="P140" s="21"/>
      <c r="Q140" s="21"/>
      <c r="S140" s="21"/>
    </row>
    <row r="141">
      <c r="J141" s="21"/>
      <c r="P141" s="21"/>
      <c r="Q141" s="21"/>
      <c r="S141" s="21"/>
    </row>
    <row r="142">
      <c r="J142" s="21"/>
      <c r="P142" s="21"/>
      <c r="Q142" s="21"/>
      <c r="S142" s="21"/>
    </row>
    <row r="143">
      <c r="J143" s="21"/>
      <c r="P143" s="21"/>
      <c r="Q143" s="21"/>
      <c r="S143" s="21"/>
    </row>
    <row r="144">
      <c r="J144" s="21"/>
      <c r="P144" s="21"/>
      <c r="Q144" s="21"/>
      <c r="S144" s="21"/>
    </row>
    <row r="145">
      <c r="J145" s="21"/>
      <c r="P145" s="21"/>
      <c r="Q145" s="21"/>
      <c r="S145" s="21"/>
    </row>
    <row r="146">
      <c r="J146" s="21"/>
      <c r="P146" s="21"/>
      <c r="Q146" s="21"/>
      <c r="S146" s="21"/>
    </row>
    <row r="147">
      <c r="J147" s="21"/>
      <c r="P147" s="21"/>
      <c r="Q147" s="21"/>
      <c r="S147" s="21"/>
    </row>
    <row r="148">
      <c r="J148" s="21"/>
      <c r="P148" s="21"/>
      <c r="Q148" s="21"/>
      <c r="S148" s="21"/>
    </row>
    <row r="149">
      <c r="J149" s="21"/>
      <c r="P149" s="21"/>
      <c r="Q149" s="21"/>
      <c r="S149" s="21"/>
    </row>
    <row r="150">
      <c r="J150" s="21"/>
      <c r="P150" s="21"/>
      <c r="Q150" s="21"/>
      <c r="S150" s="21"/>
    </row>
    <row r="151">
      <c r="J151" s="21"/>
      <c r="P151" s="21"/>
      <c r="Q151" s="21"/>
      <c r="S151" s="21"/>
    </row>
    <row r="152">
      <c r="J152" s="21"/>
      <c r="P152" s="21"/>
      <c r="Q152" s="21"/>
      <c r="S152" s="21"/>
    </row>
    <row r="153">
      <c r="J153" s="21"/>
      <c r="P153" s="21"/>
      <c r="Q153" s="21"/>
      <c r="S153" s="21"/>
    </row>
    <row r="154">
      <c r="J154" s="21"/>
      <c r="P154" s="21"/>
      <c r="Q154" s="21"/>
      <c r="S154" s="21"/>
    </row>
    <row r="155">
      <c r="J155" s="21"/>
      <c r="P155" s="21"/>
      <c r="Q155" s="21"/>
      <c r="S155" s="21"/>
    </row>
    <row r="156">
      <c r="J156" s="21"/>
      <c r="P156" s="21"/>
      <c r="Q156" s="21"/>
      <c r="S156" s="21"/>
    </row>
    <row r="157">
      <c r="J157" s="21"/>
      <c r="P157" s="21"/>
      <c r="Q157" s="21"/>
      <c r="S157" s="21"/>
    </row>
    <row r="158">
      <c r="J158" s="21"/>
      <c r="P158" s="21"/>
      <c r="Q158" s="21"/>
      <c r="S158" s="21"/>
    </row>
    <row r="159">
      <c r="J159" s="21"/>
      <c r="P159" s="21"/>
      <c r="Q159" s="21"/>
      <c r="S159" s="21"/>
    </row>
    <row r="160">
      <c r="J160" s="21"/>
      <c r="P160" s="21"/>
      <c r="Q160" s="21"/>
      <c r="S160" s="21"/>
    </row>
    <row r="161">
      <c r="J161" s="21"/>
      <c r="P161" s="21"/>
      <c r="Q161" s="21"/>
      <c r="S161" s="21"/>
    </row>
    <row r="162">
      <c r="J162" s="21"/>
      <c r="P162" s="21"/>
      <c r="Q162" s="21"/>
      <c r="S162" s="21"/>
    </row>
    <row r="163">
      <c r="J163" s="21"/>
      <c r="P163" s="21"/>
      <c r="Q163" s="21"/>
      <c r="S163" s="21"/>
    </row>
    <row r="164">
      <c r="J164" s="21"/>
      <c r="P164" s="21"/>
      <c r="Q164" s="21"/>
      <c r="S164" s="21"/>
    </row>
    <row r="165">
      <c r="J165" s="21"/>
      <c r="P165" s="21"/>
      <c r="Q165" s="21"/>
      <c r="S165" s="21"/>
    </row>
    <row r="166">
      <c r="J166" s="21"/>
      <c r="P166" s="21"/>
      <c r="Q166" s="21"/>
      <c r="S166" s="21"/>
    </row>
    <row r="167">
      <c r="J167" s="21"/>
      <c r="P167" s="21"/>
      <c r="Q167" s="21"/>
      <c r="S167" s="21"/>
    </row>
    <row r="168">
      <c r="J168" s="21"/>
      <c r="P168" s="21"/>
      <c r="Q168" s="21"/>
      <c r="S168" s="21"/>
    </row>
    <row r="169">
      <c r="J169" s="21"/>
      <c r="P169" s="21"/>
      <c r="Q169" s="21"/>
      <c r="S169" s="21"/>
    </row>
    <row r="170">
      <c r="J170" s="21"/>
      <c r="P170" s="21"/>
      <c r="Q170" s="21"/>
      <c r="S170" s="21"/>
    </row>
    <row r="171">
      <c r="J171" s="21"/>
      <c r="P171" s="21"/>
      <c r="Q171" s="21"/>
      <c r="S171" s="21"/>
    </row>
    <row r="172">
      <c r="J172" s="21"/>
      <c r="P172" s="21"/>
      <c r="Q172" s="21"/>
      <c r="S172" s="21"/>
    </row>
    <row r="173">
      <c r="J173" s="21"/>
      <c r="P173" s="21"/>
      <c r="Q173" s="21"/>
      <c r="S173" s="21"/>
    </row>
    <row r="174">
      <c r="J174" s="21"/>
      <c r="P174" s="21"/>
      <c r="Q174" s="21"/>
      <c r="S174" s="21"/>
    </row>
    <row r="175">
      <c r="J175" s="21"/>
      <c r="P175" s="21"/>
      <c r="Q175" s="21"/>
      <c r="S175" s="21"/>
    </row>
    <row r="176">
      <c r="J176" s="21"/>
      <c r="P176" s="21"/>
      <c r="Q176" s="21"/>
      <c r="S176" s="21"/>
    </row>
    <row r="177">
      <c r="J177" s="21"/>
      <c r="P177" s="21"/>
      <c r="Q177" s="21"/>
      <c r="S177" s="21"/>
    </row>
    <row r="178">
      <c r="J178" s="21"/>
      <c r="P178" s="21"/>
      <c r="Q178" s="21"/>
      <c r="S178" s="21"/>
    </row>
    <row r="179">
      <c r="J179" s="21"/>
      <c r="P179" s="21"/>
      <c r="Q179" s="21"/>
      <c r="S179" s="21"/>
    </row>
    <row r="180">
      <c r="J180" s="21"/>
      <c r="P180" s="21"/>
      <c r="Q180" s="21"/>
      <c r="S180" s="21"/>
    </row>
    <row r="181">
      <c r="J181" s="21"/>
      <c r="P181" s="21"/>
      <c r="Q181" s="21"/>
      <c r="S181" s="21"/>
    </row>
    <row r="182">
      <c r="J182" s="21"/>
      <c r="P182" s="21"/>
      <c r="Q182" s="21"/>
      <c r="S182" s="21"/>
    </row>
    <row r="183">
      <c r="J183" s="21"/>
      <c r="P183" s="21"/>
      <c r="Q183" s="21"/>
      <c r="S183" s="21"/>
    </row>
    <row r="184">
      <c r="J184" s="21"/>
      <c r="P184" s="21"/>
      <c r="Q184" s="21"/>
      <c r="S184" s="21"/>
    </row>
    <row r="185">
      <c r="J185" s="21"/>
      <c r="P185" s="21"/>
      <c r="Q185" s="21"/>
      <c r="S185" s="21"/>
    </row>
    <row r="186">
      <c r="J186" s="21"/>
      <c r="P186" s="21"/>
      <c r="Q186" s="21"/>
      <c r="S186" s="21"/>
    </row>
    <row r="187">
      <c r="J187" s="21"/>
      <c r="P187" s="21"/>
      <c r="Q187" s="21"/>
      <c r="S187" s="21"/>
    </row>
    <row r="188">
      <c r="J188" s="21"/>
      <c r="P188" s="21"/>
      <c r="Q188" s="21"/>
      <c r="S188" s="21"/>
    </row>
    <row r="189">
      <c r="J189" s="21"/>
      <c r="P189" s="21"/>
      <c r="Q189" s="21"/>
      <c r="S189" s="21"/>
    </row>
    <row r="190">
      <c r="J190" s="21"/>
      <c r="P190" s="21"/>
      <c r="Q190" s="21"/>
      <c r="S190" s="21"/>
    </row>
    <row r="191">
      <c r="J191" s="21"/>
      <c r="P191" s="21"/>
      <c r="Q191" s="21"/>
      <c r="S191" s="21"/>
    </row>
    <row r="192">
      <c r="J192" s="21"/>
      <c r="P192" s="21"/>
      <c r="Q192" s="21"/>
      <c r="S192" s="21"/>
    </row>
    <row r="193">
      <c r="J193" s="21"/>
      <c r="P193" s="21"/>
      <c r="Q193" s="21"/>
      <c r="S193" s="21"/>
    </row>
    <row r="194">
      <c r="J194" s="21"/>
      <c r="P194" s="21"/>
      <c r="Q194" s="21"/>
      <c r="S194" s="21"/>
    </row>
    <row r="195">
      <c r="J195" s="21"/>
      <c r="P195" s="21"/>
      <c r="Q195" s="21"/>
      <c r="S195" s="21"/>
    </row>
    <row r="196">
      <c r="J196" s="21"/>
      <c r="P196" s="21"/>
      <c r="Q196" s="21"/>
      <c r="S196" s="21"/>
    </row>
    <row r="197">
      <c r="J197" s="21"/>
      <c r="P197" s="21"/>
      <c r="Q197" s="21"/>
      <c r="S197" s="21"/>
    </row>
    <row r="198">
      <c r="J198" s="21"/>
      <c r="P198" s="21"/>
      <c r="Q198" s="21"/>
      <c r="S198" s="21"/>
    </row>
    <row r="199">
      <c r="J199" s="21"/>
      <c r="P199" s="21"/>
      <c r="Q199" s="21"/>
      <c r="S199" s="21"/>
    </row>
    <row r="200">
      <c r="J200" s="21"/>
      <c r="P200" s="21"/>
      <c r="Q200" s="21"/>
      <c r="S200" s="21"/>
    </row>
    <row r="201">
      <c r="J201" s="21"/>
      <c r="P201" s="21"/>
      <c r="Q201" s="21"/>
      <c r="S201" s="21"/>
    </row>
    <row r="202">
      <c r="J202" s="21"/>
      <c r="P202" s="21"/>
      <c r="Q202" s="21"/>
      <c r="S202" s="21"/>
    </row>
    <row r="203">
      <c r="J203" s="21"/>
      <c r="P203" s="21"/>
      <c r="Q203" s="21"/>
      <c r="S203" s="21"/>
    </row>
    <row r="204">
      <c r="J204" s="21"/>
      <c r="P204" s="21"/>
      <c r="Q204" s="21"/>
      <c r="S204" s="21"/>
    </row>
    <row r="205">
      <c r="J205" s="21"/>
      <c r="P205" s="21"/>
      <c r="Q205" s="21"/>
      <c r="S205" s="21"/>
    </row>
    <row r="206">
      <c r="J206" s="21"/>
      <c r="P206" s="21"/>
      <c r="Q206" s="21"/>
      <c r="S206" s="21"/>
    </row>
    <row r="207">
      <c r="J207" s="21"/>
      <c r="P207" s="21"/>
      <c r="Q207" s="21"/>
      <c r="S207" s="21"/>
    </row>
    <row r="208">
      <c r="J208" s="21"/>
      <c r="P208" s="21"/>
      <c r="Q208" s="21"/>
      <c r="S208" s="21"/>
    </row>
    <row r="209">
      <c r="J209" s="21"/>
      <c r="P209" s="21"/>
      <c r="Q209" s="21"/>
      <c r="S209" s="21"/>
    </row>
    <row r="210">
      <c r="J210" s="21"/>
      <c r="P210" s="21"/>
      <c r="Q210" s="21"/>
      <c r="S210" s="21"/>
    </row>
    <row r="211">
      <c r="J211" s="21"/>
      <c r="P211" s="21"/>
      <c r="Q211" s="21"/>
      <c r="S211" s="21"/>
    </row>
    <row r="212">
      <c r="J212" s="21"/>
      <c r="P212" s="21"/>
      <c r="Q212" s="21"/>
      <c r="S212" s="21"/>
    </row>
    <row r="213">
      <c r="J213" s="21"/>
      <c r="P213" s="21"/>
      <c r="Q213" s="21"/>
      <c r="S213" s="21"/>
    </row>
    <row r="214">
      <c r="J214" s="21"/>
      <c r="P214" s="21"/>
      <c r="Q214" s="21"/>
      <c r="S214" s="21"/>
    </row>
    <row r="215">
      <c r="J215" s="21"/>
      <c r="P215" s="21"/>
      <c r="Q215" s="21"/>
      <c r="S215" s="21"/>
    </row>
    <row r="216">
      <c r="J216" s="21"/>
      <c r="P216" s="21"/>
      <c r="Q216" s="21"/>
      <c r="S216" s="21"/>
    </row>
    <row r="217">
      <c r="J217" s="21"/>
      <c r="P217" s="21"/>
      <c r="Q217" s="21"/>
      <c r="S217" s="21"/>
    </row>
    <row r="218">
      <c r="J218" s="21"/>
      <c r="P218" s="21"/>
      <c r="Q218" s="21"/>
      <c r="S218" s="21"/>
    </row>
    <row r="219">
      <c r="J219" s="21"/>
      <c r="P219" s="21"/>
      <c r="Q219" s="21"/>
      <c r="S219" s="21"/>
    </row>
    <row r="220">
      <c r="J220" s="21"/>
      <c r="P220" s="21"/>
      <c r="Q220" s="21"/>
      <c r="S220" s="21"/>
    </row>
    <row r="221">
      <c r="J221" s="21"/>
      <c r="P221" s="21"/>
      <c r="Q221" s="21"/>
      <c r="S221" s="21"/>
    </row>
    <row r="222">
      <c r="J222" s="21"/>
      <c r="P222" s="21"/>
      <c r="Q222" s="21"/>
      <c r="S222" s="21"/>
    </row>
    <row r="223">
      <c r="J223" s="21"/>
      <c r="P223" s="21"/>
      <c r="Q223" s="21"/>
      <c r="S223" s="21"/>
    </row>
    <row r="224">
      <c r="J224" s="21"/>
      <c r="P224" s="21"/>
      <c r="Q224" s="21"/>
      <c r="S224" s="21"/>
    </row>
    <row r="225">
      <c r="J225" s="21"/>
      <c r="P225" s="21"/>
      <c r="Q225" s="21"/>
      <c r="S225" s="21"/>
    </row>
    <row r="226">
      <c r="J226" s="21"/>
      <c r="P226" s="21"/>
      <c r="Q226" s="21"/>
      <c r="S226" s="21"/>
    </row>
    <row r="227">
      <c r="J227" s="21"/>
      <c r="P227" s="21"/>
      <c r="Q227" s="21"/>
      <c r="S227" s="21"/>
    </row>
    <row r="228">
      <c r="J228" s="21"/>
      <c r="P228" s="21"/>
      <c r="Q228" s="21"/>
      <c r="S228" s="21"/>
    </row>
    <row r="229">
      <c r="J229" s="21"/>
      <c r="P229" s="21"/>
      <c r="Q229" s="21"/>
      <c r="S229" s="21"/>
    </row>
    <row r="230">
      <c r="J230" s="21"/>
      <c r="P230" s="21"/>
      <c r="Q230" s="21"/>
      <c r="S230" s="21"/>
    </row>
    <row r="231">
      <c r="J231" s="21"/>
      <c r="P231" s="21"/>
      <c r="Q231" s="21"/>
      <c r="S231" s="21"/>
    </row>
    <row r="232">
      <c r="J232" s="21"/>
      <c r="P232" s="21"/>
      <c r="Q232" s="21"/>
      <c r="S232" s="21"/>
    </row>
    <row r="233">
      <c r="J233" s="21"/>
      <c r="P233" s="21"/>
      <c r="Q233" s="21"/>
      <c r="S233" s="21"/>
    </row>
    <row r="234">
      <c r="J234" s="21"/>
      <c r="P234" s="21"/>
      <c r="Q234" s="21"/>
      <c r="S234" s="21"/>
    </row>
    <row r="235">
      <c r="J235" s="21"/>
      <c r="P235" s="21"/>
      <c r="Q235" s="21"/>
      <c r="S235" s="21"/>
    </row>
    <row r="236">
      <c r="J236" s="21"/>
      <c r="P236" s="21"/>
      <c r="Q236" s="21"/>
      <c r="S236" s="21"/>
    </row>
    <row r="237">
      <c r="J237" s="21"/>
      <c r="P237" s="21"/>
      <c r="Q237" s="21"/>
      <c r="S237" s="21"/>
    </row>
    <row r="238">
      <c r="J238" s="21"/>
      <c r="P238" s="21"/>
      <c r="Q238" s="21"/>
      <c r="S238" s="21"/>
    </row>
    <row r="239">
      <c r="J239" s="21"/>
      <c r="P239" s="21"/>
      <c r="Q239" s="21"/>
      <c r="S239" s="21"/>
    </row>
    <row r="240">
      <c r="J240" s="21"/>
      <c r="P240" s="21"/>
      <c r="Q240" s="21"/>
      <c r="S240" s="21"/>
    </row>
    <row r="241">
      <c r="J241" s="21"/>
      <c r="P241" s="21"/>
      <c r="Q241" s="21"/>
      <c r="S241" s="21"/>
    </row>
    <row r="242">
      <c r="J242" s="21"/>
      <c r="P242" s="21"/>
      <c r="Q242" s="21"/>
      <c r="S242" s="21"/>
    </row>
    <row r="243">
      <c r="J243" s="21"/>
      <c r="P243" s="21"/>
      <c r="Q243" s="21"/>
      <c r="S243" s="21"/>
    </row>
    <row r="244">
      <c r="J244" s="21"/>
      <c r="P244" s="21"/>
      <c r="Q244" s="21"/>
      <c r="S244" s="21"/>
    </row>
    <row r="245">
      <c r="J245" s="21"/>
      <c r="P245" s="21"/>
      <c r="Q245" s="21"/>
      <c r="S245" s="21"/>
    </row>
    <row r="246">
      <c r="J246" s="21"/>
      <c r="P246" s="21"/>
      <c r="Q246" s="21"/>
      <c r="S246" s="21"/>
    </row>
    <row r="247">
      <c r="J247" s="21"/>
      <c r="P247" s="21"/>
      <c r="Q247" s="21"/>
      <c r="S247" s="21"/>
    </row>
    <row r="248">
      <c r="J248" s="21"/>
      <c r="P248" s="21"/>
      <c r="Q248" s="21"/>
      <c r="S248" s="21"/>
    </row>
    <row r="249">
      <c r="J249" s="21"/>
      <c r="P249" s="21"/>
      <c r="Q249" s="21"/>
      <c r="S249" s="21"/>
    </row>
    <row r="250">
      <c r="J250" s="21"/>
      <c r="P250" s="21"/>
      <c r="Q250" s="21"/>
      <c r="S250" s="21"/>
    </row>
    <row r="251">
      <c r="J251" s="21"/>
      <c r="P251" s="21"/>
      <c r="Q251" s="21"/>
      <c r="S251" s="21"/>
    </row>
    <row r="252">
      <c r="J252" s="21"/>
      <c r="P252" s="21"/>
      <c r="Q252" s="21"/>
      <c r="S252" s="21"/>
    </row>
    <row r="253">
      <c r="J253" s="21"/>
      <c r="P253" s="21"/>
      <c r="Q253" s="21"/>
      <c r="S253" s="21"/>
    </row>
    <row r="254">
      <c r="J254" s="21"/>
      <c r="P254" s="21"/>
      <c r="Q254" s="21"/>
      <c r="S254" s="21"/>
    </row>
    <row r="255">
      <c r="J255" s="21"/>
      <c r="P255" s="21"/>
      <c r="Q255" s="21"/>
      <c r="S255" s="21"/>
    </row>
    <row r="256">
      <c r="J256" s="21"/>
      <c r="P256" s="21"/>
      <c r="Q256" s="21"/>
      <c r="S256" s="21"/>
    </row>
    <row r="257">
      <c r="J257" s="21"/>
      <c r="P257" s="21"/>
      <c r="Q257" s="21"/>
      <c r="S257" s="21"/>
    </row>
    <row r="258">
      <c r="J258" s="21"/>
      <c r="P258" s="21"/>
      <c r="Q258" s="21"/>
      <c r="S258" s="21"/>
    </row>
    <row r="259">
      <c r="J259" s="21"/>
      <c r="P259" s="21"/>
      <c r="Q259" s="21"/>
      <c r="S259" s="21"/>
    </row>
    <row r="260">
      <c r="J260" s="21"/>
      <c r="P260" s="21"/>
      <c r="Q260" s="21"/>
      <c r="S260" s="21"/>
    </row>
    <row r="261">
      <c r="J261" s="21"/>
      <c r="P261" s="21"/>
      <c r="Q261" s="21"/>
      <c r="S261" s="21"/>
    </row>
    <row r="262">
      <c r="J262" s="21"/>
      <c r="P262" s="21"/>
      <c r="Q262" s="21"/>
      <c r="S262" s="21"/>
    </row>
    <row r="263">
      <c r="J263" s="21"/>
      <c r="P263" s="21"/>
      <c r="Q263" s="21"/>
      <c r="S263" s="21"/>
    </row>
    <row r="264">
      <c r="J264" s="21"/>
      <c r="P264" s="21"/>
      <c r="Q264" s="21"/>
      <c r="S264" s="21"/>
    </row>
    <row r="265">
      <c r="J265" s="21"/>
      <c r="P265" s="21"/>
      <c r="Q265" s="21"/>
      <c r="S265" s="21"/>
    </row>
    <row r="266">
      <c r="J266" s="21"/>
      <c r="P266" s="21"/>
      <c r="Q266" s="21"/>
      <c r="S266" s="21"/>
    </row>
    <row r="267">
      <c r="J267" s="21"/>
      <c r="P267" s="21"/>
      <c r="Q267" s="21"/>
      <c r="S267" s="21"/>
    </row>
    <row r="268">
      <c r="J268" s="21"/>
      <c r="P268" s="21"/>
      <c r="Q268" s="21"/>
      <c r="S268" s="21"/>
    </row>
    <row r="269">
      <c r="J269" s="21"/>
      <c r="P269" s="21"/>
      <c r="Q269" s="21"/>
      <c r="S269" s="21"/>
    </row>
    <row r="270">
      <c r="J270" s="21"/>
      <c r="P270" s="21"/>
      <c r="Q270" s="21"/>
      <c r="S270" s="21"/>
    </row>
    <row r="271">
      <c r="J271" s="21"/>
      <c r="P271" s="21"/>
      <c r="Q271" s="21"/>
      <c r="S271" s="21"/>
    </row>
    <row r="272">
      <c r="J272" s="21"/>
      <c r="P272" s="21"/>
      <c r="Q272" s="21"/>
      <c r="S272" s="21"/>
    </row>
    <row r="273">
      <c r="J273" s="21"/>
      <c r="P273" s="21"/>
      <c r="Q273" s="21"/>
      <c r="S273" s="21"/>
    </row>
    <row r="274">
      <c r="J274" s="21"/>
      <c r="P274" s="21"/>
      <c r="Q274" s="21"/>
      <c r="S274" s="21"/>
    </row>
    <row r="275">
      <c r="J275" s="21"/>
      <c r="P275" s="21"/>
      <c r="Q275" s="21"/>
      <c r="S275" s="21"/>
    </row>
    <row r="276">
      <c r="J276" s="21"/>
      <c r="P276" s="21"/>
      <c r="Q276" s="21"/>
      <c r="S276" s="21"/>
    </row>
    <row r="277">
      <c r="J277" s="21"/>
      <c r="P277" s="21"/>
      <c r="Q277" s="21"/>
      <c r="S277" s="21"/>
    </row>
    <row r="278">
      <c r="J278" s="21"/>
      <c r="P278" s="21"/>
      <c r="Q278" s="21"/>
      <c r="S278" s="21"/>
    </row>
    <row r="279">
      <c r="J279" s="21"/>
      <c r="P279" s="21"/>
      <c r="Q279" s="21"/>
      <c r="S279" s="21"/>
    </row>
    <row r="280">
      <c r="J280" s="21"/>
      <c r="P280" s="21"/>
      <c r="Q280" s="21"/>
      <c r="S280" s="21"/>
    </row>
    <row r="281">
      <c r="J281" s="21"/>
      <c r="P281" s="21"/>
      <c r="Q281" s="21"/>
      <c r="S281" s="21"/>
    </row>
    <row r="282">
      <c r="J282" s="21"/>
      <c r="P282" s="21"/>
      <c r="Q282" s="21"/>
      <c r="S282" s="21"/>
    </row>
    <row r="283">
      <c r="J283" s="21"/>
      <c r="P283" s="21"/>
      <c r="Q283" s="21"/>
      <c r="S283" s="21"/>
    </row>
    <row r="284">
      <c r="J284" s="21"/>
      <c r="P284" s="21"/>
      <c r="Q284" s="21"/>
      <c r="S284" s="21"/>
    </row>
    <row r="285">
      <c r="J285" s="21"/>
      <c r="P285" s="21"/>
      <c r="Q285" s="21"/>
      <c r="S285" s="21"/>
    </row>
    <row r="286">
      <c r="J286" s="21"/>
      <c r="P286" s="21"/>
      <c r="Q286" s="21"/>
      <c r="S286" s="21"/>
    </row>
    <row r="287">
      <c r="J287" s="21"/>
      <c r="P287" s="21"/>
      <c r="Q287" s="21"/>
      <c r="S287" s="21"/>
    </row>
    <row r="288">
      <c r="J288" s="21"/>
      <c r="P288" s="21"/>
      <c r="Q288" s="21"/>
      <c r="S288" s="21"/>
    </row>
    <row r="289">
      <c r="J289" s="21"/>
      <c r="P289" s="21"/>
      <c r="Q289" s="21"/>
      <c r="S289" s="21"/>
    </row>
    <row r="290">
      <c r="J290" s="21"/>
      <c r="P290" s="21"/>
      <c r="Q290" s="21"/>
      <c r="S290" s="21"/>
    </row>
    <row r="291">
      <c r="J291" s="21"/>
      <c r="P291" s="21"/>
      <c r="Q291" s="21"/>
      <c r="S291" s="21"/>
    </row>
    <row r="292">
      <c r="J292" s="21"/>
      <c r="P292" s="21"/>
      <c r="Q292" s="21"/>
      <c r="S292" s="21"/>
    </row>
    <row r="293">
      <c r="J293" s="21"/>
      <c r="P293" s="21"/>
      <c r="Q293" s="21"/>
      <c r="S293" s="21"/>
    </row>
    <row r="294">
      <c r="J294" s="21"/>
      <c r="P294" s="21"/>
      <c r="Q294" s="21"/>
      <c r="S294" s="21"/>
    </row>
    <row r="295">
      <c r="J295" s="21"/>
      <c r="P295" s="21"/>
      <c r="Q295" s="21"/>
      <c r="S295" s="21"/>
    </row>
    <row r="296">
      <c r="J296" s="21"/>
      <c r="P296" s="21"/>
      <c r="Q296" s="21"/>
      <c r="S296" s="21"/>
    </row>
    <row r="297">
      <c r="J297" s="21"/>
      <c r="P297" s="21"/>
      <c r="Q297" s="21"/>
      <c r="S297" s="21"/>
    </row>
    <row r="298">
      <c r="J298" s="21"/>
      <c r="P298" s="21"/>
      <c r="Q298" s="21"/>
      <c r="S298" s="21"/>
    </row>
    <row r="299">
      <c r="J299" s="21"/>
      <c r="P299" s="21"/>
      <c r="Q299" s="21"/>
      <c r="S299" s="21"/>
    </row>
    <row r="300">
      <c r="J300" s="21"/>
      <c r="P300" s="21"/>
      <c r="Q300" s="21"/>
      <c r="S300" s="21"/>
    </row>
    <row r="301">
      <c r="J301" s="21"/>
      <c r="P301" s="21"/>
      <c r="Q301" s="21"/>
      <c r="S301" s="21"/>
    </row>
    <row r="302">
      <c r="J302" s="21"/>
      <c r="P302" s="21"/>
      <c r="Q302" s="21"/>
      <c r="S302" s="21"/>
    </row>
    <row r="303">
      <c r="J303" s="21"/>
      <c r="P303" s="21"/>
      <c r="Q303" s="21"/>
      <c r="S303" s="21"/>
    </row>
    <row r="304">
      <c r="J304" s="21"/>
      <c r="P304" s="21"/>
      <c r="Q304" s="21"/>
      <c r="S304" s="21"/>
    </row>
    <row r="305">
      <c r="J305" s="21"/>
      <c r="P305" s="21"/>
      <c r="Q305" s="21"/>
      <c r="S305" s="21"/>
    </row>
    <row r="306">
      <c r="J306" s="21"/>
      <c r="P306" s="21"/>
      <c r="Q306" s="21"/>
      <c r="S306" s="21"/>
    </row>
    <row r="307">
      <c r="J307" s="21"/>
      <c r="P307" s="21"/>
      <c r="Q307" s="21"/>
      <c r="S307" s="21"/>
    </row>
    <row r="308">
      <c r="J308" s="21"/>
      <c r="P308" s="21"/>
      <c r="Q308" s="21"/>
      <c r="S308" s="21"/>
    </row>
    <row r="309">
      <c r="J309" s="21"/>
      <c r="P309" s="21"/>
      <c r="Q309" s="21"/>
      <c r="S309" s="21"/>
    </row>
    <row r="310">
      <c r="J310" s="21"/>
      <c r="P310" s="21"/>
      <c r="Q310" s="21"/>
      <c r="S310" s="21"/>
    </row>
    <row r="311">
      <c r="J311" s="21"/>
      <c r="P311" s="21"/>
      <c r="Q311" s="21"/>
      <c r="S311" s="21"/>
    </row>
    <row r="312">
      <c r="J312" s="21"/>
      <c r="P312" s="21"/>
      <c r="Q312" s="21"/>
      <c r="S312" s="21"/>
    </row>
    <row r="313">
      <c r="J313" s="21"/>
      <c r="P313" s="21"/>
      <c r="Q313" s="21"/>
      <c r="S313" s="21"/>
    </row>
    <row r="314">
      <c r="J314" s="21"/>
      <c r="P314" s="21"/>
      <c r="Q314" s="21"/>
      <c r="S314" s="21"/>
    </row>
    <row r="315">
      <c r="J315" s="21"/>
      <c r="P315" s="21"/>
      <c r="Q315" s="21"/>
      <c r="S315" s="21"/>
    </row>
    <row r="316">
      <c r="J316" s="21"/>
      <c r="P316" s="21"/>
      <c r="Q316" s="21"/>
      <c r="S316" s="21"/>
    </row>
    <row r="317">
      <c r="J317" s="21"/>
      <c r="P317" s="21"/>
      <c r="Q317" s="21"/>
      <c r="S317" s="21"/>
    </row>
    <row r="318">
      <c r="J318" s="21"/>
      <c r="P318" s="21"/>
      <c r="Q318" s="21"/>
      <c r="S318" s="21"/>
    </row>
    <row r="319">
      <c r="J319" s="21"/>
      <c r="P319" s="21"/>
      <c r="Q319" s="21"/>
      <c r="S319" s="21"/>
    </row>
    <row r="320">
      <c r="J320" s="21"/>
      <c r="P320" s="21"/>
      <c r="Q320" s="21"/>
      <c r="S320" s="21"/>
    </row>
    <row r="321">
      <c r="J321" s="21"/>
      <c r="P321" s="21"/>
      <c r="Q321" s="21"/>
      <c r="S321" s="21"/>
    </row>
    <row r="322">
      <c r="J322" s="21"/>
      <c r="P322" s="21"/>
      <c r="Q322" s="21"/>
      <c r="S322" s="21"/>
    </row>
    <row r="323">
      <c r="J323" s="21"/>
      <c r="P323" s="21"/>
      <c r="Q323" s="21"/>
      <c r="S323" s="21"/>
    </row>
    <row r="324">
      <c r="J324" s="21"/>
      <c r="P324" s="21"/>
      <c r="Q324" s="21"/>
      <c r="S324" s="21"/>
    </row>
    <row r="325">
      <c r="J325" s="21"/>
      <c r="P325" s="21"/>
      <c r="Q325" s="21"/>
      <c r="S325" s="21"/>
    </row>
    <row r="326">
      <c r="J326" s="21"/>
      <c r="P326" s="21"/>
      <c r="Q326" s="21"/>
      <c r="S326" s="21"/>
    </row>
    <row r="327">
      <c r="J327" s="21"/>
      <c r="P327" s="21"/>
      <c r="Q327" s="21"/>
      <c r="S327" s="21"/>
    </row>
    <row r="328">
      <c r="J328" s="21"/>
      <c r="P328" s="21"/>
      <c r="Q328" s="21"/>
      <c r="S328" s="21"/>
    </row>
    <row r="329">
      <c r="J329" s="21"/>
      <c r="P329" s="21"/>
      <c r="Q329" s="21"/>
      <c r="S329" s="21"/>
    </row>
    <row r="330">
      <c r="J330" s="21"/>
      <c r="P330" s="21"/>
      <c r="Q330" s="21"/>
      <c r="S330" s="21"/>
    </row>
    <row r="331">
      <c r="J331" s="21"/>
      <c r="P331" s="21"/>
      <c r="Q331" s="21"/>
      <c r="S331" s="21"/>
    </row>
    <row r="332">
      <c r="J332" s="21"/>
      <c r="P332" s="21"/>
      <c r="Q332" s="21"/>
      <c r="S332" s="21"/>
    </row>
    <row r="333">
      <c r="J333" s="21"/>
      <c r="P333" s="21"/>
      <c r="Q333" s="21"/>
      <c r="S333" s="21"/>
    </row>
    <row r="334">
      <c r="J334" s="21"/>
      <c r="P334" s="21"/>
      <c r="Q334" s="21"/>
      <c r="S334" s="21"/>
    </row>
    <row r="335">
      <c r="J335" s="21"/>
      <c r="P335" s="21"/>
      <c r="Q335" s="21"/>
      <c r="S335" s="21"/>
    </row>
    <row r="336">
      <c r="J336" s="21"/>
      <c r="P336" s="21"/>
      <c r="Q336" s="21"/>
      <c r="S336" s="21"/>
    </row>
    <row r="337">
      <c r="J337" s="21"/>
      <c r="P337" s="21"/>
      <c r="Q337" s="21"/>
      <c r="S337" s="21"/>
    </row>
    <row r="338">
      <c r="J338" s="21"/>
      <c r="P338" s="21"/>
      <c r="Q338" s="21"/>
      <c r="S338" s="21"/>
    </row>
    <row r="339">
      <c r="J339" s="21"/>
      <c r="P339" s="21"/>
      <c r="Q339" s="21"/>
      <c r="S339" s="21"/>
    </row>
    <row r="340">
      <c r="J340" s="21"/>
      <c r="P340" s="21"/>
      <c r="Q340" s="21"/>
      <c r="S340" s="21"/>
    </row>
    <row r="341">
      <c r="J341" s="21"/>
      <c r="P341" s="21"/>
      <c r="Q341" s="21"/>
      <c r="S341" s="21"/>
    </row>
    <row r="342">
      <c r="J342" s="21"/>
      <c r="P342" s="21"/>
      <c r="Q342" s="21"/>
      <c r="S342" s="21"/>
    </row>
    <row r="343">
      <c r="J343" s="21"/>
      <c r="P343" s="21"/>
      <c r="Q343" s="21"/>
      <c r="S343" s="21"/>
    </row>
    <row r="344">
      <c r="J344" s="21"/>
      <c r="P344" s="21"/>
      <c r="Q344" s="21"/>
      <c r="S344" s="21"/>
    </row>
    <row r="345">
      <c r="J345" s="21"/>
      <c r="P345" s="21"/>
      <c r="Q345" s="21"/>
      <c r="S345" s="21"/>
    </row>
    <row r="346">
      <c r="J346" s="21"/>
      <c r="P346" s="21"/>
      <c r="Q346" s="21"/>
      <c r="S346" s="21"/>
    </row>
    <row r="347">
      <c r="J347" s="21"/>
      <c r="P347" s="21"/>
      <c r="Q347" s="21"/>
      <c r="S347" s="21"/>
    </row>
    <row r="348">
      <c r="J348" s="21"/>
      <c r="P348" s="21"/>
      <c r="Q348" s="21"/>
      <c r="S348" s="21"/>
    </row>
    <row r="349">
      <c r="J349" s="21"/>
      <c r="P349" s="21"/>
      <c r="Q349" s="21"/>
      <c r="S349" s="21"/>
    </row>
    <row r="350">
      <c r="J350" s="21"/>
      <c r="P350" s="21"/>
      <c r="Q350" s="21"/>
      <c r="S350" s="21"/>
    </row>
    <row r="351">
      <c r="J351" s="21"/>
      <c r="P351" s="21"/>
      <c r="Q351" s="21"/>
      <c r="S351" s="21"/>
    </row>
    <row r="352">
      <c r="J352" s="21"/>
      <c r="P352" s="21"/>
      <c r="Q352" s="21"/>
      <c r="S352" s="21"/>
    </row>
    <row r="353">
      <c r="J353" s="21"/>
      <c r="P353" s="21"/>
      <c r="Q353" s="21"/>
      <c r="S353" s="21"/>
    </row>
    <row r="354">
      <c r="J354" s="21"/>
      <c r="P354" s="21"/>
      <c r="Q354" s="21"/>
      <c r="S354" s="21"/>
    </row>
    <row r="355">
      <c r="J355" s="21"/>
      <c r="P355" s="21"/>
      <c r="Q355" s="21"/>
      <c r="S355" s="21"/>
    </row>
    <row r="356">
      <c r="J356" s="21"/>
      <c r="P356" s="21"/>
      <c r="Q356" s="21"/>
      <c r="S356" s="21"/>
    </row>
    <row r="357">
      <c r="J357" s="21"/>
      <c r="P357" s="21"/>
      <c r="Q357" s="21"/>
      <c r="S357" s="21"/>
    </row>
    <row r="358">
      <c r="J358" s="21"/>
      <c r="P358" s="21"/>
      <c r="Q358" s="21"/>
      <c r="S358" s="21"/>
    </row>
    <row r="359">
      <c r="J359" s="21"/>
      <c r="P359" s="21"/>
      <c r="Q359" s="21"/>
      <c r="S359" s="21"/>
    </row>
    <row r="360">
      <c r="J360" s="21"/>
      <c r="P360" s="21"/>
      <c r="Q360" s="21"/>
      <c r="S360" s="21"/>
    </row>
    <row r="361">
      <c r="J361" s="21"/>
      <c r="P361" s="21"/>
      <c r="Q361" s="21"/>
      <c r="S361" s="21"/>
    </row>
    <row r="362">
      <c r="J362" s="21"/>
      <c r="P362" s="21"/>
      <c r="Q362" s="21"/>
      <c r="S362" s="21"/>
    </row>
    <row r="363">
      <c r="J363" s="21"/>
      <c r="P363" s="21"/>
      <c r="Q363" s="21"/>
      <c r="S363" s="21"/>
    </row>
    <row r="364">
      <c r="J364" s="21"/>
      <c r="P364" s="21"/>
      <c r="Q364" s="21"/>
      <c r="S364" s="21"/>
    </row>
    <row r="365">
      <c r="J365" s="21"/>
      <c r="P365" s="21"/>
      <c r="Q365" s="21"/>
      <c r="S365" s="21"/>
    </row>
    <row r="366">
      <c r="J366" s="21"/>
      <c r="P366" s="21"/>
      <c r="Q366" s="21"/>
      <c r="S366" s="21"/>
    </row>
    <row r="367">
      <c r="J367" s="21"/>
      <c r="P367" s="21"/>
      <c r="Q367" s="21"/>
      <c r="S367" s="21"/>
    </row>
    <row r="368">
      <c r="J368" s="21"/>
      <c r="P368" s="21"/>
      <c r="Q368" s="21"/>
      <c r="S368" s="21"/>
    </row>
    <row r="369">
      <c r="J369" s="21"/>
      <c r="P369" s="21"/>
      <c r="Q369" s="21"/>
      <c r="S369" s="21"/>
    </row>
    <row r="370">
      <c r="J370" s="21"/>
      <c r="P370" s="21"/>
      <c r="Q370" s="21"/>
      <c r="S370" s="21"/>
    </row>
    <row r="371">
      <c r="J371" s="21"/>
      <c r="P371" s="21"/>
      <c r="Q371" s="21"/>
      <c r="S371" s="21"/>
    </row>
    <row r="372">
      <c r="J372" s="21"/>
      <c r="P372" s="21"/>
      <c r="Q372" s="21"/>
      <c r="S372" s="21"/>
    </row>
    <row r="373">
      <c r="J373" s="21"/>
      <c r="P373" s="21"/>
      <c r="Q373" s="21"/>
      <c r="S373" s="21"/>
    </row>
    <row r="374">
      <c r="J374" s="21"/>
      <c r="P374" s="21"/>
      <c r="Q374" s="21"/>
      <c r="S374" s="21"/>
    </row>
    <row r="375">
      <c r="J375" s="21"/>
      <c r="P375" s="21"/>
      <c r="Q375" s="21"/>
      <c r="S375" s="21"/>
    </row>
    <row r="376">
      <c r="J376" s="21"/>
      <c r="P376" s="21"/>
      <c r="Q376" s="21"/>
      <c r="S376" s="21"/>
    </row>
    <row r="377">
      <c r="J377" s="21"/>
      <c r="P377" s="21"/>
      <c r="Q377" s="21"/>
      <c r="S377" s="21"/>
    </row>
    <row r="378">
      <c r="J378" s="21"/>
      <c r="P378" s="21"/>
      <c r="Q378" s="21"/>
      <c r="S378" s="21"/>
    </row>
    <row r="379">
      <c r="J379" s="21"/>
      <c r="P379" s="21"/>
      <c r="Q379" s="21"/>
      <c r="S379" s="21"/>
    </row>
    <row r="380">
      <c r="J380" s="21"/>
      <c r="P380" s="21"/>
      <c r="Q380" s="21"/>
      <c r="S380" s="21"/>
    </row>
    <row r="381">
      <c r="J381" s="21"/>
      <c r="P381" s="21"/>
      <c r="Q381" s="21"/>
      <c r="S381" s="21"/>
    </row>
    <row r="382">
      <c r="J382" s="21"/>
      <c r="P382" s="21"/>
      <c r="Q382" s="21"/>
      <c r="S382" s="21"/>
    </row>
    <row r="383">
      <c r="J383" s="21"/>
      <c r="P383" s="21"/>
      <c r="Q383" s="21"/>
      <c r="S383" s="21"/>
    </row>
    <row r="384">
      <c r="J384" s="21"/>
      <c r="P384" s="21"/>
      <c r="Q384" s="21"/>
      <c r="S384" s="21"/>
    </row>
    <row r="385">
      <c r="J385" s="21"/>
      <c r="P385" s="21"/>
      <c r="Q385" s="21"/>
      <c r="S385" s="21"/>
    </row>
    <row r="386">
      <c r="J386" s="21"/>
      <c r="P386" s="21"/>
      <c r="Q386" s="21"/>
      <c r="S386" s="21"/>
    </row>
    <row r="387">
      <c r="J387" s="21"/>
      <c r="P387" s="21"/>
      <c r="Q387" s="21"/>
      <c r="S387" s="21"/>
    </row>
    <row r="388">
      <c r="J388" s="21"/>
      <c r="P388" s="21"/>
      <c r="Q388" s="21"/>
      <c r="S388" s="21"/>
    </row>
    <row r="389">
      <c r="J389" s="21"/>
      <c r="P389" s="21"/>
      <c r="Q389" s="21"/>
      <c r="S389" s="21"/>
    </row>
    <row r="390">
      <c r="J390" s="21"/>
      <c r="P390" s="21"/>
      <c r="Q390" s="21"/>
      <c r="S390" s="21"/>
    </row>
    <row r="391">
      <c r="J391" s="21"/>
      <c r="P391" s="21"/>
      <c r="Q391" s="21"/>
      <c r="S391" s="21"/>
    </row>
    <row r="392">
      <c r="J392" s="21"/>
      <c r="P392" s="21"/>
      <c r="Q392" s="21"/>
      <c r="S392" s="21"/>
    </row>
    <row r="393">
      <c r="J393" s="21"/>
      <c r="P393" s="21"/>
      <c r="Q393" s="21"/>
      <c r="S393" s="21"/>
    </row>
    <row r="394">
      <c r="J394" s="21"/>
      <c r="P394" s="21"/>
      <c r="Q394" s="21"/>
      <c r="S394" s="21"/>
    </row>
    <row r="395">
      <c r="J395" s="21"/>
      <c r="P395" s="21"/>
      <c r="Q395" s="21"/>
      <c r="S395" s="21"/>
    </row>
    <row r="396">
      <c r="J396" s="21"/>
      <c r="P396" s="21"/>
      <c r="Q396" s="21"/>
      <c r="S396" s="21"/>
    </row>
    <row r="397">
      <c r="J397" s="21"/>
      <c r="P397" s="21"/>
      <c r="Q397" s="21"/>
      <c r="S397" s="21"/>
    </row>
    <row r="398">
      <c r="J398" s="21"/>
      <c r="P398" s="21"/>
      <c r="Q398" s="21"/>
      <c r="S398" s="21"/>
    </row>
    <row r="399">
      <c r="J399" s="21"/>
      <c r="P399" s="21"/>
      <c r="Q399" s="21"/>
      <c r="S399" s="21"/>
    </row>
    <row r="400">
      <c r="J400" s="21"/>
      <c r="P400" s="21"/>
      <c r="Q400" s="21"/>
      <c r="S400" s="21"/>
    </row>
    <row r="401">
      <c r="J401" s="21"/>
      <c r="P401" s="21"/>
      <c r="Q401" s="21"/>
      <c r="S401" s="21"/>
    </row>
    <row r="402">
      <c r="J402" s="21"/>
      <c r="P402" s="21"/>
      <c r="Q402" s="21"/>
      <c r="S402" s="21"/>
    </row>
    <row r="403">
      <c r="J403" s="21"/>
      <c r="P403" s="21"/>
      <c r="Q403" s="21"/>
      <c r="S403" s="21"/>
    </row>
    <row r="404">
      <c r="J404" s="21"/>
      <c r="P404" s="21"/>
      <c r="Q404" s="21"/>
      <c r="S404" s="21"/>
    </row>
    <row r="405">
      <c r="J405" s="21"/>
      <c r="P405" s="21"/>
      <c r="Q405" s="21"/>
      <c r="S405" s="21"/>
    </row>
    <row r="406">
      <c r="J406" s="21"/>
      <c r="P406" s="21"/>
      <c r="Q406" s="21"/>
      <c r="S406" s="21"/>
    </row>
    <row r="407">
      <c r="J407" s="21"/>
      <c r="P407" s="21"/>
      <c r="Q407" s="21"/>
      <c r="S407" s="21"/>
    </row>
    <row r="408">
      <c r="J408" s="21"/>
      <c r="P408" s="21"/>
      <c r="Q408" s="21"/>
      <c r="S408" s="21"/>
    </row>
    <row r="409">
      <c r="J409" s="21"/>
      <c r="P409" s="21"/>
      <c r="Q409" s="21"/>
      <c r="S409" s="21"/>
    </row>
    <row r="410">
      <c r="J410" s="21"/>
      <c r="P410" s="21"/>
      <c r="Q410" s="21"/>
      <c r="S410" s="21"/>
    </row>
    <row r="411">
      <c r="J411" s="21"/>
      <c r="P411" s="21"/>
      <c r="Q411" s="21"/>
      <c r="S411" s="21"/>
    </row>
    <row r="412">
      <c r="J412" s="21"/>
      <c r="P412" s="21"/>
      <c r="Q412" s="21"/>
      <c r="S412" s="21"/>
    </row>
    <row r="413">
      <c r="J413" s="21"/>
      <c r="P413" s="21"/>
      <c r="Q413" s="21"/>
      <c r="S413" s="21"/>
    </row>
    <row r="414">
      <c r="J414" s="21"/>
      <c r="P414" s="21"/>
      <c r="Q414" s="21"/>
      <c r="S414" s="21"/>
    </row>
    <row r="415">
      <c r="J415" s="21"/>
      <c r="P415" s="21"/>
      <c r="Q415" s="21"/>
      <c r="S415" s="21"/>
    </row>
    <row r="416">
      <c r="J416" s="21"/>
      <c r="P416" s="21"/>
      <c r="Q416" s="21"/>
      <c r="S416" s="21"/>
    </row>
    <row r="417">
      <c r="J417" s="21"/>
      <c r="P417" s="21"/>
      <c r="Q417" s="21"/>
      <c r="S417" s="21"/>
    </row>
    <row r="418">
      <c r="J418" s="21"/>
      <c r="P418" s="21"/>
      <c r="Q418" s="21"/>
      <c r="S418" s="21"/>
    </row>
    <row r="419">
      <c r="J419" s="21"/>
      <c r="P419" s="21"/>
      <c r="Q419" s="21"/>
      <c r="S419" s="21"/>
    </row>
    <row r="420">
      <c r="J420" s="21"/>
      <c r="P420" s="21"/>
      <c r="Q420" s="21"/>
      <c r="S420" s="21"/>
    </row>
    <row r="421">
      <c r="J421" s="21"/>
      <c r="P421" s="21"/>
      <c r="Q421" s="21"/>
      <c r="S421" s="21"/>
    </row>
    <row r="422">
      <c r="J422" s="21"/>
      <c r="P422" s="21"/>
      <c r="Q422" s="21"/>
      <c r="S422" s="21"/>
    </row>
    <row r="423">
      <c r="J423" s="21"/>
      <c r="P423" s="21"/>
      <c r="Q423" s="21"/>
      <c r="S423" s="21"/>
    </row>
    <row r="424">
      <c r="J424" s="21"/>
      <c r="P424" s="21"/>
      <c r="Q424" s="21"/>
      <c r="S424" s="21"/>
    </row>
    <row r="425">
      <c r="J425" s="21"/>
      <c r="P425" s="21"/>
      <c r="Q425" s="21"/>
      <c r="S425" s="21"/>
    </row>
    <row r="426">
      <c r="J426" s="21"/>
      <c r="P426" s="21"/>
      <c r="Q426" s="21"/>
      <c r="S426" s="21"/>
    </row>
    <row r="427">
      <c r="J427" s="21"/>
      <c r="P427" s="21"/>
      <c r="Q427" s="21"/>
      <c r="S427" s="21"/>
    </row>
    <row r="428">
      <c r="J428" s="21"/>
      <c r="P428" s="21"/>
      <c r="Q428" s="21"/>
      <c r="S428" s="21"/>
    </row>
    <row r="429">
      <c r="J429" s="21"/>
      <c r="P429" s="21"/>
      <c r="Q429" s="21"/>
      <c r="S429" s="21"/>
    </row>
    <row r="430">
      <c r="J430" s="21"/>
      <c r="P430" s="21"/>
      <c r="Q430" s="21"/>
      <c r="S430" s="21"/>
    </row>
    <row r="431">
      <c r="J431" s="21"/>
      <c r="P431" s="21"/>
      <c r="Q431" s="21"/>
      <c r="S431" s="21"/>
    </row>
    <row r="432">
      <c r="J432" s="21"/>
      <c r="P432" s="21"/>
      <c r="Q432" s="21"/>
      <c r="S432" s="21"/>
    </row>
    <row r="433">
      <c r="J433" s="21"/>
      <c r="P433" s="21"/>
      <c r="Q433" s="21"/>
      <c r="S433" s="21"/>
    </row>
    <row r="434">
      <c r="J434" s="21"/>
      <c r="P434" s="21"/>
      <c r="Q434" s="21"/>
      <c r="S434" s="21"/>
    </row>
    <row r="435">
      <c r="J435" s="21"/>
      <c r="P435" s="21"/>
      <c r="Q435" s="21"/>
      <c r="S435" s="21"/>
    </row>
    <row r="436">
      <c r="J436" s="21"/>
      <c r="P436" s="21"/>
      <c r="Q436" s="21"/>
      <c r="S436" s="21"/>
    </row>
    <row r="437">
      <c r="J437" s="21"/>
      <c r="P437" s="21"/>
      <c r="Q437" s="21"/>
      <c r="S437" s="21"/>
    </row>
    <row r="438">
      <c r="J438" s="21"/>
      <c r="P438" s="21"/>
      <c r="Q438" s="21"/>
      <c r="S438" s="21"/>
    </row>
    <row r="439">
      <c r="J439" s="21"/>
      <c r="P439" s="21"/>
      <c r="Q439" s="21"/>
      <c r="S439" s="21"/>
    </row>
    <row r="440">
      <c r="J440" s="21"/>
      <c r="P440" s="21"/>
      <c r="Q440" s="21"/>
      <c r="S440" s="21"/>
    </row>
    <row r="441">
      <c r="J441" s="21"/>
      <c r="P441" s="21"/>
      <c r="Q441" s="21"/>
      <c r="S441" s="21"/>
    </row>
    <row r="442">
      <c r="J442" s="21"/>
      <c r="P442" s="21"/>
      <c r="Q442" s="21"/>
      <c r="S442" s="21"/>
    </row>
    <row r="443">
      <c r="J443" s="21"/>
      <c r="P443" s="21"/>
      <c r="Q443" s="21"/>
      <c r="S443" s="21"/>
    </row>
    <row r="444">
      <c r="J444" s="21"/>
      <c r="P444" s="21"/>
      <c r="Q444" s="21"/>
      <c r="S444" s="21"/>
    </row>
    <row r="445">
      <c r="J445" s="21"/>
      <c r="P445" s="21"/>
      <c r="Q445" s="21"/>
      <c r="S445" s="21"/>
    </row>
    <row r="446">
      <c r="J446" s="21"/>
      <c r="P446" s="21"/>
      <c r="Q446" s="21"/>
      <c r="S446" s="21"/>
    </row>
    <row r="447">
      <c r="J447" s="21"/>
      <c r="P447" s="21"/>
      <c r="Q447" s="21"/>
      <c r="S447" s="21"/>
    </row>
    <row r="448">
      <c r="J448" s="21"/>
      <c r="P448" s="21"/>
      <c r="Q448" s="21"/>
      <c r="S448" s="21"/>
    </row>
    <row r="449">
      <c r="J449" s="21"/>
      <c r="P449" s="21"/>
      <c r="Q449" s="21"/>
      <c r="S449" s="21"/>
    </row>
    <row r="450">
      <c r="J450" s="21"/>
      <c r="P450" s="21"/>
      <c r="Q450" s="21"/>
      <c r="S450" s="21"/>
    </row>
    <row r="451">
      <c r="J451" s="21"/>
      <c r="P451" s="21"/>
      <c r="Q451" s="21"/>
      <c r="S451" s="21"/>
    </row>
    <row r="452">
      <c r="J452" s="21"/>
      <c r="P452" s="21"/>
      <c r="Q452" s="21"/>
      <c r="S452" s="21"/>
    </row>
    <row r="453">
      <c r="J453" s="21"/>
      <c r="P453" s="21"/>
      <c r="Q453" s="21"/>
      <c r="S453" s="21"/>
    </row>
    <row r="454">
      <c r="J454" s="21"/>
      <c r="P454" s="21"/>
      <c r="Q454" s="21"/>
      <c r="S454" s="21"/>
    </row>
    <row r="455">
      <c r="J455" s="21"/>
      <c r="P455" s="21"/>
      <c r="Q455" s="21"/>
      <c r="S455" s="21"/>
    </row>
    <row r="456">
      <c r="J456" s="21"/>
      <c r="P456" s="21"/>
      <c r="Q456" s="21"/>
      <c r="S456" s="21"/>
    </row>
    <row r="457">
      <c r="J457" s="21"/>
      <c r="P457" s="21"/>
      <c r="Q457" s="21"/>
      <c r="S457" s="21"/>
    </row>
    <row r="458">
      <c r="J458" s="21"/>
      <c r="P458" s="21"/>
      <c r="Q458" s="21"/>
      <c r="S458" s="21"/>
    </row>
    <row r="459">
      <c r="J459" s="21"/>
      <c r="P459" s="21"/>
      <c r="Q459" s="21"/>
      <c r="S459" s="21"/>
    </row>
    <row r="460">
      <c r="J460" s="21"/>
      <c r="P460" s="21"/>
      <c r="Q460" s="21"/>
      <c r="S460" s="21"/>
    </row>
    <row r="461">
      <c r="J461" s="21"/>
      <c r="P461" s="21"/>
      <c r="Q461" s="21"/>
      <c r="S461" s="21"/>
    </row>
    <row r="462">
      <c r="J462" s="21"/>
      <c r="P462" s="21"/>
      <c r="Q462" s="21"/>
      <c r="S462" s="21"/>
    </row>
    <row r="463">
      <c r="J463" s="21"/>
      <c r="P463" s="21"/>
      <c r="Q463" s="21"/>
      <c r="S463" s="21"/>
    </row>
    <row r="464">
      <c r="J464" s="21"/>
      <c r="P464" s="21"/>
      <c r="Q464" s="21"/>
      <c r="S464" s="21"/>
    </row>
    <row r="465">
      <c r="J465" s="21"/>
      <c r="P465" s="21"/>
      <c r="Q465" s="21"/>
      <c r="S465" s="21"/>
    </row>
    <row r="466">
      <c r="J466" s="21"/>
      <c r="P466" s="21"/>
      <c r="Q466" s="21"/>
      <c r="S466" s="21"/>
    </row>
    <row r="467">
      <c r="J467" s="21"/>
      <c r="P467" s="21"/>
      <c r="Q467" s="21"/>
      <c r="S467" s="21"/>
    </row>
    <row r="468">
      <c r="J468" s="21"/>
      <c r="P468" s="21"/>
      <c r="Q468" s="21"/>
      <c r="S468" s="21"/>
    </row>
    <row r="469">
      <c r="J469" s="21"/>
      <c r="P469" s="21"/>
      <c r="Q469" s="21"/>
      <c r="S469" s="21"/>
    </row>
    <row r="470">
      <c r="J470" s="21"/>
      <c r="P470" s="21"/>
      <c r="Q470" s="21"/>
      <c r="S470" s="21"/>
    </row>
    <row r="471">
      <c r="J471" s="21"/>
      <c r="P471" s="21"/>
      <c r="Q471" s="21"/>
      <c r="S471" s="21"/>
    </row>
    <row r="472">
      <c r="J472" s="21"/>
      <c r="P472" s="21"/>
      <c r="Q472" s="21"/>
      <c r="S472" s="21"/>
    </row>
    <row r="473">
      <c r="J473" s="21"/>
      <c r="P473" s="21"/>
      <c r="Q473" s="21"/>
      <c r="S473" s="21"/>
    </row>
    <row r="474">
      <c r="J474" s="21"/>
      <c r="P474" s="21"/>
      <c r="Q474" s="21"/>
      <c r="S474" s="21"/>
    </row>
    <row r="475">
      <c r="J475" s="21"/>
      <c r="P475" s="21"/>
      <c r="Q475" s="21"/>
      <c r="S475" s="21"/>
    </row>
    <row r="476">
      <c r="J476" s="21"/>
      <c r="P476" s="21"/>
      <c r="Q476" s="21"/>
      <c r="S476" s="21"/>
    </row>
    <row r="477">
      <c r="J477" s="21"/>
      <c r="P477" s="21"/>
      <c r="Q477" s="21"/>
      <c r="S477" s="21"/>
    </row>
    <row r="478">
      <c r="J478" s="21"/>
      <c r="P478" s="21"/>
      <c r="Q478" s="21"/>
      <c r="S478" s="21"/>
    </row>
    <row r="479">
      <c r="J479" s="21"/>
      <c r="P479" s="21"/>
      <c r="Q479" s="21"/>
      <c r="S479" s="21"/>
    </row>
    <row r="480">
      <c r="J480" s="21"/>
      <c r="P480" s="21"/>
      <c r="Q480" s="21"/>
      <c r="S480" s="21"/>
    </row>
    <row r="481">
      <c r="J481" s="21"/>
      <c r="P481" s="21"/>
      <c r="Q481" s="21"/>
      <c r="S481" s="21"/>
    </row>
    <row r="482">
      <c r="J482" s="21"/>
      <c r="P482" s="21"/>
      <c r="Q482" s="21"/>
      <c r="S482" s="21"/>
    </row>
    <row r="483">
      <c r="J483" s="21"/>
      <c r="P483" s="21"/>
      <c r="Q483" s="21"/>
      <c r="S483" s="21"/>
    </row>
    <row r="484">
      <c r="J484" s="21"/>
      <c r="P484" s="21"/>
      <c r="Q484" s="21"/>
      <c r="S484" s="21"/>
    </row>
    <row r="485">
      <c r="J485" s="21"/>
      <c r="P485" s="21"/>
      <c r="Q485" s="21"/>
      <c r="S485" s="21"/>
    </row>
    <row r="486">
      <c r="J486" s="21"/>
      <c r="P486" s="21"/>
      <c r="Q486" s="21"/>
      <c r="S486" s="21"/>
    </row>
    <row r="487">
      <c r="J487" s="21"/>
      <c r="P487" s="21"/>
      <c r="Q487" s="21"/>
      <c r="S487" s="21"/>
    </row>
    <row r="488">
      <c r="J488" s="21"/>
      <c r="P488" s="21"/>
      <c r="Q488" s="21"/>
      <c r="S488" s="21"/>
    </row>
    <row r="489">
      <c r="J489" s="21"/>
      <c r="P489" s="21"/>
      <c r="Q489" s="21"/>
      <c r="S489" s="21"/>
    </row>
    <row r="490">
      <c r="J490" s="21"/>
      <c r="P490" s="21"/>
      <c r="Q490" s="21"/>
      <c r="S490" s="21"/>
    </row>
    <row r="491">
      <c r="J491" s="21"/>
      <c r="P491" s="21"/>
      <c r="Q491" s="21"/>
      <c r="S491" s="21"/>
    </row>
    <row r="492">
      <c r="J492" s="21"/>
      <c r="P492" s="21"/>
      <c r="Q492" s="21"/>
      <c r="S492" s="21"/>
    </row>
    <row r="493">
      <c r="J493" s="21"/>
      <c r="P493" s="21"/>
      <c r="Q493" s="21"/>
      <c r="S493" s="21"/>
    </row>
    <row r="494">
      <c r="J494" s="21"/>
      <c r="P494" s="21"/>
      <c r="Q494" s="21"/>
      <c r="S494" s="21"/>
    </row>
    <row r="495">
      <c r="J495" s="21"/>
      <c r="P495" s="21"/>
      <c r="Q495" s="21"/>
      <c r="S495" s="21"/>
    </row>
    <row r="496">
      <c r="J496" s="21"/>
      <c r="P496" s="21"/>
      <c r="Q496" s="21"/>
      <c r="S496" s="21"/>
    </row>
    <row r="497">
      <c r="J497" s="21"/>
      <c r="P497" s="21"/>
      <c r="Q497" s="21"/>
      <c r="S497" s="21"/>
    </row>
    <row r="498">
      <c r="J498" s="21"/>
      <c r="P498" s="21"/>
      <c r="Q498" s="21"/>
      <c r="S498" s="21"/>
    </row>
    <row r="499">
      <c r="J499" s="21"/>
      <c r="P499" s="21"/>
      <c r="Q499" s="21"/>
      <c r="S499" s="21"/>
    </row>
    <row r="500">
      <c r="J500" s="21"/>
      <c r="P500" s="21"/>
      <c r="Q500" s="21"/>
      <c r="S500" s="21"/>
    </row>
    <row r="501">
      <c r="J501" s="21"/>
      <c r="P501" s="21"/>
      <c r="Q501" s="21"/>
      <c r="S501" s="21"/>
    </row>
    <row r="502">
      <c r="J502" s="21"/>
      <c r="P502" s="21"/>
      <c r="Q502" s="21"/>
      <c r="S502" s="21"/>
    </row>
    <row r="503">
      <c r="J503" s="21"/>
      <c r="P503" s="21"/>
      <c r="Q503" s="21"/>
      <c r="S503" s="21"/>
    </row>
    <row r="504">
      <c r="J504" s="21"/>
      <c r="P504" s="21"/>
      <c r="Q504" s="21"/>
      <c r="S504" s="21"/>
    </row>
    <row r="505">
      <c r="J505" s="21"/>
      <c r="P505" s="21"/>
      <c r="Q505" s="21"/>
      <c r="S505" s="21"/>
    </row>
    <row r="506">
      <c r="J506" s="21"/>
      <c r="P506" s="21"/>
      <c r="Q506" s="21"/>
      <c r="S506" s="21"/>
    </row>
    <row r="507">
      <c r="J507" s="21"/>
      <c r="P507" s="21"/>
      <c r="Q507" s="21"/>
      <c r="S507" s="21"/>
    </row>
    <row r="508">
      <c r="J508" s="21"/>
      <c r="P508" s="21"/>
      <c r="Q508" s="21"/>
      <c r="S508" s="21"/>
    </row>
    <row r="509">
      <c r="J509" s="21"/>
      <c r="P509" s="21"/>
      <c r="Q509" s="21"/>
      <c r="S509" s="21"/>
    </row>
    <row r="510">
      <c r="J510" s="21"/>
      <c r="P510" s="21"/>
      <c r="Q510" s="21"/>
      <c r="S510" s="21"/>
    </row>
    <row r="511">
      <c r="J511" s="21"/>
      <c r="P511" s="21"/>
      <c r="Q511" s="21"/>
      <c r="S511" s="21"/>
    </row>
    <row r="512">
      <c r="J512" s="21"/>
      <c r="P512" s="21"/>
      <c r="Q512" s="21"/>
      <c r="S512" s="21"/>
    </row>
    <row r="513">
      <c r="J513" s="21"/>
      <c r="P513" s="21"/>
      <c r="Q513" s="21"/>
      <c r="S513" s="21"/>
    </row>
    <row r="514">
      <c r="J514" s="21"/>
      <c r="P514" s="21"/>
      <c r="Q514" s="21"/>
      <c r="S514" s="21"/>
    </row>
    <row r="515">
      <c r="J515" s="21"/>
      <c r="P515" s="21"/>
      <c r="Q515" s="21"/>
      <c r="S515" s="21"/>
    </row>
    <row r="516">
      <c r="J516" s="21"/>
      <c r="P516" s="21"/>
      <c r="Q516" s="21"/>
      <c r="S516" s="21"/>
    </row>
    <row r="517">
      <c r="J517" s="21"/>
      <c r="P517" s="21"/>
      <c r="Q517" s="21"/>
      <c r="S517" s="21"/>
    </row>
    <row r="518">
      <c r="J518" s="21"/>
      <c r="P518" s="21"/>
      <c r="Q518" s="21"/>
      <c r="S518" s="21"/>
    </row>
    <row r="519">
      <c r="J519" s="21"/>
      <c r="P519" s="21"/>
      <c r="Q519" s="21"/>
      <c r="S519" s="21"/>
    </row>
    <row r="520">
      <c r="J520" s="21"/>
      <c r="P520" s="21"/>
      <c r="Q520" s="21"/>
      <c r="S520" s="21"/>
    </row>
    <row r="521">
      <c r="J521" s="21"/>
      <c r="P521" s="21"/>
      <c r="Q521" s="21"/>
      <c r="S521" s="21"/>
    </row>
    <row r="522">
      <c r="J522" s="21"/>
      <c r="P522" s="21"/>
      <c r="Q522" s="21"/>
      <c r="S522" s="21"/>
    </row>
    <row r="523">
      <c r="J523" s="21"/>
      <c r="P523" s="21"/>
      <c r="Q523" s="21"/>
      <c r="S523" s="21"/>
    </row>
    <row r="524">
      <c r="J524" s="21"/>
      <c r="P524" s="21"/>
      <c r="Q524" s="21"/>
      <c r="S524" s="21"/>
    </row>
    <row r="525">
      <c r="J525" s="21"/>
      <c r="P525" s="21"/>
      <c r="Q525" s="21"/>
      <c r="S525" s="21"/>
    </row>
    <row r="526">
      <c r="J526" s="21"/>
      <c r="P526" s="21"/>
      <c r="Q526" s="21"/>
      <c r="S526" s="21"/>
    </row>
    <row r="527">
      <c r="J527" s="21"/>
      <c r="P527" s="21"/>
      <c r="Q527" s="21"/>
      <c r="S527" s="21"/>
    </row>
    <row r="528">
      <c r="J528" s="21"/>
      <c r="P528" s="21"/>
      <c r="Q528" s="21"/>
      <c r="S528" s="21"/>
    </row>
    <row r="529">
      <c r="J529" s="21"/>
      <c r="P529" s="21"/>
      <c r="Q529" s="21"/>
      <c r="S529" s="21"/>
    </row>
    <row r="530">
      <c r="J530" s="21"/>
      <c r="P530" s="21"/>
      <c r="Q530" s="21"/>
      <c r="S530" s="21"/>
    </row>
    <row r="531">
      <c r="J531" s="21"/>
      <c r="P531" s="21"/>
      <c r="Q531" s="21"/>
      <c r="S531" s="21"/>
    </row>
    <row r="532">
      <c r="J532" s="21"/>
      <c r="P532" s="21"/>
      <c r="Q532" s="21"/>
      <c r="S532" s="21"/>
    </row>
    <row r="533">
      <c r="J533" s="21"/>
      <c r="P533" s="21"/>
      <c r="Q533" s="21"/>
      <c r="S533" s="21"/>
    </row>
    <row r="534">
      <c r="J534" s="21"/>
      <c r="P534" s="21"/>
      <c r="Q534" s="21"/>
      <c r="S534" s="21"/>
    </row>
    <row r="535">
      <c r="J535" s="21"/>
      <c r="P535" s="21"/>
      <c r="Q535" s="21"/>
      <c r="S535" s="21"/>
    </row>
    <row r="536">
      <c r="J536" s="21"/>
      <c r="P536" s="21"/>
      <c r="Q536" s="21"/>
      <c r="S536" s="21"/>
    </row>
    <row r="537">
      <c r="J537" s="21"/>
      <c r="P537" s="21"/>
      <c r="Q537" s="21"/>
      <c r="S537" s="21"/>
    </row>
    <row r="538">
      <c r="J538" s="21"/>
      <c r="P538" s="21"/>
      <c r="Q538" s="21"/>
      <c r="S538" s="21"/>
    </row>
    <row r="539">
      <c r="J539" s="21"/>
      <c r="P539" s="21"/>
      <c r="Q539" s="21"/>
      <c r="S539" s="21"/>
    </row>
    <row r="540">
      <c r="J540" s="21"/>
      <c r="P540" s="21"/>
      <c r="Q540" s="21"/>
      <c r="S540" s="21"/>
    </row>
    <row r="541">
      <c r="J541" s="21"/>
      <c r="P541" s="21"/>
      <c r="Q541" s="21"/>
      <c r="S541" s="21"/>
    </row>
    <row r="542">
      <c r="J542" s="21"/>
      <c r="P542" s="21"/>
      <c r="Q542" s="21"/>
      <c r="S542" s="21"/>
    </row>
    <row r="543">
      <c r="J543" s="21"/>
      <c r="P543" s="21"/>
      <c r="Q543" s="21"/>
      <c r="S543" s="21"/>
    </row>
    <row r="544">
      <c r="J544" s="21"/>
      <c r="P544" s="21"/>
      <c r="Q544" s="21"/>
      <c r="S544" s="21"/>
    </row>
    <row r="545">
      <c r="J545" s="21"/>
      <c r="P545" s="21"/>
      <c r="Q545" s="21"/>
      <c r="S545" s="21"/>
    </row>
    <row r="546">
      <c r="J546" s="21"/>
      <c r="P546" s="21"/>
      <c r="Q546" s="21"/>
      <c r="S546" s="21"/>
    </row>
    <row r="547">
      <c r="J547" s="21"/>
      <c r="P547" s="21"/>
      <c r="Q547" s="21"/>
      <c r="S547" s="21"/>
    </row>
    <row r="548">
      <c r="J548" s="21"/>
      <c r="P548" s="21"/>
      <c r="Q548" s="21"/>
      <c r="S548" s="21"/>
    </row>
    <row r="549">
      <c r="J549" s="21"/>
      <c r="P549" s="21"/>
      <c r="Q549" s="21"/>
      <c r="S549" s="21"/>
    </row>
    <row r="550">
      <c r="J550" s="21"/>
      <c r="P550" s="21"/>
      <c r="Q550" s="21"/>
      <c r="S550" s="21"/>
    </row>
    <row r="551">
      <c r="J551" s="21"/>
      <c r="P551" s="21"/>
      <c r="Q551" s="21"/>
      <c r="S551" s="21"/>
    </row>
    <row r="552">
      <c r="J552" s="21"/>
      <c r="P552" s="21"/>
      <c r="Q552" s="21"/>
      <c r="S552" s="21"/>
    </row>
    <row r="553">
      <c r="J553" s="21"/>
      <c r="P553" s="21"/>
      <c r="Q553" s="21"/>
      <c r="S553" s="21"/>
    </row>
    <row r="554">
      <c r="J554" s="21"/>
      <c r="P554" s="21"/>
      <c r="Q554" s="21"/>
      <c r="S554" s="21"/>
    </row>
    <row r="555">
      <c r="J555" s="21"/>
      <c r="P555" s="21"/>
      <c r="Q555" s="21"/>
      <c r="S555" s="21"/>
    </row>
    <row r="556">
      <c r="J556" s="21"/>
      <c r="P556" s="21"/>
      <c r="Q556" s="21"/>
      <c r="S556" s="21"/>
    </row>
    <row r="557">
      <c r="J557" s="21"/>
      <c r="P557" s="21"/>
      <c r="Q557" s="21"/>
      <c r="S557" s="21"/>
    </row>
    <row r="558">
      <c r="J558" s="21"/>
      <c r="P558" s="21"/>
      <c r="Q558" s="21"/>
      <c r="S558" s="21"/>
    </row>
    <row r="559">
      <c r="J559" s="21"/>
      <c r="P559" s="21"/>
      <c r="Q559" s="21"/>
      <c r="S559" s="21"/>
    </row>
    <row r="560">
      <c r="J560" s="21"/>
      <c r="P560" s="21"/>
      <c r="Q560" s="21"/>
      <c r="S560" s="21"/>
    </row>
    <row r="561">
      <c r="J561" s="21"/>
      <c r="P561" s="21"/>
      <c r="Q561" s="21"/>
      <c r="S561" s="21"/>
    </row>
    <row r="562">
      <c r="J562" s="21"/>
      <c r="P562" s="21"/>
      <c r="Q562" s="21"/>
      <c r="S562" s="21"/>
    </row>
    <row r="563">
      <c r="J563" s="21"/>
      <c r="P563" s="21"/>
      <c r="Q563" s="21"/>
      <c r="S563" s="21"/>
    </row>
    <row r="564">
      <c r="J564" s="21"/>
      <c r="P564" s="21"/>
      <c r="Q564" s="21"/>
      <c r="S564" s="21"/>
    </row>
    <row r="565">
      <c r="J565" s="21"/>
      <c r="P565" s="21"/>
      <c r="Q565" s="21"/>
      <c r="S565" s="21"/>
    </row>
    <row r="566">
      <c r="J566" s="21"/>
      <c r="P566" s="21"/>
      <c r="Q566" s="21"/>
      <c r="S566" s="21"/>
    </row>
    <row r="567">
      <c r="J567" s="21"/>
      <c r="P567" s="21"/>
      <c r="Q567" s="21"/>
      <c r="S567" s="21"/>
    </row>
    <row r="568">
      <c r="J568" s="21"/>
      <c r="P568" s="21"/>
      <c r="Q568" s="21"/>
      <c r="S568" s="21"/>
    </row>
    <row r="569">
      <c r="J569" s="21"/>
      <c r="P569" s="21"/>
      <c r="Q569" s="21"/>
      <c r="S569" s="21"/>
    </row>
    <row r="570">
      <c r="J570" s="21"/>
      <c r="P570" s="21"/>
      <c r="Q570" s="21"/>
      <c r="S570" s="21"/>
    </row>
    <row r="571">
      <c r="J571" s="21"/>
      <c r="P571" s="21"/>
      <c r="Q571" s="21"/>
      <c r="S571" s="21"/>
    </row>
    <row r="572">
      <c r="J572" s="21"/>
      <c r="P572" s="21"/>
      <c r="Q572" s="21"/>
      <c r="S572" s="21"/>
    </row>
    <row r="573">
      <c r="J573" s="21"/>
      <c r="P573" s="21"/>
      <c r="Q573" s="21"/>
      <c r="S573" s="21"/>
    </row>
    <row r="574">
      <c r="J574" s="21"/>
      <c r="P574" s="21"/>
      <c r="Q574" s="21"/>
      <c r="S574" s="21"/>
    </row>
    <row r="575">
      <c r="J575" s="21"/>
      <c r="P575" s="21"/>
      <c r="Q575" s="21"/>
      <c r="S575" s="21"/>
    </row>
    <row r="576">
      <c r="J576" s="21"/>
      <c r="P576" s="21"/>
      <c r="Q576" s="21"/>
      <c r="S576" s="21"/>
    </row>
    <row r="577">
      <c r="J577" s="21"/>
      <c r="P577" s="21"/>
      <c r="Q577" s="21"/>
      <c r="S577" s="21"/>
    </row>
    <row r="578">
      <c r="J578" s="21"/>
      <c r="P578" s="21"/>
      <c r="Q578" s="21"/>
      <c r="S578" s="21"/>
    </row>
    <row r="579">
      <c r="J579" s="21"/>
      <c r="P579" s="21"/>
      <c r="Q579" s="21"/>
      <c r="S579" s="21"/>
    </row>
    <row r="580">
      <c r="J580" s="21"/>
      <c r="P580" s="21"/>
      <c r="Q580" s="21"/>
      <c r="S580" s="21"/>
    </row>
    <row r="581">
      <c r="J581" s="21"/>
      <c r="P581" s="21"/>
      <c r="Q581" s="21"/>
      <c r="S581" s="21"/>
    </row>
    <row r="582">
      <c r="J582" s="21"/>
      <c r="P582" s="21"/>
      <c r="Q582" s="21"/>
      <c r="S582" s="21"/>
    </row>
    <row r="583">
      <c r="J583" s="21"/>
      <c r="P583" s="21"/>
      <c r="Q583" s="21"/>
      <c r="S583" s="21"/>
    </row>
    <row r="584">
      <c r="J584" s="21"/>
      <c r="P584" s="21"/>
      <c r="Q584" s="21"/>
      <c r="S584" s="21"/>
    </row>
    <row r="585">
      <c r="J585" s="21"/>
      <c r="P585" s="21"/>
      <c r="Q585" s="21"/>
      <c r="S585" s="21"/>
    </row>
    <row r="586">
      <c r="J586" s="21"/>
      <c r="P586" s="21"/>
      <c r="Q586" s="21"/>
      <c r="S586" s="21"/>
    </row>
    <row r="587">
      <c r="J587" s="21"/>
      <c r="P587" s="21"/>
      <c r="Q587" s="21"/>
      <c r="S587" s="21"/>
    </row>
    <row r="588">
      <c r="J588" s="21"/>
      <c r="P588" s="21"/>
      <c r="Q588" s="21"/>
      <c r="S588" s="21"/>
    </row>
    <row r="589">
      <c r="J589" s="21"/>
      <c r="P589" s="21"/>
      <c r="Q589" s="21"/>
      <c r="S589" s="21"/>
    </row>
    <row r="590">
      <c r="J590" s="21"/>
      <c r="P590" s="21"/>
      <c r="Q590" s="21"/>
      <c r="S590" s="21"/>
    </row>
    <row r="591">
      <c r="J591" s="21"/>
      <c r="P591" s="21"/>
      <c r="Q591" s="21"/>
      <c r="S591" s="21"/>
    </row>
    <row r="592">
      <c r="J592" s="21"/>
      <c r="P592" s="21"/>
      <c r="Q592" s="21"/>
      <c r="S592" s="21"/>
    </row>
    <row r="593">
      <c r="J593" s="21"/>
      <c r="P593" s="21"/>
      <c r="Q593" s="21"/>
      <c r="S593" s="21"/>
    </row>
    <row r="594">
      <c r="J594" s="21"/>
      <c r="P594" s="21"/>
      <c r="Q594" s="21"/>
      <c r="S594" s="21"/>
    </row>
    <row r="595">
      <c r="J595" s="21"/>
      <c r="P595" s="21"/>
      <c r="Q595" s="21"/>
      <c r="S595" s="21"/>
    </row>
    <row r="596">
      <c r="J596" s="21"/>
      <c r="P596" s="21"/>
      <c r="Q596" s="21"/>
      <c r="S596" s="21"/>
    </row>
    <row r="597">
      <c r="J597" s="21"/>
      <c r="P597" s="21"/>
      <c r="Q597" s="21"/>
      <c r="S597" s="21"/>
    </row>
    <row r="598">
      <c r="J598" s="21"/>
      <c r="P598" s="21"/>
      <c r="Q598" s="21"/>
      <c r="S598" s="21"/>
    </row>
    <row r="599">
      <c r="J599" s="21"/>
      <c r="P599" s="21"/>
      <c r="Q599" s="21"/>
      <c r="S599" s="21"/>
    </row>
    <row r="600">
      <c r="J600" s="21"/>
      <c r="P600" s="21"/>
      <c r="Q600" s="21"/>
      <c r="S600" s="21"/>
    </row>
    <row r="601">
      <c r="J601" s="21"/>
      <c r="P601" s="21"/>
      <c r="Q601" s="21"/>
      <c r="S601" s="21"/>
    </row>
    <row r="602">
      <c r="J602" s="21"/>
      <c r="P602" s="21"/>
      <c r="Q602" s="21"/>
      <c r="S602" s="21"/>
    </row>
    <row r="603">
      <c r="J603" s="21"/>
      <c r="P603" s="21"/>
      <c r="Q603" s="21"/>
      <c r="S603" s="21"/>
    </row>
    <row r="604">
      <c r="J604" s="21"/>
      <c r="P604" s="21"/>
      <c r="Q604" s="21"/>
      <c r="S604" s="21"/>
    </row>
    <row r="605">
      <c r="J605" s="21"/>
      <c r="P605" s="21"/>
      <c r="Q605" s="21"/>
      <c r="S605" s="21"/>
    </row>
    <row r="606">
      <c r="J606" s="21"/>
      <c r="P606" s="21"/>
      <c r="Q606" s="21"/>
      <c r="S606" s="21"/>
    </row>
    <row r="607">
      <c r="J607" s="21"/>
      <c r="P607" s="21"/>
      <c r="Q607" s="21"/>
      <c r="S607" s="21"/>
    </row>
    <row r="608">
      <c r="J608" s="21"/>
      <c r="P608" s="21"/>
      <c r="Q608" s="21"/>
      <c r="S608" s="21"/>
    </row>
    <row r="609">
      <c r="J609" s="21"/>
      <c r="P609" s="21"/>
      <c r="Q609" s="21"/>
      <c r="S609" s="21"/>
    </row>
    <row r="610">
      <c r="J610" s="21"/>
      <c r="P610" s="21"/>
      <c r="Q610" s="21"/>
      <c r="S610" s="21"/>
    </row>
    <row r="611">
      <c r="J611" s="21"/>
      <c r="P611" s="21"/>
      <c r="Q611" s="21"/>
      <c r="S611" s="21"/>
    </row>
    <row r="612">
      <c r="J612" s="21"/>
      <c r="P612" s="21"/>
      <c r="Q612" s="21"/>
      <c r="S612" s="21"/>
    </row>
    <row r="613">
      <c r="J613" s="21"/>
      <c r="P613" s="21"/>
      <c r="Q613" s="21"/>
      <c r="S613" s="21"/>
    </row>
    <row r="614">
      <c r="J614" s="21"/>
      <c r="P614" s="21"/>
      <c r="Q614" s="21"/>
      <c r="S614" s="21"/>
    </row>
    <row r="615">
      <c r="J615" s="21"/>
      <c r="P615" s="21"/>
      <c r="Q615" s="21"/>
      <c r="S615" s="21"/>
    </row>
    <row r="616">
      <c r="J616" s="21"/>
      <c r="P616" s="21"/>
      <c r="Q616" s="21"/>
      <c r="S616" s="21"/>
    </row>
    <row r="617">
      <c r="J617" s="21"/>
      <c r="P617" s="21"/>
      <c r="Q617" s="21"/>
      <c r="S617" s="21"/>
    </row>
    <row r="618">
      <c r="J618" s="21"/>
      <c r="P618" s="21"/>
      <c r="Q618" s="21"/>
      <c r="S618" s="21"/>
    </row>
    <row r="619">
      <c r="J619" s="21"/>
      <c r="P619" s="21"/>
      <c r="Q619" s="21"/>
      <c r="S619" s="21"/>
    </row>
    <row r="620">
      <c r="J620" s="21"/>
      <c r="P620" s="21"/>
      <c r="Q620" s="21"/>
      <c r="S620" s="21"/>
    </row>
    <row r="621">
      <c r="J621" s="21"/>
      <c r="P621" s="21"/>
      <c r="Q621" s="21"/>
      <c r="S621" s="21"/>
    </row>
    <row r="622">
      <c r="J622" s="21"/>
      <c r="P622" s="21"/>
      <c r="Q622" s="21"/>
      <c r="S622" s="21"/>
    </row>
    <row r="623">
      <c r="J623" s="21"/>
      <c r="P623" s="21"/>
      <c r="Q623" s="21"/>
      <c r="S623" s="21"/>
    </row>
    <row r="624">
      <c r="J624" s="21"/>
      <c r="P624" s="21"/>
      <c r="Q624" s="21"/>
      <c r="S624" s="21"/>
    </row>
    <row r="625">
      <c r="J625" s="21"/>
      <c r="P625" s="21"/>
      <c r="Q625" s="21"/>
      <c r="S625" s="21"/>
    </row>
    <row r="626">
      <c r="J626" s="21"/>
      <c r="P626" s="21"/>
      <c r="Q626" s="21"/>
      <c r="S626" s="21"/>
    </row>
    <row r="627">
      <c r="J627" s="21"/>
      <c r="P627" s="21"/>
      <c r="Q627" s="21"/>
      <c r="S627" s="21"/>
    </row>
    <row r="628">
      <c r="J628" s="21"/>
      <c r="P628" s="21"/>
      <c r="Q628" s="21"/>
      <c r="S628" s="21"/>
    </row>
    <row r="629">
      <c r="J629" s="21"/>
      <c r="P629" s="21"/>
      <c r="Q629" s="21"/>
      <c r="S629" s="21"/>
    </row>
    <row r="630">
      <c r="J630" s="21"/>
      <c r="P630" s="21"/>
      <c r="Q630" s="21"/>
      <c r="S630" s="21"/>
    </row>
    <row r="631">
      <c r="J631" s="21"/>
      <c r="P631" s="21"/>
      <c r="Q631" s="21"/>
      <c r="S631" s="21"/>
    </row>
    <row r="632">
      <c r="J632" s="21"/>
      <c r="P632" s="21"/>
      <c r="Q632" s="21"/>
      <c r="S632" s="21"/>
    </row>
    <row r="633">
      <c r="J633" s="21"/>
      <c r="P633" s="21"/>
      <c r="Q633" s="21"/>
      <c r="S633" s="21"/>
    </row>
    <row r="634">
      <c r="J634" s="21"/>
      <c r="P634" s="21"/>
      <c r="Q634" s="21"/>
      <c r="S634" s="21"/>
    </row>
    <row r="635">
      <c r="J635" s="21"/>
      <c r="P635" s="21"/>
      <c r="Q635" s="21"/>
      <c r="S635" s="21"/>
    </row>
    <row r="636">
      <c r="J636" s="21"/>
      <c r="P636" s="21"/>
      <c r="Q636" s="21"/>
      <c r="S636" s="21"/>
    </row>
    <row r="637">
      <c r="J637" s="21"/>
      <c r="P637" s="21"/>
      <c r="Q637" s="21"/>
      <c r="S637" s="21"/>
    </row>
    <row r="638">
      <c r="J638" s="21"/>
      <c r="P638" s="21"/>
      <c r="Q638" s="21"/>
      <c r="S638" s="21"/>
    </row>
    <row r="639">
      <c r="J639" s="21"/>
      <c r="P639" s="21"/>
      <c r="Q639" s="21"/>
      <c r="S639" s="21"/>
    </row>
    <row r="640">
      <c r="J640" s="21"/>
      <c r="P640" s="21"/>
      <c r="Q640" s="21"/>
      <c r="S640" s="21"/>
    </row>
    <row r="641">
      <c r="J641" s="21"/>
      <c r="P641" s="21"/>
      <c r="Q641" s="21"/>
      <c r="S641" s="21"/>
    </row>
    <row r="642">
      <c r="J642" s="21"/>
      <c r="P642" s="21"/>
      <c r="Q642" s="21"/>
      <c r="S642" s="21"/>
    </row>
    <row r="643">
      <c r="J643" s="21"/>
      <c r="P643" s="21"/>
      <c r="Q643" s="21"/>
      <c r="S643" s="21"/>
    </row>
    <row r="644">
      <c r="J644" s="21"/>
      <c r="P644" s="21"/>
      <c r="Q644" s="21"/>
      <c r="S644" s="21"/>
    </row>
    <row r="645">
      <c r="J645" s="21"/>
      <c r="P645" s="21"/>
      <c r="Q645" s="21"/>
      <c r="S645" s="21"/>
    </row>
    <row r="646">
      <c r="J646" s="21"/>
      <c r="P646" s="21"/>
      <c r="Q646" s="21"/>
      <c r="S646" s="21"/>
    </row>
    <row r="647">
      <c r="J647" s="21"/>
      <c r="P647" s="21"/>
      <c r="Q647" s="21"/>
      <c r="S647" s="21"/>
    </row>
    <row r="648">
      <c r="J648" s="21"/>
      <c r="P648" s="21"/>
      <c r="Q648" s="21"/>
      <c r="S648" s="21"/>
    </row>
    <row r="649">
      <c r="J649" s="21"/>
      <c r="P649" s="21"/>
      <c r="Q649" s="21"/>
      <c r="S649" s="21"/>
    </row>
    <row r="650">
      <c r="J650" s="21"/>
      <c r="P650" s="21"/>
      <c r="Q650" s="21"/>
      <c r="S650" s="21"/>
    </row>
    <row r="651">
      <c r="J651" s="21"/>
      <c r="P651" s="21"/>
      <c r="Q651" s="21"/>
      <c r="S651" s="21"/>
    </row>
    <row r="652">
      <c r="J652" s="21"/>
      <c r="P652" s="21"/>
      <c r="Q652" s="21"/>
      <c r="S652" s="21"/>
    </row>
    <row r="653">
      <c r="J653" s="21"/>
      <c r="P653" s="21"/>
      <c r="Q653" s="21"/>
      <c r="S653" s="21"/>
    </row>
    <row r="654">
      <c r="J654" s="21"/>
      <c r="P654" s="21"/>
      <c r="Q654" s="21"/>
      <c r="S654" s="21"/>
    </row>
    <row r="655">
      <c r="J655" s="21"/>
      <c r="P655" s="21"/>
      <c r="Q655" s="21"/>
      <c r="S655" s="21"/>
    </row>
    <row r="656">
      <c r="J656" s="21"/>
      <c r="P656" s="21"/>
      <c r="Q656" s="21"/>
      <c r="S656" s="21"/>
    </row>
    <row r="657">
      <c r="J657" s="21"/>
      <c r="P657" s="21"/>
      <c r="Q657" s="21"/>
      <c r="S657" s="21"/>
    </row>
    <row r="658">
      <c r="J658" s="21"/>
      <c r="P658" s="21"/>
      <c r="Q658" s="21"/>
      <c r="S658" s="21"/>
    </row>
    <row r="659">
      <c r="J659" s="21"/>
      <c r="P659" s="21"/>
      <c r="Q659" s="21"/>
      <c r="S659" s="21"/>
    </row>
    <row r="660">
      <c r="J660" s="21"/>
      <c r="P660" s="21"/>
      <c r="Q660" s="21"/>
      <c r="S660" s="21"/>
    </row>
    <row r="661">
      <c r="J661" s="21"/>
      <c r="P661" s="21"/>
      <c r="Q661" s="21"/>
      <c r="S661" s="21"/>
    </row>
    <row r="662">
      <c r="J662" s="21"/>
      <c r="P662" s="21"/>
      <c r="Q662" s="21"/>
      <c r="S662" s="21"/>
    </row>
    <row r="663">
      <c r="J663" s="21"/>
      <c r="P663" s="21"/>
      <c r="Q663" s="21"/>
      <c r="S663" s="21"/>
    </row>
    <row r="664">
      <c r="J664" s="21"/>
      <c r="P664" s="21"/>
      <c r="Q664" s="21"/>
      <c r="S664" s="21"/>
    </row>
    <row r="665">
      <c r="J665" s="21"/>
      <c r="P665" s="21"/>
      <c r="Q665" s="21"/>
      <c r="S665" s="21"/>
    </row>
    <row r="666">
      <c r="J666" s="21"/>
      <c r="P666" s="21"/>
      <c r="Q666" s="21"/>
      <c r="S666" s="21"/>
    </row>
    <row r="667">
      <c r="J667" s="21"/>
      <c r="P667" s="21"/>
      <c r="Q667" s="21"/>
      <c r="S667" s="21"/>
    </row>
    <row r="668">
      <c r="J668" s="21"/>
      <c r="P668" s="21"/>
      <c r="Q668" s="21"/>
      <c r="S668" s="21"/>
    </row>
    <row r="669">
      <c r="J669" s="21"/>
      <c r="P669" s="21"/>
      <c r="Q669" s="21"/>
      <c r="S669" s="21"/>
    </row>
    <row r="670">
      <c r="J670" s="21"/>
      <c r="P670" s="21"/>
      <c r="Q670" s="21"/>
      <c r="S670" s="21"/>
    </row>
    <row r="671">
      <c r="J671" s="21"/>
      <c r="P671" s="21"/>
      <c r="Q671" s="21"/>
      <c r="S671" s="21"/>
    </row>
    <row r="672">
      <c r="J672" s="21"/>
      <c r="P672" s="21"/>
      <c r="Q672" s="21"/>
      <c r="S672" s="21"/>
    </row>
    <row r="673">
      <c r="J673" s="21"/>
      <c r="P673" s="21"/>
      <c r="Q673" s="21"/>
      <c r="S673" s="21"/>
    </row>
    <row r="674">
      <c r="J674" s="21"/>
      <c r="P674" s="21"/>
      <c r="Q674" s="21"/>
      <c r="S674" s="21"/>
    </row>
    <row r="675">
      <c r="J675" s="21"/>
      <c r="P675" s="21"/>
      <c r="Q675" s="21"/>
      <c r="S675" s="21"/>
    </row>
    <row r="676">
      <c r="J676" s="21"/>
      <c r="P676" s="21"/>
      <c r="Q676" s="21"/>
      <c r="S676" s="21"/>
    </row>
    <row r="677">
      <c r="J677" s="21"/>
      <c r="P677" s="21"/>
      <c r="Q677" s="21"/>
      <c r="S677" s="21"/>
    </row>
    <row r="678">
      <c r="J678" s="21"/>
      <c r="P678" s="21"/>
      <c r="Q678" s="21"/>
      <c r="S678" s="21"/>
    </row>
    <row r="679">
      <c r="J679" s="21"/>
      <c r="P679" s="21"/>
      <c r="Q679" s="21"/>
      <c r="S679" s="21"/>
    </row>
    <row r="680">
      <c r="J680" s="21"/>
      <c r="P680" s="21"/>
      <c r="Q680" s="21"/>
      <c r="S680" s="21"/>
    </row>
    <row r="681">
      <c r="J681" s="21"/>
      <c r="P681" s="21"/>
      <c r="Q681" s="21"/>
      <c r="S681" s="21"/>
    </row>
    <row r="682">
      <c r="J682" s="21"/>
      <c r="P682" s="21"/>
      <c r="Q682" s="21"/>
      <c r="S682" s="21"/>
    </row>
    <row r="683">
      <c r="J683" s="21"/>
      <c r="P683" s="21"/>
      <c r="Q683" s="21"/>
      <c r="S683" s="21"/>
    </row>
    <row r="684">
      <c r="J684" s="21"/>
      <c r="P684" s="21"/>
      <c r="Q684" s="21"/>
      <c r="S684" s="21"/>
    </row>
    <row r="685">
      <c r="J685" s="21"/>
      <c r="P685" s="21"/>
      <c r="Q685" s="21"/>
      <c r="S685" s="21"/>
    </row>
    <row r="686">
      <c r="J686" s="21"/>
      <c r="P686" s="21"/>
      <c r="Q686" s="21"/>
      <c r="S686" s="21"/>
    </row>
    <row r="687">
      <c r="J687" s="21"/>
      <c r="P687" s="21"/>
      <c r="Q687" s="21"/>
      <c r="S687" s="21"/>
    </row>
    <row r="688">
      <c r="J688" s="21"/>
      <c r="P688" s="21"/>
      <c r="Q688" s="21"/>
      <c r="S688" s="21"/>
    </row>
    <row r="689">
      <c r="J689" s="21"/>
      <c r="P689" s="21"/>
      <c r="Q689" s="21"/>
      <c r="S689" s="21"/>
    </row>
    <row r="690">
      <c r="J690" s="21"/>
      <c r="P690" s="21"/>
      <c r="Q690" s="21"/>
      <c r="S690" s="21"/>
    </row>
    <row r="691">
      <c r="J691" s="21"/>
      <c r="P691" s="21"/>
      <c r="Q691" s="21"/>
      <c r="S691" s="21"/>
    </row>
    <row r="692">
      <c r="J692" s="21"/>
      <c r="P692" s="21"/>
      <c r="Q692" s="21"/>
      <c r="S692" s="21"/>
    </row>
    <row r="693">
      <c r="J693" s="21"/>
      <c r="P693" s="21"/>
      <c r="Q693" s="21"/>
      <c r="S693" s="21"/>
    </row>
    <row r="694">
      <c r="J694" s="21"/>
      <c r="P694" s="21"/>
      <c r="Q694" s="21"/>
      <c r="S694" s="21"/>
    </row>
    <row r="695">
      <c r="J695" s="21"/>
      <c r="P695" s="21"/>
      <c r="Q695" s="21"/>
      <c r="S695" s="21"/>
    </row>
    <row r="696">
      <c r="J696" s="21"/>
      <c r="P696" s="21"/>
      <c r="Q696" s="21"/>
      <c r="S696" s="21"/>
    </row>
    <row r="697">
      <c r="J697" s="21"/>
      <c r="P697" s="21"/>
      <c r="Q697" s="21"/>
      <c r="S697" s="21"/>
    </row>
    <row r="698">
      <c r="J698" s="21"/>
      <c r="P698" s="21"/>
      <c r="Q698" s="21"/>
      <c r="S698" s="21"/>
    </row>
    <row r="699">
      <c r="J699" s="21"/>
      <c r="P699" s="21"/>
      <c r="Q699" s="21"/>
      <c r="S699" s="21"/>
    </row>
    <row r="700">
      <c r="J700" s="21"/>
      <c r="P700" s="21"/>
      <c r="Q700" s="21"/>
      <c r="S700" s="21"/>
    </row>
    <row r="701">
      <c r="J701" s="21"/>
      <c r="P701" s="21"/>
      <c r="Q701" s="21"/>
      <c r="S701" s="21"/>
    </row>
    <row r="702">
      <c r="J702" s="21"/>
      <c r="P702" s="21"/>
      <c r="Q702" s="21"/>
      <c r="S702" s="21"/>
    </row>
    <row r="703">
      <c r="J703" s="21"/>
      <c r="P703" s="21"/>
      <c r="Q703" s="21"/>
      <c r="S703" s="21"/>
    </row>
    <row r="704">
      <c r="J704" s="21"/>
      <c r="P704" s="21"/>
      <c r="Q704" s="21"/>
      <c r="S704" s="21"/>
    </row>
    <row r="705">
      <c r="J705" s="21"/>
      <c r="P705" s="21"/>
      <c r="Q705" s="21"/>
      <c r="S705" s="21"/>
    </row>
    <row r="706">
      <c r="J706" s="21"/>
      <c r="P706" s="21"/>
      <c r="Q706" s="21"/>
      <c r="S706" s="21"/>
    </row>
    <row r="707">
      <c r="J707" s="21"/>
      <c r="P707" s="21"/>
      <c r="Q707" s="21"/>
      <c r="S707" s="21"/>
    </row>
    <row r="708">
      <c r="J708" s="21"/>
      <c r="P708" s="21"/>
      <c r="Q708" s="21"/>
      <c r="S708" s="21"/>
    </row>
    <row r="709">
      <c r="J709" s="21"/>
      <c r="P709" s="21"/>
      <c r="Q709" s="21"/>
      <c r="S709" s="21"/>
    </row>
    <row r="710">
      <c r="J710" s="21"/>
      <c r="P710" s="21"/>
      <c r="Q710" s="21"/>
      <c r="S710" s="21"/>
    </row>
    <row r="711">
      <c r="J711" s="21"/>
      <c r="P711" s="21"/>
      <c r="Q711" s="21"/>
      <c r="S711" s="21"/>
    </row>
    <row r="712">
      <c r="J712" s="21"/>
      <c r="P712" s="21"/>
      <c r="Q712" s="21"/>
      <c r="S712" s="21"/>
    </row>
    <row r="713">
      <c r="J713" s="21"/>
      <c r="P713" s="21"/>
      <c r="Q713" s="21"/>
      <c r="S713" s="21"/>
    </row>
    <row r="714">
      <c r="J714" s="21"/>
      <c r="P714" s="21"/>
      <c r="Q714" s="21"/>
      <c r="S714" s="21"/>
    </row>
    <row r="715">
      <c r="J715" s="21"/>
      <c r="P715" s="21"/>
      <c r="Q715" s="21"/>
      <c r="S715" s="21"/>
    </row>
    <row r="716">
      <c r="J716" s="21"/>
      <c r="P716" s="21"/>
      <c r="Q716" s="21"/>
      <c r="S716" s="21"/>
    </row>
    <row r="717">
      <c r="J717" s="21"/>
      <c r="P717" s="21"/>
      <c r="Q717" s="21"/>
      <c r="S717" s="21"/>
    </row>
    <row r="718">
      <c r="J718" s="21"/>
      <c r="P718" s="21"/>
      <c r="Q718" s="21"/>
      <c r="S718" s="21"/>
    </row>
    <row r="719">
      <c r="J719" s="21"/>
      <c r="P719" s="21"/>
      <c r="Q719" s="21"/>
      <c r="S719" s="21"/>
    </row>
    <row r="720">
      <c r="J720" s="21"/>
      <c r="P720" s="21"/>
      <c r="Q720" s="21"/>
      <c r="S720" s="21"/>
    </row>
    <row r="721">
      <c r="J721" s="21"/>
      <c r="P721" s="21"/>
      <c r="Q721" s="21"/>
      <c r="S721" s="21"/>
    </row>
    <row r="722">
      <c r="J722" s="21"/>
      <c r="P722" s="21"/>
      <c r="Q722" s="21"/>
      <c r="S722" s="21"/>
    </row>
    <row r="723">
      <c r="J723" s="21"/>
      <c r="P723" s="21"/>
      <c r="Q723" s="21"/>
      <c r="S723" s="21"/>
    </row>
    <row r="724">
      <c r="J724" s="21"/>
      <c r="P724" s="21"/>
      <c r="Q724" s="21"/>
      <c r="S724" s="21"/>
    </row>
    <row r="725">
      <c r="J725" s="21"/>
      <c r="P725" s="21"/>
      <c r="Q725" s="21"/>
      <c r="S725" s="21"/>
    </row>
    <row r="726">
      <c r="J726" s="21"/>
      <c r="P726" s="21"/>
      <c r="Q726" s="21"/>
      <c r="S726" s="21"/>
    </row>
    <row r="727">
      <c r="J727" s="21"/>
      <c r="P727" s="21"/>
      <c r="Q727" s="21"/>
      <c r="S727" s="21"/>
    </row>
    <row r="728">
      <c r="J728" s="21"/>
      <c r="P728" s="21"/>
      <c r="Q728" s="21"/>
      <c r="S728" s="21"/>
    </row>
    <row r="729">
      <c r="J729" s="21"/>
      <c r="P729" s="21"/>
      <c r="Q729" s="21"/>
      <c r="S729" s="21"/>
    </row>
    <row r="730">
      <c r="J730" s="21"/>
      <c r="P730" s="21"/>
      <c r="Q730" s="21"/>
      <c r="S730" s="21"/>
    </row>
    <row r="731">
      <c r="J731" s="21"/>
      <c r="P731" s="21"/>
      <c r="Q731" s="21"/>
      <c r="S731" s="21"/>
    </row>
    <row r="732">
      <c r="J732" s="21"/>
      <c r="P732" s="21"/>
      <c r="Q732" s="21"/>
      <c r="S732" s="21"/>
    </row>
    <row r="733">
      <c r="J733" s="21"/>
      <c r="P733" s="21"/>
      <c r="Q733" s="21"/>
      <c r="S733" s="21"/>
    </row>
    <row r="734">
      <c r="J734" s="21"/>
      <c r="P734" s="21"/>
      <c r="Q734" s="21"/>
      <c r="S734" s="21"/>
    </row>
    <row r="735">
      <c r="J735" s="21"/>
      <c r="P735" s="21"/>
      <c r="Q735" s="21"/>
      <c r="S735" s="21"/>
    </row>
    <row r="736">
      <c r="J736" s="21"/>
      <c r="P736" s="21"/>
      <c r="Q736" s="21"/>
      <c r="S736" s="21"/>
    </row>
    <row r="737">
      <c r="J737" s="21"/>
      <c r="P737" s="21"/>
      <c r="Q737" s="21"/>
      <c r="S737" s="21"/>
    </row>
    <row r="738">
      <c r="J738" s="21"/>
      <c r="P738" s="21"/>
      <c r="Q738" s="21"/>
      <c r="S738" s="21"/>
    </row>
    <row r="739">
      <c r="J739" s="21"/>
      <c r="P739" s="21"/>
      <c r="Q739" s="21"/>
      <c r="S739" s="21"/>
    </row>
    <row r="740">
      <c r="J740" s="21"/>
      <c r="P740" s="21"/>
      <c r="Q740" s="21"/>
      <c r="S740" s="21"/>
    </row>
    <row r="741">
      <c r="J741" s="21"/>
      <c r="P741" s="21"/>
      <c r="Q741" s="21"/>
      <c r="S741" s="21"/>
    </row>
    <row r="742">
      <c r="J742" s="21"/>
      <c r="P742" s="21"/>
      <c r="Q742" s="21"/>
      <c r="S742" s="21"/>
    </row>
    <row r="743">
      <c r="J743" s="21"/>
      <c r="P743" s="21"/>
      <c r="Q743" s="21"/>
      <c r="S743" s="21"/>
    </row>
    <row r="744">
      <c r="J744" s="21"/>
      <c r="P744" s="21"/>
      <c r="Q744" s="21"/>
      <c r="S744" s="21"/>
    </row>
    <row r="745">
      <c r="J745" s="21"/>
      <c r="P745" s="21"/>
      <c r="Q745" s="21"/>
      <c r="S745" s="21"/>
    </row>
    <row r="746">
      <c r="J746" s="21"/>
      <c r="P746" s="21"/>
      <c r="Q746" s="21"/>
      <c r="S746" s="21"/>
    </row>
    <row r="747">
      <c r="J747" s="21"/>
      <c r="P747" s="21"/>
      <c r="Q747" s="21"/>
      <c r="S747" s="21"/>
    </row>
    <row r="748">
      <c r="J748" s="21"/>
      <c r="P748" s="21"/>
      <c r="Q748" s="21"/>
      <c r="S748" s="21"/>
    </row>
    <row r="749">
      <c r="J749" s="21"/>
      <c r="P749" s="21"/>
      <c r="Q749" s="21"/>
      <c r="S749" s="21"/>
    </row>
    <row r="750">
      <c r="J750" s="21"/>
      <c r="P750" s="21"/>
      <c r="Q750" s="21"/>
      <c r="S750" s="21"/>
    </row>
    <row r="751">
      <c r="J751" s="21"/>
      <c r="P751" s="21"/>
      <c r="Q751" s="21"/>
      <c r="S751" s="21"/>
    </row>
    <row r="752">
      <c r="J752" s="21"/>
      <c r="P752" s="21"/>
      <c r="Q752" s="21"/>
      <c r="S752" s="21"/>
    </row>
    <row r="753">
      <c r="J753" s="21"/>
      <c r="P753" s="21"/>
      <c r="Q753" s="21"/>
      <c r="S753" s="21"/>
    </row>
    <row r="754">
      <c r="J754" s="21"/>
      <c r="P754" s="21"/>
      <c r="Q754" s="21"/>
      <c r="S754" s="21"/>
    </row>
    <row r="755">
      <c r="J755" s="21"/>
      <c r="P755" s="21"/>
      <c r="Q755" s="21"/>
      <c r="S755" s="21"/>
    </row>
    <row r="756">
      <c r="J756" s="21"/>
      <c r="P756" s="21"/>
      <c r="Q756" s="21"/>
      <c r="S756" s="21"/>
    </row>
    <row r="757">
      <c r="J757" s="21"/>
      <c r="P757" s="21"/>
      <c r="Q757" s="21"/>
      <c r="S757" s="21"/>
    </row>
    <row r="758">
      <c r="J758" s="21"/>
      <c r="P758" s="21"/>
      <c r="Q758" s="21"/>
      <c r="S758" s="21"/>
    </row>
    <row r="759">
      <c r="J759" s="21"/>
      <c r="P759" s="21"/>
      <c r="Q759" s="21"/>
      <c r="S759" s="21"/>
    </row>
    <row r="760">
      <c r="J760" s="21"/>
      <c r="P760" s="21"/>
      <c r="Q760" s="21"/>
      <c r="S760" s="21"/>
    </row>
    <row r="761">
      <c r="J761" s="21"/>
      <c r="P761" s="21"/>
      <c r="Q761" s="21"/>
      <c r="S761" s="21"/>
    </row>
    <row r="762">
      <c r="J762" s="21"/>
      <c r="P762" s="21"/>
      <c r="Q762" s="21"/>
      <c r="S762" s="21"/>
    </row>
    <row r="763">
      <c r="J763" s="21"/>
      <c r="P763" s="21"/>
      <c r="Q763" s="21"/>
      <c r="S763" s="21"/>
    </row>
    <row r="764">
      <c r="J764" s="21"/>
      <c r="P764" s="21"/>
      <c r="Q764" s="21"/>
      <c r="S764" s="21"/>
    </row>
    <row r="765">
      <c r="J765" s="21"/>
      <c r="P765" s="21"/>
      <c r="Q765" s="21"/>
      <c r="S765" s="21"/>
    </row>
    <row r="766">
      <c r="J766" s="21"/>
      <c r="P766" s="21"/>
      <c r="Q766" s="21"/>
      <c r="S766" s="21"/>
    </row>
    <row r="767">
      <c r="J767" s="21"/>
      <c r="P767" s="21"/>
      <c r="Q767" s="21"/>
      <c r="S767" s="21"/>
    </row>
    <row r="768">
      <c r="J768" s="21"/>
      <c r="P768" s="21"/>
      <c r="Q768" s="21"/>
      <c r="S768" s="21"/>
    </row>
    <row r="769">
      <c r="J769" s="21"/>
      <c r="P769" s="21"/>
      <c r="Q769" s="21"/>
      <c r="S769" s="21"/>
    </row>
    <row r="770">
      <c r="J770" s="21"/>
      <c r="P770" s="21"/>
      <c r="Q770" s="21"/>
      <c r="S770" s="21"/>
    </row>
    <row r="771">
      <c r="J771" s="21"/>
      <c r="P771" s="21"/>
      <c r="Q771" s="21"/>
      <c r="S771" s="21"/>
    </row>
    <row r="772">
      <c r="J772" s="21"/>
      <c r="P772" s="21"/>
      <c r="Q772" s="21"/>
      <c r="S772" s="21"/>
    </row>
    <row r="773">
      <c r="J773" s="21"/>
      <c r="P773" s="21"/>
      <c r="Q773" s="21"/>
      <c r="S773" s="21"/>
    </row>
    <row r="774">
      <c r="J774" s="21"/>
      <c r="P774" s="21"/>
      <c r="Q774" s="21"/>
      <c r="S774" s="21"/>
    </row>
    <row r="775">
      <c r="J775" s="21"/>
      <c r="P775" s="21"/>
      <c r="Q775" s="21"/>
      <c r="S775" s="21"/>
    </row>
    <row r="776">
      <c r="J776" s="21"/>
      <c r="P776" s="21"/>
      <c r="Q776" s="21"/>
      <c r="S776" s="21"/>
    </row>
    <row r="777">
      <c r="J777" s="21"/>
      <c r="P777" s="21"/>
      <c r="Q777" s="21"/>
      <c r="S777" s="21"/>
    </row>
    <row r="778">
      <c r="J778" s="21"/>
      <c r="P778" s="21"/>
      <c r="Q778" s="21"/>
      <c r="S778" s="21"/>
    </row>
    <row r="779">
      <c r="J779" s="21"/>
      <c r="P779" s="21"/>
      <c r="Q779" s="21"/>
      <c r="S779" s="21"/>
    </row>
    <row r="780">
      <c r="J780" s="21"/>
      <c r="P780" s="21"/>
      <c r="Q780" s="21"/>
      <c r="S780" s="21"/>
    </row>
    <row r="781">
      <c r="J781" s="21"/>
      <c r="P781" s="21"/>
      <c r="Q781" s="21"/>
      <c r="S781" s="21"/>
    </row>
    <row r="782">
      <c r="J782" s="21"/>
      <c r="P782" s="21"/>
      <c r="Q782" s="21"/>
      <c r="S782" s="21"/>
    </row>
    <row r="783">
      <c r="J783" s="21"/>
      <c r="P783" s="21"/>
      <c r="Q783" s="21"/>
      <c r="S783" s="21"/>
    </row>
    <row r="784">
      <c r="J784" s="21"/>
      <c r="P784" s="21"/>
      <c r="Q784" s="21"/>
      <c r="S784" s="21"/>
    </row>
    <row r="785">
      <c r="J785" s="21"/>
      <c r="P785" s="21"/>
      <c r="Q785" s="21"/>
      <c r="S785" s="21"/>
    </row>
    <row r="786">
      <c r="J786" s="21"/>
      <c r="P786" s="21"/>
      <c r="Q786" s="21"/>
      <c r="S786" s="21"/>
    </row>
    <row r="787">
      <c r="J787" s="21"/>
      <c r="P787" s="21"/>
      <c r="Q787" s="21"/>
      <c r="S787" s="21"/>
    </row>
    <row r="788">
      <c r="J788" s="21"/>
      <c r="P788" s="21"/>
      <c r="Q788" s="21"/>
      <c r="S788" s="21"/>
    </row>
    <row r="789">
      <c r="J789" s="21"/>
      <c r="P789" s="21"/>
      <c r="Q789" s="21"/>
      <c r="S789" s="21"/>
    </row>
    <row r="790">
      <c r="J790" s="21"/>
      <c r="P790" s="21"/>
      <c r="Q790" s="21"/>
      <c r="S790" s="21"/>
    </row>
    <row r="791">
      <c r="J791" s="21"/>
      <c r="P791" s="21"/>
      <c r="Q791" s="21"/>
      <c r="S791" s="21"/>
    </row>
    <row r="792">
      <c r="J792" s="21"/>
      <c r="P792" s="21"/>
      <c r="Q792" s="21"/>
      <c r="S792" s="21"/>
    </row>
    <row r="793">
      <c r="J793" s="21"/>
      <c r="P793" s="21"/>
      <c r="Q793" s="21"/>
      <c r="S793" s="21"/>
    </row>
    <row r="794">
      <c r="J794" s="21"/>
      <c r="P794" s="21"/>
      <c r="Q794" s="21"/>
      <c r="S794" s="21"/>
    </row>
    <row r="795">
      <c r="J795" s="21"/>
      <c r="P795" s="21"/>
      <c r="Q795" s="21"/>
      <c r="S795" s="21"/>
    </row>
    <row r="796">
      <c r="J796" s="21"/>
      <c r="P796" s="21"/>
      <c r="Q796" s="21"/>
      <c r="S796" s="21"/>
    </row>
    <row r="797">
      <c r="J797" s="21"/>
      <c r="P797" s="21"/>
      <c r="Q797" s="21"/>
      <c r="S797" s="21"/>
    </row>
    <row r="798">
      <c r="J798" s="21"/>
      <c r="P798" s="21"/>
      <c r="Q798" s="21"/>
      <c r="S798" s="21"/>
    </row>
    <row r="799">
      <c r="J799" s="21"/>
      <c r="P799" s="21"/>
      <c r="Q799" s="21"/>
      <c r="S799" s="21"/>
    </row>
    <row r="800">
      <c r="J800" s="21"/>
      <c r="P800" s="21"/>
      <c r="Q800" s="21"/>
      <c r="S800" s="21"/>
    </row>
    <row r="801">
      <c r="J801" s="21"/>
      <c r="P801" s="21"/>
      <c r="Q801" s="21"/>
      <c r="S801" s="21"/>
    </row>
    <row r="802">
      <c r="J802" s="21"/>
      <c r="P802" s="21"/>
      <c r="Q802" s="21"/>
      <c r="S802" s="21"/>
    </row>
    <row r="803">
      <c r="J803" s="21"/>
      <c r="P803" s="21"/>
      <c r="Q803" s="21"/>
      <c r="S803" s="21"/>
    </row>
    <row r="804">
      <c r="J804" s="21"/>
      <c r="P804" s="21"/>
      <c r="Q804" s="21"/>
      <c r="S804" s="21"/>
    </row>
    <row r="805">
      <c r="J805" s="21"/>
      <c r="P805" s="21"/>
      <c r="Q805" s="21"/>
      <c r="S805" s="21"/>
    </row>
    <row r="806">
      <c r="J806" s="21"/>
      <c r="P806" s="21"/>
      <c r="Q806" s="21"/>
      <c r="S806" s="21"/>
    </row>
    <row r="807">
      <c r="J807" s="21"/>
      <c r="P807" s="21"/>
      <c r="Q807" s="21"/>
      <c r="S807" s="21"/>
    </row>
    <row r="808">
      <c r="J808" s="21"/>
      <c r="P808" s="21"/>
      <c r="Q808" s="21"/>
      <c r="S808" s="21"/>
    </row>
    <row r="809">
      <c r="J809" s="21"/>
      <c r="P809" s="21"/>
      <c r="Q809" s="21"/>
      <c r="S809" s="21"/>
    </row>
    <row r="810">
      <c r="J810" s="21"/>
      <c r="P810" s="21"/>
      <c r="Q810" s="21"/>
      <c r="S810" s="21"/>
    </row>
    <row r="811">
      <c r="J811" s="21"/>
      <c r="P811" s="21"/>
      <c r="Q811" s="21"/>
      <c r="S811" s="21"/>
    </row>
    <row r="812">
      <c r="J812" s="21"/>
      <c r="P812" s="21"/>
      <c r="Q812" s="21"/>
      <c r="S812" s="21"/>
    </row>
    <row r="813">
      <c r="J813" s="21"/>
      <c r="P813" s="21"/>
      <c r="Q813" s="21"/>
      <c r="S813" s="21"/>
    </row>
    <row r="814">
      <c r="J814" s="21"/>
      <c r="P814" s="21"/>
      <c r="Q814" s="21"/>
      <c r="S814" s="21"/>
    </row>
    <row r="815">
      <c r="J815" s="21"/>
      <c r="P815" s="21"/>
      <c r="Q815" s="21"/>
      <c r="S815" s="21"/>
    </row>
    <row r="816">
      <c r="J816" s="21"/>
      <c r="P816" s="21"/>
      <c r="Q816" s="21"/>
      <c r="S816" s="21"/>
    </row>
    <row r="817">
      <c r="J817" s="21"/>
      <c r="P817" s="21"/>
      <c r="Q817" s="21"/>
      <c r="S817" s="21"/>
    </row>
    <row r="818">
      <c r="J818" s="21"/>
      <c r="P818" s="21"/>
      <c r="Q818" s="21"/>
      <c r="S818" s="21"/>
    </row>
    <row r="819">
      <c r="J819" s="21"/>
      <c r="P819" s="21"/>
      <c r="Q819" s="21"/>
      <c r="S819" s="21"/>
    </row>
    <row r="820">
      <c r="J820" s="21"/>
      <c r="P820" s="21"/>
      <c r="Q820" s="21"/>
      <c r="S820" s="21"/>
    </row>
    <row r="821">
      <c r="J821" s="21"/>
      <c r="P821" s="21"/>
      <c r="Q821" s="21"/>
      <c r="S821" s="21"/>
    </row>
    <row r="822">
      <c r="J822" s="21"/>
      <c r="P822" s="21"/>
      <c r="Q822" s="21"/>
      <c r="S822" s="21"/>
    </row>
    <row r="823">
      <c r="J823" s="21"/>
      <c r="P823" s="21"/>
      <c r="Q823" s="21"/>
      <c r="S823" s="21"/>
    </row>
    <row r="824">
      <c r="J824" s="21"/>
      <c r="P824" s="21"/>
      <c r="Q824" s="21"/>
      <c r="S824" s="21"/>
    </row>
    <row r="825">
      <c r="J825" s="21"/>
      <c r="P825" s="21"/>
      <c r="Q825" s="21"/>
      <c r="S825" s="21"/>
    </row>
    <row r="826">
      <c r="J826" s="21"/>
      <c r="P826" s="21"/>
      <c r="Q826" s="21"/>
      <c r="S826" s="21"/>
    </row>
    <row r="827">
      <c r="J827" s="21"/>
      <c r="P827" s="21"/>
      <c r="Q827" s="21"/>
      <c r="S827" s="21"/>
    </row>
    <row r="828">
      <c r="J828" s="21"/>
      <c r="P828" s="21"/>
      <c r="Q828" s="21"/>
      <c r="S828" s="21"/>
    </row>
    <row r="829">
      <c r="J829" s="21"/>
      <c r="P829" s="21"/>
      <c r="Q829" s="21"/>
      <c r="S829" s="21"/>
    </row>
    <row r="830">
      <c r="J830" s="21"/>
      <c r="P830" s="21"/>
      <c r="Q830" s="21"/>
      <c r="S830" s="21"/>
    </row>
    <row r="831">
      <c r="J831" s="21"/>
      <c r="P831" s="21"/>
      <c r="Q831" s="21"/>
      <c r="S831" s="21"/>
    </row>
    <row r="832">
      <c r="J832" s="21"/>
      <c r="P832" s="21"/>
      <c r="Q832" s="21"/>
      <c r="S832" s="21"/>
    </row>
    <row r="833">
      <c r="J833" s="21"/>
      <c r="P833" s="21"/>
      <c r="Q833" s="21"/>
      <c r="S833" s="21"/>
    </row>
    <row r="834">
      <c r="J834" s="21"/>
      <c r="P834" s="21"/>
      <c r="Q834" s="21"/>
      <c r="S834" s="21"/>
    </row>
    <row r="835">
      <c r="J835" s="21"/>
      <c r="P835" s="21"/>
      <c r="Q835" s="21"/>
      <c r="S835" s="21"/>
    </row>
    <row r="836">
      <c r="J836" s="21"/>
      <c r="P836" s="21"/>
      <c r="Q836" s="21"/>
      <c r="S836" s="21"/>
    </row>
    <row r="837">
      <c r="J837" s="21"/>
      <c r="P837" s="21"/>
      <c r="Q837" s="21"/>
      <c r="S837" s="21"/>
    </row>
    <row r="838">
      <c r="J838" s="21"/>
      <c r="P838" s="21"/>
      <c r="Q838" s="21"/>
      <c r="S838" s="21"/>
    </row>
    <row r="839">
      <c r="J839" s="21"/>
      <c r="P839" s="21"/>
      <c r="Q839" s="21"/>
      <c r="S839" s="21"/>
    </row>
    <row r="840">
      <c r="J840" s="21"/>
      <c r="P840" s="21"/>
      <c r="Q840" s="21"/>
      <c r="S840" s="21"/>
    </row>
    <row r="841">
      <c r="J841" s="21"/>
      <c r="P841" s="21"/>
      <c r="Q841" s="21"/>
      <c r="S841" s="21"/>
    </row>
    <row r="842">
      <c r="J842" s="21"/>
      <c r="P842" s="21"/>
      <c r="Q842" s="21"/>
      <c r="S842" s="21"/>
    </row>
    <row r="843">
      <c r="J843" s="21"/>
      <c r="P843" s="21"/>
      <c r="Q843" s="21"/>
      <c r="S843" s="21"/>
    </row>
    <row r="844">
      <c r="J844" s="21"/>
      <c r="P844" s="21"/>
      <c r="Q844" s="21"/>
      <c r="S844" s="21"/>
    </row>
    <row r="845">
      <c r="J845" s="21"/>
      <c r="P845" s="21"/>
      <c r="Q845" s="21"/>
      <c r="S845" s="21"/>
    </row>
    <row r="846">
      <c r="J846" s="21"/>
      <c r="P846" s="21"/>
      <c r="Q846" s="21"/>
      <c r="S846" s="21"/>
    </row>
    <row r="847">
      <c r="J847" s="21"/>
      <c r="P847" s="21"/>
      <c r="Q847" s="21"/>
      <c r="S847" s="21"/>
    </row>
    <row r="848">
      <c r="J848" s="21"/>
      <c r="P848" s="21"/>
      <c r="Q848" s="21"/>
      <c r="S848" s="21"/>
    </row>
    <row r="849">
      <c r="J849" s="21"/>
      <c r="P849" s="21"/>
      <c r="Q849" s="21"/>
      <c r="S849" s="21"/>
    </row>
    <row r="850">
      <c r="J850" s="21"/>
      <c r="P850" s="21"/>
      <c r="Q850" s="21"/>
      <c r="S850" s="21"/>
    </row>
    <row r="851">
      <c r="J851" s="21"/>
      <c r="P851" s="21"/>
      <c r="Q851" s="21"/>
      <c r="S851" s="21"/>
    </row>
    <row r="852">
      <c r="J852" s="21"/>
      <c r="P852" s="21"/>
      <c r="Q852" s="21"/>
      <c r="S852" s="21"/>
    </row>
    <row r="853">
      <c r="J853" s="21"/>
      <c r="P853" s="21"/>
      <c r="Q853" s="21"/>
      <c r="S853" s="21"/>
    </row>
    <row r="854">
      <c r="J854" s="21"/>
      <c r="P854" s="21"/>
      <c r="Q854" s="21"/>
      <c r="S854" s="21"/>
    </row>
    <row r="855">
      <c r="J855" s="21"/>
      <c r="P855" s="21"/>
      <c r="Q855" s="21"/>
      <c r="S855" s="21"/>
    </row>
    <row r="856">
      <c r="J856" s="21"/>
      <c r="P856" s="21"/>
      <c r="Q856" s="21"/>
      <c r="S856" s="21"/>
    </row>
    <row r="857">
      <c r="J857" s="21"/>
      <c r="P857" s="21"/>
      <c r="Q857" s="21"/>
      <c r="S857" s="21"/>
    </row>
    <row r="858">
      <c r="J858" s="21"/>
      <c r="P858" s="21"/>
      <c r="Q858" s="21"/>
      <c r="S858" s="21"/>
    </row>
    <row r="859">
      <c r="J859" s="21"/>
      <c r="P859" s="21"/>
      <c r="Q859" s="21"/>
      <c r="S859" s="21"/>
    </row>
    <row r="860">
      <c r="J860" s="21"/>
      <c r="P860" s="21"/>
      <c r="Q860" s="21"/>
      <c r="S860" s="21"/>
    </row>
    <row r="861">
      <c r="J861" s="21"/>
      <c r="P861" s="21"/>
      <c r="Q861" s="21"/>
      <c r="S861" s="21"/>
    </row>
    <row r="862">
      <c r="J862" s="21"/>
      <c r="P862" s="21"/>
      <c r="Q862" s="21"/>
      <c r="S862" s="21"/>
    </row>
    <row r="863">
      <c r="J863" s="21"/>
      <c r="P863" s="21"/>
      <c r="Q863" s="21"/>
      <c r="S863" s="21"/>
    </row>
    <row r="864">
      <c r="J864" s="21"/>
      <c r="P864" s="21"/>
      <c r="Q864" s="21"/>
      <c r="S864" s="21"/>
    </row>
    <row r="865">
      <c r="J865" s="21"/>
      <c r="P865" s="21"/>
      <c r="Q865" s="21"/>
      <c r="S865" s="21"/>
    </row>
    <row r="866">
      <c r="J866" s="21"/>
      <c r="P866" s="21"/>
      <c r="Q866" s="21"/>
      <c r="S866" s="21"/>
    </row>
    <row r="867">
      <c r="J867" s="21"/>
      <c r="P867" s="21"/>
      <c r="Q867" s="21"/>
      <c r="S867" s="21"/>
    </row>
    <row r="868">
      <c r="J868" s="21"/>
      <c r="P868" s="21"/>
      <c r="Q868" s="21"/>
      <c r="S868" s="21"/>
    </row>
    <row r="869">
      <c r="J869" s="21"/>
      <c r="P869" s="21"/>
      <c r="Q869" s="21"/>
      <c r="S869" s="21"/>
    </row>
    <row r="870">
      <c r="J870" s="21"/>
      <c r="P870" s="21"/>
      <c r="Q870" s="21"/>
      <c r="S870" s="21"/>
    </row>
    <row r="871">
      <c r="J871" s="21"/>
      <c r="P871" s="21"/>
      <c r="Q871" s="21"/>
      <c r="S871" s="21"/>
    </row>
    <row r="872">
      <c r="J872" s="21"/>
      <c r="P872" s="21"/>
      <c r="Q872" s="21"/>
      <c r="S872" s="21"/>
    </row>
    <row r="873">
      <c r="J873" s="21"/>
      <c r="P873" s="21"/>
      <c r="Q873" s="21"/>
      <c r="S873" s="21"/>
    </row>
    <row r="874">
      <c r="J874" s="21"/>
      <c r="P874" s="21"/>
      <c r="Q874" s="21"/>
      <c r="S874" s="21"/>
    </row>
    <row r="875">
      <c r="J875" s="21"/>
      <c r="P875" s="21"/>
      <c r="Q875" s="21"/>
      <c r="S875" s="21"/>
    </row>
    <row r="876">
      <c r="J876" s="21"/>
      <c r="P876" s="21"/>
      <c r="Q876" s="21"/>
      <c r="S876" s="21"/>
    </row>
    <row r="877">
      <c r="J877" s="21"/>
      <c r="P877" s="21"/>
      <c r="Q877" s="21"/>
      <c r="S877" s="21"/>
    </row>
    <row r="878">
      <c r="J878" s="21"/>
      <c r="P878" s="21"/>
      <c r="Q878" s="21"/>
      <c r="S878" s="21"/>
    </row>
    <row r="879">
      <c r="J879" s="21"/>
      <c r="P879" s="21"/>
      <c r="Q879" s="21"/>
      <c r="S879" s="21"/>
    </row>
    <row r="880">
      <c r="J880" s="21"/>
      <c r="P880" s="21"/>
      <c r="Q880" s="21"/>
      <c r="S880" s="21"/>
    </row>
    <row r="881">
      <c r="J881" s="21"/>
      <c r="P881" s="21"/>
      <c r="Q881" s="21"/>
      <c r="S881" s="21"/>
    </row>
    <row r="882">
      <c r="J882" s="21"/>
      <c r="P882" s="21"/>
      <c r="Q882" s="21"/>
      <c r="S882" s="21"/>
    </row>
    <row r="883">
      <c r="J883" s="21"/>
      <c r="P883" s="21"/>
      <c r="Q883" s="21"/>
      <c r="S883" s="21"/>
    </row>
    <row r="884">
      <c r="J884" s="21"/>
      <c r="P884" s="21"/>
      <c r="Q884" s="21"/>
      <c r="S884" s="21"/>
    </row>
    <row r="885">
      <c r="J885" s="21"/>
      <c r="P885" s="21"/>
      <c r="Q885" s="21"/>
      <c r="S885" s="21"/>
    </row>
    <row r="886">
      <c r="J886" s="21"/>
      <c r="P886" s="21"/>
      <c r="Q886" s="21"/>
      <c r="S886" s="21"/>
    </row>
    <row r="887">
      <c r="J887" s="21"/>
      <c r="P887" s="21"/>
      <c r="Q887" s="21"/>
      <c r="S887" s="21"/>
    </row>
    <row r="888">
      <c r="J888" s="21"/>
      <c r="P888" s="21"/>
      <c r="Q888" s="21"/>
      <c r="S888" s="21"/>
    </row>
    <row r="889">
      <c r="J889" s="21"/>
      <c r="P889" s="21"/>
      <c r="Q889" s="21"/>
      <c r="S889" s="21"/>
    </row>
    <row r="890">
      <c r="J890" s="21"/>
      <c r="P890" s="21"/>
      <c r="Q890" s="21"/>
      <c r="S890" s="21"/>
    </row>
    <row r="891">
      <c r="J891" s="21"/>
      <c r="P891" s="21"/>
      <c r="Q891" s="21"/>
      <c r="S891" s="21"/>
    </row>
    <row r="892">
      <c r="J892" s="21"/>
      <c r="P892" s="21"/>
      <c r="Q892" s="21"/>
      <c r="S892" s="21"/>
    </row>
    <row r="893">
      <c r="J893" s="21"/>
      <c r="P893" s="21"/>
      <c r="Q893" s="21"/>
      <c r="S893" s="21"/>
    </row>
    <row r="894">
      <c r="J894" s="21"/>
      <c r="P894" s="21"/>
      <c r="Q894" s="21"/>
      <c r="S894" s="21"/>
    </row>
    <row r="895">
      <c r="J895" s="21"/>
      <c r="P895" s="21"/>
      <c r="Q895" s="21"/>
      <c r="S895" s="21"/>
    </row>
    <row r="896">
      <c r="J896" s="21"/>
      <c r="P896" s="21"/>
      <c r="Q896" s="21"/>
      <c r="S896" s="21"/>
    </row>
    <row r="897">
      <c r="J897" s="21"/>
      <c r="P897" s="21"/>
      <c r="Q897" s="21"/>
      <c r="S897" s="21"/>
    </row>
    <row r="898">
      <c r="J898" s="21"/>
      <c r="P898" s="21"/>
      <c r="Q898" s="21"/>
      <c r="S898" s="21"/>
    </row>
    <row r="899">
      <c r="J899" s="21"/>
      <c r="P899" s="21"/>
      <c r="Q899" s="21"/>
      <c r="S899" s="21"/>
    </row>
    <row r="900">
      <c r="J900" s="21"/>
      <c r="P900" s="21"/>
      <c r="Q900" s="21"/>
      <c r="S900" s="21"/>
    </row>
    <row r="901">
      <c r="J901" s="21"/>
      <c r="P901" s="21"/>
      <c r="Q901" s="21"/>
      <c r="S901" s="21"/>
    </row>
    <row r="902">
      <c r="J902" s="21"/>
      <c r="P902" s="21"/>
      <c r="Q902" s="21"/>
      <c r="S902" s="21"/>
    </row>
    <row r="903">
      <c r="J903" s="21"/>
      <c r="P903" s="21"/>
      <c r="Q903" s="21"/>
      <c r="S903" s="21"/>
    </row>
    <row r="904">
      <c r="J904" s="21"/>
      <c r="P904" s="21"/>
      <c r="Q904" s="21"/>
      <c r="S904" s="21"/>
    </row>
    <row r="905">
      <c r="J905" s="21"/>
      <c r="P905" s="21"/>
      <c r="Q905" s="21"/>
      <c r="S905" s="21"/>
    </row>
    <row r="906">
      <c r="J906" s="21"/>
      <c r="P906" s="21"/>
      <c r="Q906" s="21"/>
      <c r="S906" s="21"/>
    </row>
    <row r="907">
      <c r="J907" s="21"/>
      <c r="P907" s="21"/>
      <c r="Q907" s="21"/>
      <c r="S907" s="21"/>
    </row>
    <row r="908">
      <c r="J908" s="21"/>
      <c r="P908" s="21"/>
      <c r="Q908" s="21"/>
      <c r="S908" s="21"/>
    </row>
    <row r="909">
      <c r="J909" s="21"/>
      <c r="P909" s="21"/>
      <c r="Q909" s="21"/>
      <c r="S909" s="21"/>
    </row>
    <row r="910">
      <c r="J910" s="21"/>
      <c r="P910" s="21"/>
      <c r="Q910" s="21"/>
      <c r="S910" s="21"/>
    </row>
    <row r="911">
      <c r="J911" s="21"/>
      <c r="P911" s="21"/>
      <c r="Q911" s="21"/>
      <c r="S911" s="21"/>
    </row>
    <row r="912">
      <c r="J912" s="21"/>
      <c r="P912" s="21"/>
      <c r="Q912" s="21"/>
      <c r="S912" s="21"/>
    </row>
    <row r="913">
      <c r="J913" s="21"/>
      <c r="P913" s="21"/>
      <c r="Q913" s="21"/>
      <c r="S913" s="21"/>
    </row>
    <row r="914">
      <c r="J914" s="21"/>
      <c r="P914" s="21"/>
      <c r="Q914" s="21"/>
      <c r="S914" s="21"/>
    </row>
    <row r="915">
      <c r="J915" s="21"/>
      <c r="P915" s="21"/>
      <c r="Q915" s="21"/>
      <c r="S915" s="21"/>
    </row>
    <row r="916">
      <c r="J916" s="21"/>
      <c r="P916" s="21"/>
      <c r="Q916" s="21"/>
      <c r="S916" s="21"/>
    </row>
    <row r="917">
      <c r="J917" s="21"/>
      <c r="P917" s="21"/>
      <c r="Q917" s="21"/>
      <c r="S917" s="21"/>
    </row>
    <row r="918">
      <c r="J918" s="21"/>
      <c r="P918" s="21"/>
      <c r="Q918" s="21"/>
      <c r="S918" s="21"/>
    </row>
    <row r="919">
      <c r="J919" s="21"/>
      <c r="P919" s="21"/>
      <c r="Q919" s="21"/>
      <c r="S919" s="21"/>
    </row>
    <row r="920">
      <c r="J920" s="21"/>
      <c r="P920" s="21"/>
      <c r="Q920" s="21"/>
      <c r="S920" s="21"/>
    </row>
    <row r="921">
      <c r="J921" s="21"/>
      <c r="P921" s="21"/>
      <c r="Q921" s="21"/>
      <c r="S921" s="21"/>
    </row>
    <row r="922">
      <c r="J922" s="21"/>
      <c r="P922" s="21"/>
      <c r="Q922" s="21"/>
      <c r="S922" s="21"/>
    </row>
    <row r="923">
      <c r="J923" s="21"/>
      <c r="P923" s="21"/>
      <c r="Q923" s="21"/>
      <c r="S923" s="21"/>
    </row>
    <row r="924">
      <c r="J924" s="21"/>
      <c r="P924" s="21"/>
      <c r="Q924" s="21"/>
      <c r="S924" s="21"/>
    </row>
    <row r="925">
      <c r="J925" s="21"/>
      <c r="P925" s="21"/>
      <c r="Q925" s="21"/>
      <c r="S925" s="21"/>
    </row>
    <row r="926">
      <c r="J926" s="21"/>
      <c r="P926" s="21"/>
      <c r="Q926" s="21"/>
      <c r="S926" s="21"/>
    </row>
    <row r="927">
      <c r="J927" s="21"/>
      <c r="P927" s="21"/>
      <c r="Q927" s="21"/>
      <c r="S927" s="21"/>
    </row>
    <row r="928">
      <c r="J928" s="21"/>
      <c r="P928" s="21"/>
      <c r="Q928" s="21"/>
      <c r="S928" s="21"/>
    </row>
    <row r="929">
      <c r="J929" s="21"/>
      <c r="P929" s="21"/>
      <c r="Q929" s="21"/>
      <c r="S929" s="21"/>
    </row>
    <row r="930">
      <c r="J930" s="21"/>
      <c r="P930" s="21"/>
      <c r="Q930" s="21"/>
      <c r="S930" s="21"/>
    </row>
    <row r="931">
      <c r="J931" s="21"/>
      <c r="P931" s="21"/>
      <c r="Q931" s="21"/>
      <c r="S931" s="21"/>
    </row>
    <row r="932">
      <c r="J932" s="21"/>
      <c r="P932" s="21"/>
      <c r="Q932" s="21"/>
      <c r="S932" s="21"/>
    </row>
    <row r="933">
      <c r="J933" s="21"/>
      <c r="P933" s="21"/>
      <c r="Q933" s="21"/>
      <c r="S933" s="21"/>
    </row>
    <row r="934">
      <c r="J934" s="21"/>
      <c r="P934" s="21"/>
      <c r="Q934" s="21"/>
      <c r="S934" s="21"/>
    </row>
    <row r="935">
      <c r="J935" s="21"/>
      <c r="P935" s="21"/>
      <c r="Q935" s="21"/>
      <c r="S935" s="21"/>
    </row>
    <row r="936">
      <c r="J936" s="21"/>
      <c r="P936" s="21"/>
      <c r="Q936" s="21"/>
      <c r="S936" s="21"/>
    </row>
    <row r="937">
      <c r="J937" s="21"/>
      <c r="P937" s="21"/>
      <c r="Q937" s="21"/>
      <c r="S937" s="21"/>
    </row>
    <row r="938">
      <c r="J938" s="21"/>
      <c r="P938" s="21"/>
      <c r="Q938" s="21"/>
      <c r="S938" s="21"/>
    </row>
    <row r="939">
      <c r="J939" s="21"/>
      <c r="P939" s="21"/>
      <c r="Q939" s="21"/>
      <c r="S939" s="21"/>
    </row>
    <row r="940">
      <c r="J940" s="21"/>
      <c r="P940" s="21"/>
      <c r="Q940" s="21"/>
      <c r="S940" s="21"/>
    </row>
    <row r="941">
      <c r="J941" s="21"/>
      <c r="P941" s="21"/>
      <c r="Q941" s="21"/>
      <c r="S941" s="21"/>
    </row>
    <row r="942">
      <c r="J942" s="21"/>
      <c r="P942" s="21"/>
      <c r="Q942" s="21"/>
      <c r="S942" s="21"/>
    </row>
    <row r="943">
      <c r="J943" s="21"/>
      <c r="P943" s="21"/>
      <c r="Q943" s="21"/>
      <c r="S943" s="21"/>
    </row>
    <row r="944">
      <c r="J944" s="21"/>
      <c r="P944" s="21"/>
      <c r="Q944" s="21"/>
      <c r="S944" s="21"/>
    </row>
    <row r="945">
      <c r="J945" s="21"/>
      <c r="P945" s="21"/>
      <c r="Q945" s="21"/>
      <c r="S945" s="21"/>
    </row>
    <row r="946">
      <c r="J946" s="21"/>
      <c r="P946" s="21"/>
      <c r="Q946" s="21"/>
      <c r="S946" s="21"/>
    </row>
    <row r="947">
      <c r="J947" s="21"/>
      <c r="P947" s="21"/>
      <c r="Q947" s="21"/>
      <c r="S947" s="21"/>
    </row>
    <row r="948">
      <c r="J948" s="21"/>
      <c r="P948" s="21"/>
      <c r="Q948" s="21"/>
      <c r="S948" s="21"/>
    </row>
    <row r="949">
      <c r="J949" s="21"/>
      <c r="P949" s="21"/>
      <c r="Q949" s="21"/>
      <c r="S949" s="21"/>
    </row>
    <row r="950">
      <c r="J950" s="21"/>
      <c r="P950" s="21"/>
      <c r="Q950" s="21"/>
      <c r="S950" s="21"/>
    </row>
    <row r="951">
      <c r="J951" s="21"/>
      <c r="P951" s="21"/>
      <c r="Q951" s="21"/>
      <c r="S951" s="21"/>
    </row>
    <row r="952">
      <c r="J952" s="21"/>
      <c r="P952" s="21"/>
      <c r="Q952" s="21"/>
      <c r="S952" s="21"/>
    </row>
    <row r="953">
      <c r="J953" s="21"/>
      <c r="P953" s="21"/>
      <c r="Q953" s="21"/>
      <c r="S953" s="21"/>
    </row>
    <row r="954">
      <c r="J954" s="21"/>
      <c r="P954" s="21"/>
      <c r="Q954" s="21"/>
      <c r="S954" s="21"/>
    </row>
    <row r="955">
      <c r="J955" s="21"/>
      <c r="P955" s="21"/>
      <c r="Q955" s="21"/>
      <c r="S955" s="21"/>
    </row>
    <row r="956">
      <c r="J956" s="21"/>
      <c r="P956" s="21"/>
      <c r="Q956" s="21"/>
      <c r="S956" s="21"/>
    </row>
    <row r="957">
      <c r="J957" s="21"/>
      <c r="P957" s="21"/>
      <c r="Q957" s="21"/>
      <c r="S957" s="21"/>
    </row>
    <row r="958">
      <c r="J958" s="21"/>
      <c r="P958" s="21"/>
      <c r="Q958" s="21"/>
      <c r="S958" s="21"/>
    </row>
    <row r="959">
      <c r="J959" s="21"/>
      <c r="P959" s="21"/>
      <c r="Q959" s="21"/>
      <c r="S959" s="21"/>
    </row>
    <row r="960">
      <c r="J960" s="21"/>
      <c r="P960" s="21"/>
      <c r="Q960" s="21"/>
      <c r="S960" s="21"/>
    </row>
    <row r="961">
      <c r="J961" s="21"/>
      <c r="P961" s="21"/>
      <c r="Q961" s="21"/>
      <c r="S961" s="21"/>
    </row>
    <row r="962">
      <c r="J962" s="21"/>
      <c r="P962" s="21"/>
      <c r="Q962" s="21"/>
      <c r="S962" s="21"/>
    </row>
    <row r="963">
      <c r="J963" s="21"/>
      <c r="P963" s="21"/>
      <c r="Q963" s="21"/>
      <c r="S963" s="21"/>
    </row>
    <row r="964">
      <c r="J964" s="21"/>
      <c r="P964" s="21"/>
      <c r="Q964" s="21"/>
      <c r="S964" s="21"/>
    </row>
    <row r="965">
      <c r="J965" s="21"/>
      <c r="P965" s="21"/>
      <c r="Q965" s="21"/>
      <c r="S965" s="21"/>
    </row>
    <row r="966">
      <c r="J966" s="21"/>
      <c r="P966" s="21"/>
      <c r="Q966" s="21"/>
      <c r="S966" s="21"/>
    </row>
    <row r="967">
      <c r="J967" s="21"/>
      <c r="P967" s="21"/>
      <c r="Q967" s="21"/>
      <c r="S967" s="21"/>
    </row>
    <row r="968">
      <c r="J968" s="21"/>
      <c r="P968" s="21"/>
      <c r="Q968" s="21"/>
      <c r="S968" s="21"/>
    </row>
    <row r="969">
      <c r="J969" s="21"/>
      <c r="P969" s="21"/>
      <c r="Q969" s="21"/>
      <c r="S969" s="21"/>
    </row>
    <row r="970">
      <c r="J970" s="21"/>
      <c r="P970" s="21"/>
      <c r="Q970" s="21"/>
      <c r="S970" s="21"/>
    </row>
    <row r="971">
      <c r="J971" s="21"/>
      <c r="P971" s="21"/>
      <c r="Q971" s="21"/>
      <c r="S971" s="21"/>
    </row>
    <row r="972">
      <c r="J972" s="21"/>
      <c r="P972" s="21"/>
      <c r="Q972" s="21"/>
      <c r="S972" s="21"/>
    </row>
    <row r="973">
      <c r="J973" s="21"/>
      <c r="P973" s="21"/>
      <c r="Q973" s="21"/>
      <c r="S973" s="21"/>
    </row>
    <row r="974">
      <c r="J974" s="21"/>
      <c r="P974" s="21"/>
      <c r="Q974" s="21"/>
      <c r="S974" s="21"/>
    </row>
    <row r="975">
      <c r="J975" s="21"/>
      <c r="P975" s="21"/>
      <c r="Q975" s="21"/>
      <c r="S975" s="21"/>
    </row>
    <row r="976">
      <c r="J976" s="21"/>
      <c r="P976" s="21"/>
      <c r="Q976" s="21"/>
      <c r="S976" s="21"/>
    </row>
    <row r="977">
      <c r="J977" s="21"/>
      <c r="P977" s="21"/>
      <c r="Q977" s="21"/>
      <c r="S977" s="21"/>
    </row>
    <row r="978">
      <c r="J978" s="21"/>
      <c r="P978" s="21"/>
      <c r="Q978" s="21"/>
      <c r="S978" s="21"/>
    </row>
    <row r="979">
      <c r="J979" s="21"/>
      <c r="P979" s="21"/>
      <c r="Q979" s="21"/>
      <c r="S979" s="21"/>
    </row>
    <row r="980">
      <c r="J980" s="21"/>
      <c r="P980" s="21"/>
      <c r="Q980" s="21"/>
      <c r="S980" s="21"/>
    </row>
    <row r="981">
      <c r="J981" s="21"/>
      <c r="P981" s="21"/>
      <c r="Q981" s="21"/>
      <c r="S981" s="21"/>
    </row>
    <row r="982">
      <c r="J982" s="21"/>
      <c r="P982" s="21"/>
      <c r="Q982" s="21"/>
      <c r="S982" s="21"/>
    </row>
    <row r="983">
      <c r="J983" s="21"/>
      <c r="P983" s="21"/>
      <c r="Q983" s="21"/>
      <c r="S983" s="21"/>
    </row>
    <row r="984">
      <c r="J984" s="21"/>
      <c r="P984" s="21"/>
      <c r="Q984" s="21"/>
      <c r="S984" s="21"/>
    </row>
    <row r="985">
      <c r="J985" s="21"/>
      <c r="P985" s="21"/>
      <c r="Q985" s="21"/>
      <c r="S985" s="21"/>
    </row>
    <row r="986">
      <c r="J986" s="21"/>
      <c r="P986" s="21"/>
      <c r="Q986" s="21"/>
      <c r="S986" s="21"/>
    </row>
    <row r="987">
      <c r="J987" s="21"/>
      <c r="P987" s="21"/>
      <c r="Q987" s="21"/>
      <c r="S987" s="21"/>
    </row>
    <row r="988">
      <c r="J988" s="21"/>
      <c r="P988" s="21"/>
      <c r="Q988" s="21"/>
      <c r="S988" s="21"/>
    </row>
    <row r="989">
      <c r="J989" s="21"/>
      <c r="P989" s="21"/>
      <c r="Q989" s="21"/>
      <c r="S989" s="21"/>
    </row>
    <row r="990">
      <c r="J990" s="21"/>
      <c r="P990" s="21"/>
      <c r="Q990" s="21"/>
      <c r="S990" s="21"/>
    </row>
    <row r="991">
      <c r="J991" s="21"/>
      <c r="P991" s="21"/>
      <c r="Q991" s="21"/>
      <c r="S991" s="21"/>
    </row>
    <row r="992">
      <c r="J992" s="21"/>
      <c r="P992" s="21"/>
      <c r="Q992" s="21"/>
      <c r="S992" s="21"/>
    </row>
    <row r="993">
      <c r="J993" s="21"/>
      <c r="P993" s="21"/>
      <c r="Q993" s="21"/>
      <c r="S993" s="21"/>
    </row>
    <row r="994">
      <c r="J994" s="21"/>
      <c r="P994" s="21"/>
      <c r="Q994" s="21"/>
      <c r="S994" s="21"/>
    </row>
    <row r="995">
      <c r="J995" s="21"/>
      <c r="P995" s="21"/>
      <c r="Q995" s="21"/>
      <c r="S995" s="21"/>
    </row>
    <row r="996">
      <c r="J996" s="21"/>
      <c r="P996" s="21"/>
      <c r="Q996" s="21"/>
      <c r="S996" s="21"/>
    </row>
    <row r="997">
      <c r="J997" s="21"/>
      <c r="P997" s="21"/>
      <c r="Q997" s="21"/>
      <c r="S997" s="21"/>
    </row>
    <row r="998">
      <c r="J998" s="21"/>
      <c r="P998" s="21"/>
      <c r="Q998" s="21"/>
      <c r="S998" s="21"/>
    </row>
    <row r="999">
      <c r="J999" s="21"/>
      <c r="P999" s="21"/>
      <c r="Q999" s="21"/>
      <c r="S999" s="21"/>
    </row>
    <row r="1000">
      <c r="J1000" s="23"/>
      <c r="P1000" s="23"/>
      <c r="Q1000" s="23"/>
      <c r="S1000" s="23"/>
    </row>
  </sheetData>
  <mergeCells count="3">
    <mergeCell ref="K1:O1"/>
    <mergeCell ref="P1:Q1"/>
    <mergeCell ref="AD3:A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50</v>
      </c>
    </row>
    <row r="2">
      <c r="A2" s="1" t="s">
        <v>51</v>
      </c>
    </row>
    <row r="3">
      <c r="A3" s="1" t="s">
        <v>52</v>
      </c>
    </row>
    <row r="4">
      <c r="A4" s="1">
        <v>1.0</v>
      </c>
      <c r="B4" s="1">
        <v>2948.0</v>
      </c>
      <c r="C4" s="1">
        <v>0.0</v>
      </c>
      <c r="D4" s="7">
        <f>-0.0761*(C4-2943)</f>
        <v>223.9623</v>
      </c>
    </row>
    <row r="5">
      <c r="A5" s="1">
        <v>85.6</v>
      </c>
      <c r="B5" s="1">
        <v>1785.0</v>
      </c>
    </row>
    <row r="6">
      <c r="A6" s="1">
        <v>179.6</v>
      </c>
      <c r="B6" s="1">
        <v>602.0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50</v>
      </c>
      <c r="C1" s="1" t="s">
        <v>53</v>
      </c>
    </row>
    <row r="2">
      <c r="A2" s="1" t="s">
        <v>51</v>
      </c>
    </row>
    <row r="3">
      <c r="A3" s="1" t="s">
        <v>52</v>
      </c>
    </row>
    <row r="4">
      <c r="A4" s="1">
        <v>1.0</v>
      </c>
      <c r="B4" s="24">
        <v>2686.0</v>
      </c>
      <c r="C4" s="1">
        <v>0.0</v>
      </c>
      <c r="D4" s="7">
        <f>-0.0761*(C4-2943)</f>
        <v>223.9623</v>
      </c>
    </row>
    <row r="5">
      <c r="A5" s="1">
        <v>90.0</v>
      </c>
      <c r="B5" s="24">
        <v>1566.0</v>
      </c>
    </row>
    <row r="6">
      <c r="A6" s="1">
        <v>133.5</v>
      </c>
      <c r="B6" s="24">
        <v>1034.0</v>
      </c>
    </row>
    <row r="9">
      <c r="A9" s="7">
        <f>(B4-2696.62)*-0.0801</f>
        <v>0.850662</v>
      </c>
    </row>
  </sheetData>
  <mergeCells count="1"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55</v>
      </c>
      <c r="C1" s="1" t="s">
        <v>56</v>
      </c>
      <c r="D1" s="1" t="s">
        <v>1</v>
      </c>
      <c r="E1" s="1" t="s">
        <v>57</v>
      </c>
    </row>
    <row r="2">
      <c r="A2" s="1">
        <v>5.0</v>
      </c>
      <c r="B2" s="1" t="s">
        <v>58</v>
      </c>
      <c r="C2" s="1">
        <v>6.0</v>
      </c>
      <c r="D2" s="7">
        <f t="shared" ref="D2:D10" si="1">C2/A2</f>
        <v>1.2</v>
      </c>
      <c r="E2" s="1">
        <v>0.0</v>
      </c>
      <c r="F2" s="1" t="s">
        <v>59</v>
      </c>
    </row>
    <row r="3">
      <c r="A3" s="1">
        <v>5.0</v>
      </c>
      <c r="B3" s="1" t="s">
        <v>58</v>
      </c>
      <c r="C3" s="1">
        <v>8.0</v>
      </c>
      <c r="D3" s="7">
        <f t="shared" si="1"/>
        <v>1.6</v>
      </c>
      <c r="E3" s="1">
        <v>0.0</v>
      </c>
      <c r="F3" s="1" t="s">
        <v>60</v>
      </c>
    </row>
    <row r="4">
      <c r="A4" s="1">
        <v>2.5</v>
      </c>
      <c r="B4" s="1" t="s">
        <v>61</v>
      </c>
      <c r="C4" s="1">
        <v>8.0</v>
      </c>
      <c r="D4" s="7">
        <f t="shared" si="1"/>
        <v>3.2</v>
      </c>
      <c r="E4" s="1">
        <v>1.0</v>
      </c>
    </row>
    <row r="5">
      <c r="A5" s="1">
        <v>2.5</v>
      </c>
      <c r="B5" s="1" t="s">
        <v>61</v>
      </c>
      <c r="C5" s="1">
        <v>6.0</v>
      </c>
      <c r="D5" s="7">
        <f t="shared" si="1"/>
        <v>2.4</v>
      </c>
      <c r="E5" s="1">
        <v>2.0</v>
      </c>
    </row>
    <row r="6">
      <c r="A6" s="1">
        <v>2.5</v>
      </c>
      <c r="B6" s="1" t="s">
        <v>61</v>
      </c>
      <c r="C6" s="1">
        <v>4.5</v>
      </c>
      <c r="D6" s="7">
        <f t="shared" si="1"/>
        <v>1.8</v>
      </c>
      <c r="E6" s="1">
        <v>12.0</v>
      </c>
    </row>
    <row r="7">
      <c r="D7" s="7" t="str">
        <f t="shared" si="1"/>
        <v>#DIV/0!</v>
      </c>
    </row>
    <row r="8">
      <c r="D8" s="7" t="str">
        <f t="shared" si="1"/>
        <v>#DIV/0!</v>
      </c>
    </row>
    <row r="9">
      <c r="D9" s="7" t="str">
        <f t="shared" si="1"/>
        <v>#DIV/0!</v>
      </c>
    </row>
    <row r="10">
      <c r="D10" s="7" t="str">
        <f t="shared" si="1"/>
        <v>#DIV/0!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</row>
    <row r="2">
      <c r="A2" s="1" t="s">
        <v>63</v>
      </c>
      <c r="B2" s="1" t="s">
        <v>64</v>
      </c>
    </row>
    <row r="3">
      <c r="A3" s="1" t="s">
        <v>65</v>
      </c>
      <c r="B3" s="1" t="s">
        <v>66</v>
      </c>
    </row>
    <row r="4">
      <c r="A4" s="1" t="s">
        <v>67</v>
      </c>
      <c r="B4" s="1" t="s">
        <v>68</v>
      </c>
    </row>
    <row r="5">
      <c r="A5" s="1">
        <v>6.0</v>
      </c>
      <c r="B5" s="14" t="s">
        <v>69</v>
      </c>
    </row>
    <row r="6">
      <c r="A6" s="1">
        <v>6.0</v>
      </c>
      <c r="B6" s="14" t="s">
        <v>70</v>
      </c>
    </row>
    <row r="7">
      <c r="A7" s="1">
        <v>6.0</v>
      </c>
      <c r="B7" s="14" t="s">
        <v>71</v>
      </c>
    </row>
    <row r="8">
      <c r="A8" s="1">
        <v>4.0</v>
      </c>
      <c r="B8" s="1" t="s">
        <v>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" t="s">
        <v>73</v>
      </c>
    </row>
    <row r="2">
      <c r="A2" s="1" t="s">
        <v>74</v>
      </c>
      <c r="B2" s="25" t="s">
        <v>75</v>
      </c>
    </row>
    <row r="3">
      <c r="A3" s="1" t="s">
        <v>76</v>
      </c>
      <c r="B3" s="1" t="s">
        <v>77</v>
      </c>
    </row>
    <row r="4">
      <c r="A4" s="1" t="s">
        <v>78</v>
      </c>
      <c r="B4" s="1" t="s">
        <v>79</v>
      </c>
    </row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</v>
      </c>
      <c r="B1" s="1" t="s">
        <v>81</v>
      </c>
      <c r="C1" s="1" t="s">
        <v>82</v>
      </c>
      <c r="D1" s="1" t="s">
        <v>83</v>
      </c>
    </row>
    <row r="2">
      <c r="A2" s="1">
        <v>60.0</v>
      </c>
      <c r="D2" s="1" t="s">
        <v>84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</v>
      </c>
      <c r="B1" s="1" t="s">
        <v>86</v>
      </c>
      <c r="E1" s="1" t="s">
        <v>87</v>
      </c>
      <c r="F1" s="1" t="s">
        <v>88</v>
      </c>
      <c r="G1" s="1" t="s">
        <v>89</v>
      </c>
    </row>
    <row r="2">
      <c r="A2" s="1">
        <v>-13.5</v>
      </c>
      <c r="B2" s="1">
        <v>0.0</v>
      </c>
      <c r="D2" s="7">
        <f>(A4-A2)/(B4-B2)</f>
        <v>0.8744444444</v>
      </c>
      <c r="E2" s="7">
        <f>D2*0.09</f>
        <v>0.0787</v>
      </c>
      <c r="F2" s="7">
        <f>A2+G2</f>
        <v>-155.5</v>
      </c>
      <c r="G2" s="1">
        <v>-142.0</v>
      </c>
    </row>
    <row r="3">
      <c r="A3" s="1">
        <v>29.0</v>
      </c>
      <c r="B3" s="1">
        <v>39.0</v>
      </c>
    </row>
    <row r="4">
      <c r="A4" s="1">
        <v>65.2</v>
      </c>
      <c r="B4" s="1">
        <v>90.0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1</v>
      </c>
      <c r="B1" s="1" t="s">
        <v>90</v>
      </c>
      <c r="D1" s="1" t="s">
        <v>91</v>
      </c>
      <c r="H1" s="1" t="s">
        <v>92</v>
      </c>
      <c r="L1" s="1" t="s">
        <v>93</v>
      </c>
    </row>
    <row r="2">
      <c r="A2" s="1">
        <v>31.0</v>
      </c>
      <c r="B2" s="1">
        <v>7.3</v>
      </c>
      <c r="D2" s="1" t="s">
        <v>94</v>
      </c>
      <c r="E2" s="1" t="s">
        <v>95</v>
      </c>
      <c r="F2" s="1" t="s">
        <v>96</v>
      </c>
      <c r="G2" s="1" t="s">
        <v>96</v>
      </c>
      <c r="H2" s="1" t="s">
        <v>94</v>
      </c>
      <c r="I2" s="1" t="s">
        <v>97</v>
      </c>
      <c r="L2" s="1" t="s">
        <v>94</v>
      </c>
      <c r="M2" s="1" t="s">
        <v>97</v>
      </c>
      <c r="N2" s="1" t="s">
        <v>98</v>
      </c>
      <c r="O2" s="1" t="s">
        <v>99</v>
      </c>
    </row>
    <row r="3">
      <c r="A3" s="1">
        <v>90.0</v>
      </c>
      <c r="B3" s="1">
        <v>90.2</v>
      </c>
      <c r="D3" s="1">
        <v>135.0</v>
      </c>
      <c r="E3" s="1">
        <v>-12.4</v>
      </c>
      <c r="F3" s="1">
        <f t="shared" ref="F3:F9" si="1">180-G3</f>
        <v>14.7</v>
      </c>
      <c r="G3" s="1">
        <v>165.3</v>
      </c>
      <c r="H3" s="1">
        <v>150.0</v>
      </c>
      <c r="I3" s="1">
        <f t="shared" ref="I3:I7" si="2">J3-1.1</f>
        <v>5.3</v>
      </c>
      <c r="J3" s="1">
        <v>6.4</v>
      </c>
      <c r="L3" s="1">
        <v>130.0</v>
      </c>
      <c r="M3" s="7">
        <f t="shared" ref="M3:M7" si="3">N3+$O$3</f>
        <v>107.6</v>
      </c>
      <c r="N3" s="1">
        <v>92.8</v>
      </c>
      <c r="O3" s="1">
        <v>14.8</v>
      </c>
      <c r="Q3" s="1">
        <v>130.0</v>
      </c>
      <c r="R3" s="7">
        <v>107.6</v>
      </c>
    </row>
    <row r="4">
      <c r="A4" s="1">
        <v>59.0</v>
      </c>
      <c r="B4" s="1">
        <v>56.6</v>
      </c>
      <c r="D4" s="1">
        <v>90.0</v>
      </c>
      <c r="E4" s="1">
        <v>76.6</v>
      </c>
      <c r="F4" s="1">
        <f t="shared" si="1"/>
        <v>73.3</v>
      </c>
      <c r="G4" s="1">
        <v>106.7</v>
      </c>
      <c r="H4" s="1">
        <v>90.0</v>
      </c>
      <c r="I4" s="1">
        <f t="shared" si="2"/>
        <v>68.6</v>
      </c>
      <c r="J4" s="1">
        <v>69.7</v>
      </c>
      <c r="L4" s="1">
        <v>50.0</v>
      </c>
      <c r="M4" s="7">
        <f t="shared" si="3"/>
        <v>30.6</v>
      </c>
      <c r="N4" s="1">
        <v>15.8</v>
      </c>
      <c r="Q4" s="1">
        <v>50.0</v>
      </c>
      <c r="R4" s="7">
        <v>30.6</v>
      </c>
    </row>
    <row r="5">
      <c r="A5" s="1">
        <v>0.0</v>
      </c>
      <c r="B5" s="1">
        <v>-24.7</v>
      </c>
      <c r="D5" s="1">
        <v>45.0</v>
      </c>
      <c r="E5" s="1">
        <f>180-44.2</f>
        <v>135.8</v>
      </c>
      <c r="F5" s="1">
        <f t="shared" si="1"/>
        <v>135.2</v>
      </c>
      <c r="G5" s="1">
        <v>44.8</v>
      </c>
      <c r="H5" s="1">
        <v>130.0</v>
      </c>
      <c r="I5" s="1">
        <f t="shared" si="2"/>
        <v>23.8</v>
      </c>
      <c r="J5" s="1">
        <v>24.9</v>
      </c>
      <c r="L5" s="1">
        <v>110.0</v>
      </c>
      <c r="M5" s="7">
        <f t="shared" si="3"/>
        <v>87.2</v>
      </c>
      <c r="N5" s="1">
        <v>72.4</v>
      </c>
      <c r="Q5" s="1">
        <v>110.0</v>
      </c>
      <c r="R5" s="7">
        <v>87.2</v>
      </c>
    </row>
    <row r="6">
      <c r="A6" s="1">
        <v>15.0</v>
      </c>
      <c r="B6" s="1">
        <v>-8.3</v>
      </c>
      <c r="D6" s="1">
        <v>0.0</v>
      </c>
      <c r="E6" s="1">
        <f>180+19.5</f>
        <v>199.5</v>
      </c>
      <c r="F6" s="1">
        <f t="shared" si="1"/>
        <v>199.2</v>
      </c>
      <c r="G6" s="1">
        <v>-19.2</v>
      </c>
      <c r="H6" s="1">
        <v>80.0</v>
      </c>
      <c r="I6" s="1">
        <f t="shared" si="2"/>
        <v>73.8</v>
      </c>
      <c r="J6" s="1">
        <v>74.9</v>
      </c>
      <c r="L6" s="1">
        <v>30.0</v>
      </c>
      <c r="M6" s="7">
        <f t="shared" si="3"/>
        <v>11.8</v>
      </c>
      <c r="N6" s="1">
        <v>-3.0</v>
      </c>
    </row>
    <row r="7">
      <c r="D7" s="1">
        <v>55.0</v>
      </c>
      <c r="F7" s="1">
        <f t="shared" si="1"/>
        <v>122.4</v>
      </c>
      <c r="G7" s="1">
        <v>57.6</v>
      </c>
      <c r="H7" s="1">
        <v>110.0</v>
      </c>
      <c r="I7" s="1">
        <f t="shared" si="2"/>
        <v>45.7</v>
      </c>
      <c r="J7" s="1">
        <v>46.8</v>
      </c>
      <c r="L7" s="1">
        <v>90.0</v>
      </c>
      <c r="M7" s="7">
        <f t="shared" si="3"/>
        <v>68.5</v>
      </c>
      <c r="N7" s="1">
        <v>53.7</v>
      </c>
      <c r="Q7" s="1">
        <v>90.0</v>
      </c>
      <c r="R7" s="7">
        <v>68.5</v>
      </c>
    </row>
    <row r="8">
      <c r="D8" s="1">
        <v>100.0</v>
      </c>
      <c r="F8" s="1">
        <f t="shared" si="1"/>
        <v>63.1</v>
      </c>
      <c r="G8" s="1">
        <v>116.9</v>
      </c>
    </row>
    <row r="9">
      <c r="D9" s="1">
        <v>150.0</v>
      </c>
      <c r="F9" s="1">
        <f t="shared" si="1"/>
        <v>-5.5</v>
      </c>
      <c r="G9" s="1">
        <f>180+5.5</f>
        <v>185.5</v>
      </c>
    </row>
  </sheetData>
  <mergeCells count="3">
    <mergeCell ref="D1:E1"/>
    <mergeCell ref="H1:I1"/>
    <mergeCell ref="L1:M1"/>
  </mergeCells>
  <drawing r:id="rId1"/>
</worksheet>
</file>