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ykid\Desktop\PWC Power bi\Task 4\"/>
    </mc:Choice>
  </mc:AlternateContent>
  <xr:revisionPtr revIDLastSave="0" documentId="13_ncr:1_{2BC1EAAC-1739-4E68-BB40-85B4642DF8D7}" xr6:coauthVersionLast="36" xr6:coauthVersionMax="45" xr10:uidLastSave="{00000000-0000-0000-0000-000000000000}"/>
  <bookViews>
    <workbookView xWindow="0" yWindow="0" windowWidth="18240" windowHeight="5280" activeTab="1" xr2:uid="{00000000-000D-0000-FFFF-FFFF00000000}"/>
  </bookViews>
  <sheets>
    <sheet name="Sheet2" sheetId="14" r:id="rId1"/>
    <sheet name="Pharma Group AG" sheetId="11" r:id="rId2"/>
    <sheet name="Backing 1" sheetId="8" r:id="rId3"/>
    <sheet name="Backing 2" sheetId="12" r:id="rId4"/>
    <sheet name="country" sheetId="10" r:id="rId5"/>
    <sheet name="Backing 4" sheetId="9" r:id="rId6"/>
    <sheet name="Sheet1" sheetId="13" r:id="rId7"/>
  </sheets>
  <definedNames>
    <definedName name="_xlnm._FilterDatabase" localSheetId="2" hidden="1">'Backing 1'!$A$1:$L$501</definedName>
    <definedName name="_xlnm._FilterDatabase" localSheetId="1" hidden="1">'Pharma Group AG'!$A$1:$AF$501</definedName>
  </definedNames>
  <calcPr calcId="191029"/>
  <pivotCaches>
    <pivotCache cacheId="9" r:id="rId8"/>
  </pivotCaches>
</workbook>
</file>

<file path=xl/calcChain.xml><?xml version="1.0" encoding="utf-8"?>
<calcChain xmlns="http://schemas.openxmlformats.org/spreadsheetml/2006/main">
  <c r="C11" i="13" l="1"/>
  <c r="C10" i="13"/>
  <c r="L8" i="13" l="1"/>
  <c r="M8" i="13" s="1"/>
  <c r="L7" i="13"/>
  <c r="M7" i="13" s="1"/>
  <c r="L6" i="13"/>
  <c r="L4" i="13"/>
  <c r="M4" i="13" s="1"/>
  <c r="L3" i="13"/>
  <c r="M3" i="13" s="1"/>
  <c r="L2" i="13"/>
  <c r="C9" i="13"/>
  <c r="C8" i="13"/>
  <c r="C6" i="13"/>
  <c r="B5" i="13"/>
  <c r="B4" i="13"/>
  <c r="B3" i="13"/>
  <c r="C2" i="13" l="1"/>
  <c r="C7" i="13" s="1"/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 s="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 s="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/>
  <c r="R212" i="11"/>
  <c r="Q212" i="11" s="1"/>
  <c r="R233" i="11"/>
  <c r="Q233" i="11" s="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 s="1"/>
  <c r="R271" i="11"/>
  <c r="Q271" i="11" s="1"/>
  <c r="R275" i="11"/>
  <c r="Q275" i="1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 s="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 s="1"/>
  <c r="R336" i="11"/>
  <c r="Q336" i="11" s="1"/>
  <c r="R339" i="11"/>
  <c r="Q339" i="11"/>
  <c r="R350" i="11"/>
  <c r="Q350" i="11" s="1"/>
  <c r="R355" i="11"/>
  <c r="Q355" i="11"/>
  <c r="R356" i="11"/>
  <c r="Q356" i="11" s="1"/>
  <c r="R358" i="11"/>
  <c r="Q358" i="11"/>
  <c r="R363" i="11"/>
  <c r="Q363" i="11" s="1"/>
  <c r="R371" i="11"/>
  <c r="Q371" i="11" s="1"/>
  <c r="R372" i="11"/>
  <c r="Q372" i="11" s="1"/>
  <c r="R379" i="11"/>
  <c r="Q379" i="1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 s="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 s="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26" i="9" l="1"/>
  <c r="Q25" i="9"/>
  <c r="Q15" i="9"/>
  <c r="Q22" i="9"/>
  <c r="Q30" i="9"/>
  <c r="Q13" i="9"/>
  <c r="Q11" i="9"/>
  <c r="Q19" i="9"/>
  <c r="Q4" i="9"/>
  <c r="Q32" i="9"/>
  <c r="Q29" i="9"/>
  <c r="Q9" i="9"/>
  <c r="Q8" i="9"/>
  <c r="Q17" i="9"/>
  <c r="Q21" i="9"/>
  <c r="Q24" i="9"/>
  <c r="Q14" i="9"/>
  <c r="Q20" i="9"/>
  <c r="Q23" i="9"/>
  <c r="Q6" i="9"/>
  <c r="Q16" i="9"/>
  <c r="Q5" i="9"/>
  <c r="Q28" i="9"/>
  <c r="Q3" i="9"/>
  <c r="Q7" i="9"/>
  <c r="Q27" i="9"/>
  <c r="Q12" i="9"/>
  <c r="Q31" i="9"/>
  <c r="Q10" i="9"/>
  <c r="Q18" i="9"/>
</calcChain>
</file>

<file path=xl/sharedStrings.xml><?xml version="1.0" encoding="utf-8"?>
<sst xmlns="http://schemas.openxmlformats.org/spreadsheetml/2006/main" count="10687" uniqueCount="164">
  <si>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</si>
  <si>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</si>
  <si>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</si>
  <si>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</si>
  <si>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</si>
  <si>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</si>
  <si>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</si>
  <si>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</si>
  <si>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</si>
  <si>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</si>
  <si>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</si>
  <si>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</si>
  <si>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</si>
  <si>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</si>
  <si>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</si>
  <si>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</si>
  <si>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</si>
  <si>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</si>
  <si>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</si>
  <si>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</si>
  <si>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</si>
  <si>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</si>
  <si>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</si>
  <si>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</si>
  <si>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</si>
  <si>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</si>
  <si>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</si>
  <si>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</si>
  <si>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</si>
  <si>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</si>
  <si>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</si>
  <si>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</si>
  <si>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</si>
  <si>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</si>
  <si>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</si>
  <si>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</si>
  <si>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</si>
  <si>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</si>
  <si>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</si>
  <si>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</si>
  <si>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</si>
  <si>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</si>
  <si>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</si>
  <si>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</si>
  <si>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</si>
  <si>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</si>
  <si>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</si>
  <si>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</si>
  <si>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</si>
  <si>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</si>
  <si>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</si>
  <si>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</si>
  <si>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</si>
  <si>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</si>
  <si>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</si>
  <si>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</si>
  <si>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</si>
  <si>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</si>
  <si>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</si>
  <si>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</si>
  <si>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</si>
  <si>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</si>
  <si>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</si>
  <si>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</si>
  <si>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</si>
  <si>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</si>
  <si>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</si>
  <si>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</si>
  <si>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</si>
  <si>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</si>
  <si>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</si>
  <si>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</si>
  <si>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</si>
  <si>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</si>
  <si>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</si>
  <si>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</si>
  <si>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</si>
  <si>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</si>
  <si>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</si>
  <si>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</si>
  <si>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</si>
  <si>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</si>
  <si>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</si>
  <si>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</si>
  <si>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</si>
  <si>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</si>
  <si>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</si>
  <si>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</si>
  <si>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</si>
  <si>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</si>
  <si>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</si>
  <si>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</si>
  <si>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</si>
  <si>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</si>
  <si>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</si>
  <si>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</si>
  <si>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</si>
  <si>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</si>
  <si>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</si>
  <si>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</si>
  <si>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</si>
  <si>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</si>
  <si>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</si>
  <si>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</si>
  <si>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</si>
  <si>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</si>
  <si>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</si>
  <si>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</si>
  <si>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</si>
  <si>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</si>
  <si>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</si>
  <si>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</si>
  <si>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</si>
  <si>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</si>
  <si>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</si>
  <si>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</si>
  <si>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</si>
  <si>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</si>
  <si>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</si>
  <si>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</si>
  <si>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</si>
  <si>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</si>
  <si>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</si>
  <si>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</si>
  <si>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</si>
  <si>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</si>
  <si>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</si>
  <si>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</si>
  <si>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</si>
  <si>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</si>
  <si>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</si>
  <si>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</si>
  <si>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</si>
  <si>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</si>
  <si>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</si>
  <si>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</si>
  <si>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</si>
  <si>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</si>
  <si>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</si>
  <si>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</si>
  <si>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male</t>
  </si>
  <si>
    <t>female</t>
  </si>
  <si>
    <t>leavers</t>
  </si>
  <si>
    <t>%employees promoted FY21</t>
  </si>
  <si>
    <t>%women promoted</t>
  </si>
  <si>
    <t>Total employees</t>
  </si>
  <si>
    <t>Column1</t>
  </si>
  <si>
    <t>Column2</t>
  </si>
  <si>
    <t>Column3</t>
  </si>
  <si>
    <t>%hires women</t>
  </si>
  <si>
    <t>%of hires men</t>
  </si>
  <si>
    <t>#employees promoted in 2020</t>
  </si>
  <si>
    <t>#men promoted in 2020</t>
  </si>
  <si>
    <t>#women promoted in 2020</t>
  </si>
  <si>
    <t>#employees promoted in 2021</t>
  </si>
  <si>
    <t>#men promoted in 2021</t>
  </si>
  <si>
    <t>#women promoted in 2021</t>
  </si>
  <si>
    <t>Percentage</t>
  </si>
  <si>
    <t>Average rating of men</t>
  </si>
  <si>
    <t xml:space="preserve">Average rating of women </t>
  </si>
  <si>
    <t>Row Labels</t>
  </si>
  <si>
    <t>Grand Total</t>
  </si>
  <si>
    <t/>
  </si>
  <si>
    <t>Count of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</si>
</sst>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sykid" refreshedDate="45697.533699537038" createdVersion="6" refreshedVersion="6" minRefreshableVersion="3" recordCount="500" xr:uid="{0049F543-BAD8-4A32-A42B-E308B32C6909}">
  <cacheSource type="worksheet">
    <worksheetSource ref="A1:AF501" sheet="Pharma Group AG"/>
  </cacheSource>
  <cacheFields count="32">
    <cacheField name="Employee 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Gender" numFmtId="0">
      <sharedItems count="2">
        <s v="Male"/>
        <s v="Female"/>
      </sharedItems>
    </cacheField>
    <cacheField name="Job Level after FY20 promotions" numFmtId="0">
      <sharedItems count="6">
        <s v="6 - Junior Officer"/>
        <s v="4 - Manager"/>
        <s v="2 - Director"/>
        <s v="3 - Senior Manager"/>
        <s v="5 - Senior Officer"/>
        <s v="1 - Executive"/>
      </sharedItems>
    </cacheField>
    <cacheField name="New hire FY20?" numFmtId="0">
      <sharedItems/>
    </cacheField>
    <cacheField name="FY20 Performance Rating" numFmtId="0">
      <sharedItems containsString="0" containsBlank="1" containsNumber="1" containsInteger="1" minValue="1" maxValue="4" count="5">
        <n v="2"/>
        <n v="3"/>
        <m/>
        <n v="4"/>
        <n v="1"/>
      </sharedItems>
    </cacheField>
    <cacheField name="Promotion in FY21?" numFmtId="0">
      <sharedItems/>
    </cacheField>
    <cacheField name="In base group for Promotion FY21" numFmtId="0">
      <sharedItems/>
    </cacheField>
    <cacheField name="Target hire balance" numFmtId="2">
      <sharedItems containsSemiMixedTypes="0" containsString="0" containsNumber="1" minValue="0.5" maxValue="0.5"/>
    </cacheField>
    <cacheField name="FY20 leaver?" numFmtId="0">
      <sharedItems/>
    </cacheField>
    <cacheField name="In base group for turnover FY20" numFmtId="0">
      <sharedItems/>
    </cacheField>
    <cacheField name="Department @01.07.2020" numFmtId="0">
      <sharedItems/>
    </cacheField>
    <cacheField name="Leaver FY" numFmtId="0">
      <sharedItems containsBlank="1"/>
    </cacheField>
    <cacheField name="Job Level after FY21 promotions" numFmtId="0">
      <sharedItems containsBlank="1"/>
    </cacheField>
    <cacheField name="Last Department in FY20" numFmtId="0">
      <sharedItems/>
    </cacheField>
    <cacheField name="FTE group" numFmtId="9">
      <sharedItems containsMixedTypes="1" containsNumber="1" minValue="0.4" maxValue="0.9"/>
    </cacheField>
    <cacheField name="Time type" numFmtId="0">
      <sharedItems/>
    </cacheField>
    <cacheField name="Department &amp; JL group PRA status" numFmtId="0">
      <sharedItems count="4">
        <s v=""/>
        <s v="Uneven - Men benefit"/>
        <s v="Inconclusive"/>
        <s v="Even"/>
      </sharedItems>
    </cacheField>
    <cacheField name="Department &amp; JL group for PRA" numFmtId="0">
      <sharedItems/>
    </cacheField>
    <cacheField name="Job Level group PRA status" numFmtId="0">
      <sharedItems count="3">
        <s v=""/>
        <s v="Even"/>
        <s v="Uneven - Men benefit"/>
      </sharedItems>
    </cacheField>
    <cacheField name="Job Level group for PRA" numFmtId="0">
      <sharedItems count="6">
        <s v=""/>
        <s v="4 - Manager"/>
        <s v="2 - Director"/>
        <s v="6 - Junior Officer"/>
        <s v="3 - Senior Manager"/>
        <s v="5 - Senior Officer"/>
      </sharedItems>
    </cacheField>
    <cacheField name="Time in Job Level @01.07.2020" numFmtId="0">
      <sharedItems containsSemiMixedTypes="0" containsString="0" containsNumber="1" containsInteger="1" minValue="0" maxValue="9"/>
    </cacheField>
    <cacheField name="Job Level before FY20 promotions" numFmtId="0">
      <sharedItems/>
    </cacheField>
    <cacheField name="Promotion in FY20?" numFmtId="0">
      <sharedItems/>
    </cacheField>
    <cacheField name="FY19 Performance Rating" numFmtId="0">
      <sharedItems containsString="0" containsBlank="1" containsNumber="1" containsInteger="1" minValue="1" maxValue="4"/>
    </cacheField>
    <cacheField name="Age group" numFmtId="0">
      <sharedItems count="6">
        <s v="30 to 39"/>
        <s v="20 to 29"/>
        <s v="40 to 49"/>
        <s v="50 to 59"/>
        <s v="16 to 19"/>
        <s v="60 to 69"/>
      </sharedItems>
    </cacheField>
    <cacheField name="Age @01.07.2020" numFmtId="0">
      <sharedItems containsSemiMixedTypes="0" containsString="0" containsNumber="1" containsInteger="1" minValue="19" maxValue="62"/>
    </cacheField>
    <cacheField name="Nationality 1" numFmtId="0">
      <sharedItems/>
    </cacheField>
    <cacheField name="Region group: nationality 1" numFmtId="0">
      <sharedItems/>
    </cacheField>
    <cacheField name="Broad region group: nationality 1" numFmtId="0">
      <sharedItems/>
    </cacheField>
    <cacheField name="Last hire date" numFmtId="14">
      <sharedItems containsSemiMixedTypes="0" containsNonDate="0" containsDate="1" containsString="0" minDate="2011-04-01T00:00:00" maxDate="2020-04-02T00:00:00"/>
    </cacheField>
    <cacheField name="Years since last hire" numFmtId="0">
      <sharedItems containsSemiMixedTypes="0" containsString="0" containsNumber="1" containsInteger="1" minValue="0" maxValue="9"/>
    </cacheField>
    <cacheField name="Rand" numFmtId="0">
      <sharedItems containsSemiMixedTypes="0" containsString="0" containsNumber="1" minValue="1.0994848818347558E-3" maxValue="0.998497478571969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s v="N"/>
    <x v="0"/>
    <s v="No"/>
    <s v="No"/>
    <n v="0.5"/>
    <s v="Yes"/>
    <s v="Y"/>
    <s v="Operations"/>
    <s v="FY20"/>
    <m/>
    <s v="Operations"/>
    <s v="Full Time"/>
    <s v="Full Time"/>
    <x v="0"/>
    <s v=""/>
    <x v="0"/>
    <x v="0"/>
    <n v="3"/>
    <s v="6 - Junior Officer"/>
    <s v="N"/>
    <n v="3"/>
    <x v="0"/>
    <n v="37"/>
    <s v="Spain"/>
    <s v="Europe"/>
    <s v="Europe"/>
    <d v="2017-04-01T00:00:00"/>
    <n v="3"/>
    <n v="0.59106747122218439"/>
  </r>
  <r>
    <x v="1"/>
    <x v="1"/>
    <x v="1"/>
    <s v="N"/>
    <x v="1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3"/>
    <s v="4 - Manager"/>
    <s v="N"/>
    <m/>
    <x v="0"/>
    <n v="37"/>
    <s v="Germany"/>
    <s v="Europe"/>
    <s v="Europe"/>
    <d v="2017-04-01T00:00:00"/>
    <n v="3"/>
    <n v="0.68311748246851567"/>
  </r>
  <r>
    <x v="2"/>
    <x v="0"/>
    <x v="2"/>
    <s v="N"/>
    <x v="0"/>
    <s v="No"/>
    <s v="Yes"/>
    <n v="0.5"/>
    <s v="No"/>
    <s v="Y"/>
    <s v="Strategy"/>
    <m/>
    <s v="2 - Director"/>
    <s v="Strategy"/>
    <s v="Full Time"/>
    <s v="Full Time"/>
    <x v="2"/>
    <s v="2 - Director &amp; Strategy"/>
    <x v="2"/>
    <x v="2"/>
    <n v="3"/>
    <s v="2 - Director"/>
    <s v="N"/>
    <n v="3"/>
    <x v="0"/>
    <n v="35"/>
    <s v="Switzerland"/>
    <s v="Switzerland"/>
    <s v="Switzerland"/>
    <d v="2015-04-01T00:00:00"/>
    <n v="5"/>
    <n v="0.20403214847717888"/>
  </r>
  <r>
    <x v="3"/>
    <x v="0"/>
    <x v="1"/>
    <s v="N"/>
    <x v="1"/>
    <s v="No"/>
    <s v="Yes"/>
    <n v="0.5"/>
    <s v="No"/>
    <s v="Y"/>
    <s v="HR"/>
    <m/>
    <s v="4 - Manager"/>
    <s v="HR"/>
    <s v="Full Time"/>
    <s v="Full Time"/>
    <x v="2"/>
    <s v="4 - Manager &amp; HR"/>
    <x v="1"/>
    <x v="1"/>
    <n v="3"/>
    <s v="4 - Manager"/>
    <s v="N"/>
    <n v="3"/>
    <x v="0"/>
    <n v="32"/>
    <s v="Germany"/>
    <s v="Europe"/>
    <s v="Europe"/>
    <d v="2012-04-01T00:00:00"/>
    <n v="8"/>
    <n v="0.95042962333068604"/>
  </r>
  <r>
    <x v="4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8"/>
    <s v="Switzerland"/>
    <s v="Switzerland"/>
    <s v="Switzerland"/>
    <d v="2019-04-01T00:00:00"/>
    <n v="1"/>
    <n v="0.3160894701427206"/>
  </r>
  <r>
    <x v="5"/>
    <x v="1"/>
    <x v="1"/>
    <s v="Y"/>
    <x v="2"/>
    <s v="No"/>
    <s v="No"/>
    <n v="0.5"/>
    <s v="No"/>
    <s v="N"/>
    <s v="Internal Services"/>
    <m/>
    <s v="4 - Manager"/>
    <s v="Internal Services"/>
    <s v="Full Time"/>
    <s v="Full Time"/>
    <x v="3"/>
    <s v="4 - Manager &amp; Internal Services"/>
    <x v="1"/>
    <x v="1"/>
    <n v="0"/>
    <s v=""/>
    <s v="N"/>
    <m/>
    <x v="2"/>
    <n v="42"/>
    <s v="Italy"/>
    <s v="Europe"/>
    <s v="Europe"/>
    <d v="2020-04-01T00:00:00"/>
    <n v="0"/>
    <n v="0.88192743707870591"/>
  </r>
  <r>
    <x v="6"/>
    <x v="0"/>
    <x v="3"/>
    <s v="Y"/>
    <x v="2"/>
    <s v="No"/>
    <s v="No"/>
    <n v="0.5"/>
    <s v="No"/>
    <s v="N"/>
    <s v="Operations"/>
    <m/>
    <s v="3 - Senior Manager"/>
    <s v="Operations"/>
    <s v="Full Time"/>
    <s v="Full Time"/>
    <x v="3"/>
    <s v="3 - Senior Manager &amp; Operations"/>
    <x v="2"/>
    <x v="4"/>
    <n v="0"/>
    <s v=""/>
    <s v="N"/>
    <m/>
    <x v="0"/>
    <n v="35"/>
    <s v="Italy"/>
    <s v="Europe"/>
    <s v="Europe"/>
    <d v="2020-04-01T00:00:00"/>
    <n v="0"/>
    <n v="0.13684885077625331"/>
  </r>
  <r>
    <x v="7"/>
    <x v="1"/>
    <x v="4"/>
    <s v="N"/>
    <x v="0"/>
    <s v="No"/>
    <s v="Yes"/>
    <n v="0.5"/>
    <s v="No"/>
    <s v="Y"/>
    <s v="HR"/>
    <m/>
    <s v="5 - Senior Officer"/>
    <s v="HR"/>
    <s v="Full Time"/>
    <s v="Full Time"/>
    <x v="2"/>
    <s v="5 - Senior Officer &amp; HR"/>
    <x v="1"/>
    <x v="5"/>
    <n v="3"/>
    <s v="5 - Senior Officer"/>
    <s v="N"/>
    <n v="3"/>
    <x v="0"/>
    <n v="34"/>
    <s v="Switzerland"/>
    <s v="Switzerland"/>
    <s v="Switzerland"/>
    <d v="2013-04-01T00:00:00"/>
    <n v="7"/>
    <n v="0.32800910831947716"/>
  </r>
  <r>
    <x v="8"/>
    <x v="1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6"/>
    <s v="United States"/>
    <s v="Americas"/>
    <s v="Elsewhere"/>
    <d v="2019-04-01T00:00:00"/>
    <n v="1"/>
    <n v="9.5117258307251151E-2"/>
  </r>
  <r>
    <x v="9"/>
    <x v="0"/>
    <x v="0"/>
    <s v="N"/>
    <x v="1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4"/>
    <s v="Switzerland"/>
    <s v="Switzerland"/>
    <s v="Switzerland"/>
    <d v="2018-04-01T00:00:00"/>
    <n v="2"/>
    <n v="2.6478985793827459E-2"/>
  </r>
  <r>
    <x v="10"/>
    <x v="0"/>
    <x v="1"/>
    <s v="N"/>
    <x v="1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2"/>
    <s v="4 - Manager"/>
    <s v="N"/>
    <n v="2"/>
    <x v="0"/>
    <n v="34"/>
    <s v="Switzerland"/>
    <s v="Switzerland"/>
    <s v="Switzerland"/>
    <d v="2011-04-01T00:00:00"/>
    <n v="9"/>
    <n v="0.78061644196952429"/>
  </r>
  <r>
    <x v="11"/>
    <x v="1"/>
    <x v="0"/>
    <s v="N"/>
    <x v="0"/>
    <s v="Yes"/>
    <s v="Yes"/>
    <n v="0.5"/>
    <s v="No"/>
    <s v="Y"/>
    <s v="Strategy"/>
    <m/>
    <s v="5 - Senior Officer"/>
    <s v="Strategy"/>
    <s v="Full Time"/>
    <s v="Full Time"/>
    <x v="2"/>
    <s v="6 - Junior Officer &amp; Strategy"/>
    <x v="1"/>
    <x v="3"/>
    <n v="3"/>
    <s v="6 - Junior Officer"/>
    <s v="N"/>
    <n v="3"/>
    <x v="0"/>
    <n v="34"/>
    <s v="France"/>
    <s v="Europe"/>
    <s v="Europe"/>
    <d v="2017-04-01T00:00:00"/>
    <n v="3"/>
    <n v="0.45206330988834631"/>
  </r>
  <r>
    <x v="12"/>
    <x v="0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3"/>
    <s v="5 - Senior Officer"/>
    <s v="N"/>
    <n v="3"/>
    <x v="1"/>
    <n v="29"/>
    <s v="Germany"/>
    <s v="Europe"/>
    <s v="Europe"/>
    <d v="2015-04-01T00:00:00"/>
    <n v="5"/>
    <n v="0.98453963567744596"/>
  </r>
  <r>
    <x v="13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2"/>
    <x v="1"/>
    <n v="20"/>
    <s v="Switzerland"/>
    <s v="Switzerland"/>
    <s v="Switzerland"/>
    <d v="2017-04-01T00:00:00"/>
    <n v="3"/>
    <n v="0.75473052770662319"/>
  </r>
  <r>
    <x v="14"/>
    <x v="0"/>
    <x v="0"/>
    <s v="N"/>
    <x v="1"/>
    <s v="No"/>
    <s v="No"/>
    <n v="0.5"/>
    <s v="Yes"/>
    <s v="Y"/>
    <s v="Internal Services"/>
    <s v="FY20"/>
    <m/>
    <s v="Internal Services"/>
    <s v="Full Time"/>
    <s v="Full Time"/>
    <x v="0"/>
    <s v=""/>
    <x v="0"/>
    <x v="0"/>
    <n v="1"/>
    <s v="6 - Junior Officer"/>
    <s v="N"/>
    <m/>
    <x v="1"/>
    <n v="28"/>
    <s v="France"/>
    <s v="Europe"/>
    <s v="Europe"/>
    <d v="2019-04-01T00:00:00"/>
    <n v="1"/>
    <n v="0.25315109051990625"/>
  </r>
  <r>
    <x v="15"/>
    <x v="0"/>
    <x v="1"/>
    <s v="N"/>
    <x v="1"/>
    <s v="No"/>
    <s v="Yes"/>
    <n v="0.5"/>
    <s v="No"/>
    <s v="Y"/>
    <s v="Strategy"/>
    <m/>
    <s v="4 - Manager"/>
    <s v="Strategy"/>
    <s v="Full Time"/>
    <s v="Full Time"/>
    <x v="2"/>
    <s v="4 - Manager &amp; Strategy"/>
    <x v="1"/>
    <x v="1"/>
    <n v="3"/>
    <s v="4 - Manager"/>
    <s v="N"/>
    <n v="3"/>
    <x v="0"/>
    <n v="34"/>
    <s v="Germany"/>
    <s v="Europe"/>
    <s v="Europe"/>
    <d v="2015-04-01T00:00:00"/>
    <n v="5"/>
    <n v="0.27685511994423428"/>
  </r>
  <r>
    <x v="16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4"/>
    <x v="1"/>
    <n v="24"/>
    <s v="Switzerland"/>
    <s v="Switzerland"/>
    <s v="Switzerland"/>
    <d v="2018-04-01T00:00:00"/>
    <n v="2"/>
    <n v="0.30867199527798794"/>
  </r>
  <r>
    <x v="17"/>
    <x v="1"/>
    <x v="0"/>
    <s v="N"/>
    <x v="0"/>
    <s v="Yes"/>
    <s v="Yes"/>
    <n v="0.5"/>
    <s v="No"/>
    <s v="Y"/>
    <s v="Sales &amp; Marketing"/>
    <m/>
    <s v="5 - Senior Officer"/>
    <s v="Sales &amp; Marketing"/>
    <n v="0.8"/>
    <s v="Part Time"/>
    <x v="3"/>
    <s v="6 - Junior Officer &amp; Sales &amp; Marketing"/>
    <x v="1"/>
    <x v="3"/>
    <n v="4"/>
    <s v="6 - Junior Officer"/>
    <s v="N"/>
    <n v="3"/>
    <x v="0"/>
    <n v="32"/>
    <s v="Italy"/>
    <s v="Europe"/>
    <s v="Europe"/>
    <d v="2016-04-01T00:00:00"/>
    <n v="4"/>
    <n v="0.92075475060915579"/>
  </r>
  <r>
    <x v="18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m/>
    <x v="0"/>
    <n v="30"/>
    <s v="Switzerland"/>
    <s v="Switzerland"/>
    <s v="Switzerland"/>
    <d v="2017-04-01T00:00:00"/>
    <n v="3"/>
    <n v="0.52547107261712978"/>
  </r>
  <r>
    <x v="19"/>
    <x v="1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1"/>
    <s v="6 - Junior Officer"/>
    <s v="Y"/>
    <n v="1"/>
    <x v="0"/>
    <n v="32"/>
    <s v="Germany"/>
    <s v="Europe"/>
    <s v="Europe"/>
    <d v="2012-04-01T00:00:00"/>
    <n v="8"/>
    <n v="0.70587621353554597"/>
  </r>
  <r>
    <x v="20"/>
    <x v="0"/>
    <x v="3"/>
    <s v="N"/>
    <x v="1"/>
    <s v="No"/>
    <s v="No"/>
    <n v="0.5"/>
    <s v="Yes"/>
    <s v="Y"/>
    <s v="Strategy"/>
    <s v="FY20"/>
    <m/>
    <s v="Strategy"/>
    <s v="Full Time"/>
    <s v="Full Time"/>
    <x v="0"/>
    <s v=""/>
    <x v="0"/>
    <x v="0"/>
    <n v="7"/>
    <s v="3 - Senior Manager"/>
    <s v="N"/>
    <n v="3"/>
    <x v="0"/>
    <n v="31"/>
    <s v="Switzerland"/>
    <s v="Switzerland"/>
    <s v="Switzerland"/>
    <d v="2013-04-01T00:00:00"/>
    <n v="7"/>
    <n v="0.76660643169731613"/>
  </r>
  <r>
    <x v="21"/>
    <x v="0"/>
    <x v="0"/>
    <s v="N"/>
    <x v="1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3"/>
    <s v="6 - Junior Officer"/>
    <s v="N"/>
    <n v="3"/>
    <x v="1"/>
    <n v="26"/>
    <s v="Switzerland"/>
    <s v="Switzerland"/>
    <s v="Switzerland"/>
    <d v="2017-04-01T00:00:00"/>
    <n v="3"/>
    <n v="0.84577328054421375"/>
  </r>
  <r>
    <x v="22"/>
    <x v="0"/>
    <x v="2"/>
    <s v="N"/>
    <x v="1"/>
    <s v="No"/>
    <s v="Yes"/>
    <n v="0.5"/>
    <s v="No"/>
    <s v="Y"/>
    <s v="Internal Services"/>
    <m/>
    <s v="2 - Director"/>
    <s v="Internal Services"/>
    <s v="Full Time"/>
    <s v="Full Time"/>
    <x v="2"/>
    <s v="2 - Director &amp; Internal Services"/>
    <x v="2"/>
    <x v="2"/>
    <n v="5"/>
    <s v="2 - Director"/>
    <s v="N"/>
    <m/>
    <x v="2"/>
    <n v="44"/>
    <s v="Switzerland"/>
    <s v="Switzerland"/>
    <s v="Switzerland"/>
    <d v="2015-04-01T00:00:00"/>
    <n v="5"/>
    <n v="0.81686351529560774"/>
  </r>
  <r>
    <x v="23"/>
    <x v="0"/>
    <x v="4"/>
    <s v="N"/>
    <x v="3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3"/>
    <x v="1"/>
    <n v="26"/>
    <s v="United Kingdom"/>
    <s v="Europe"/>
    <s v="Europe"/>
    <d v="2014-04-01T00:00:00"/>
    <n v="6"/>
    <n v="0.26920045927661462"/>
  </r>
  <r>
    <x v="24"/>
    <x v="0"/>
    <x v="1"/>
    <s v="N"/>
    <x v="0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3"/>
    <s v="4 - Manager"/>
    <s v="N"/>
    <n v="3"/>
    <x v="0"/>
    <n v="36"/>
    <s v="France"/>
    <s v="Europe"/>
    <s v="Europe"/>
    <d v="2014-04-01T00:00:00"/>
    <n v="6"/>
    <n v="0.26373790638149208"/>
  </r>
  <r>
    <x v="25"/>
    <x v="0"/>
    <x v="0"/>
    <s v="N"/>
    <x v="0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2"/>
    <s v="Switzerland"/>
    <s v="Switzerland"/>
    <s v="Switzerland"/>
    <d v="2018-04-01T00:00:00"/>
    <n v="2"/>
    <n v="0.2101401393769714"/>
  </r>
  <r>
    <x v="26"/>
    <x v="1"/>
    <x v="4"/>
    <s v="N"/>
    <x v="1"/>
    <s v="No"/>
    <s v="Yes"/>
    <n v="0.5"/>
    <s v="No"/>
    <s v="Y"/>
    <s v="Internal Services"/>
    <m/>
    <s v="5 - Senior Officer"/>
    <s v="Internal Services"/>
    <s v="Full Time"/>
    <s v="Full Time"/>
    <x v="3"/>
    <s v="5 - Senior Officer &amp; Internal Services"/>
    <x v="1"/>
    <x v="5"/>
    <n v="3"/>
    <s v="5 - Senior Officer"/>
    <s v="N"/>
    <n v="2"/>
    <x v="0"/>
    <n v="33"/>
    <s v="Switzerland"/>
    <s v="Switzerland"/>
    <s v="Switzerland"/>
    <d v="2016-04-01T00:00:00"/>
    <n v="4"/>
    <n v="0.20497999104032072"/>
  </r>
  <r>
    <x v="27"/>
    <x v="0"/>
    <x v="4"/>
    <s v="N"/>
    <x v="3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2"/>
    <s v="5 - Senior Officer"/>
    <s v="N"/>
    <n v="2"/>
    <x v="1"/>
    <n v="27"/>
    <s v="Italy"/>
    <s v="Europe"/>
    <s v="Europe"/>
    <d v="2016-04-01T00:00:00"/>
    <n v="4"/>
    <n v="0.14082067398656062"/>
  </r>
  <r>
    <x v="28"/>
    <x v="1"/>
    <x v="4"/>
    <s v="N"/>
    <x v="0"/>
    <s v="No"/>
    <s v="Yes"/>
    <n v="0.5"/>
    <s v="No"/>
    <s v="Y"/>
    <s v="Finance"/>
    <m/>
    <s v="5 - Senior Officer"/>
    <s v="Finance"/>
    <s v="Full Time"/>
    <s v="Full Time"/>
    <x v="2"/>
    <s v="5 - Senior Officer &amp; Finance"/>
    <x v="1"/>
    <x v="5"/>
    <n v="2"/>
    <s v="5 - Senior Officer"/>
    <s v="N"/>
    <n v="3"/>
    <x v="0"/>
    <n v="32"/>
    <s v="Italy"/>
    <s v="Europe"/>
    <s v="Europe"/>
    <d v="2016-04-01T00:00:00"/>
    <n v="4"/>
    <n v="0.88640359173498873"/>
  </r>
  <r>
    <x v="29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5"/>
    <s v="Switzerland"/>
    <s v="Switzerland"/>
    <s v="Switzerland"/>
    <d v="2019-04-01T00:00:00"/>
    <n v="1"/>
    <n v="0.30648775578196252"/>
  </r>
  <r>
    <x v="30"/>
    <x v="1"/>
    <x v="0"/>
    <s v="N"/>
    <x v="0"/>
    <s v="Yes"/>
    <s v="Yes"/>
    <n v="0.5"/>
    <s v="No"/>
    <s v="Y"/>
    <s v="Operations"/>
    <m/>
    <s v="5 - Senior Officer"/>
    <s v="Operations"/>
    <s v="Full Time"/>
    <s v="Full Time"/>
    <x v="3"/>
    <s v="6 - Junior Officer &amp; Operations"/>
    <x v="1"/>
    <x v="3"/>
    <n v="3"/>
    <s v="6 - Junior Officer"/>
    <s v="N"/>
    <n v="2"/>
    <x v="0"/>
    <n v="33"/>
    <s v="Switzerland"/>
    <s v="Switzerland"/>
    <s v="Switzerland"/>
    <d v="2017-04-01T00:00:00"/>
    <n v="3"/>
    <n v="0.41628325387664122"/>
  </r>
  <r>
    <x v="31"/>
    <x v="0"/>
    <x v="1"/>
    <s v="N"/>
    <x v="4"/>
    <s v="Yes"/>
    <s v="Yes"/>
    <n v="0.5"/>
    <s v="No"/>
    <s v="Y"/>
    <s v="Sales &amp; Marketing"/>
    <m/>
    <s v="3 - Senior Manager"/>
    <s v="Sales &amp; Marketing"/>
    <s v="Full Time"/>
    <s v="Full Time"/>
    <x v="1"/>
    <s v="4 - Manager &amp; Sales &amp; Marketing"/>
    <x v="1"/>
    <x v="1"/>
    <n v="2"/>
    <s v="4 - Manager"/>
    <s v="N"/>
    <n v="2"/>
    <x v="0"/>
    <n v="30"/>
    <s v="Switzerland"/>
    <s v="Switzerland"/>
    <s v="Switzerland"/>
    <d v="2012-04-01T00:00:00"/>
    <n v="8"/>
    <n v="0.80025830505582163"/>
  </r>
  <r>
    <x v="32"/>
    <x v="0"/>
    <x v="1"/>
    <s v="N"/>
    <x v="0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1"/>
    <s v="5 - Senior Officer"/>
    <s v="Y"/>
    <n v="1"/>
    <x v="0"/>
    <n v="33"/>
    <s v="Germany"/>
    <s v="Europe"/>
    <s v="Europe"/>
    <d v="2014-04-01T00:00:00"/>
    <n v="6"/>
    <n v="0.10968782762276452"/>
  </r>
  <r>
    <x v="33"/>
    <x v="1"/>
    <x v="4"/>
    <s v="N"/>
    <x v="4"/>
    <s v="Yes"/>
    <s v="Yes"/>
    <n v="0.5"/>
    <s v="No"/>
    <s v="Y"/>
    <s v="Internal Services"/>
    <m/>
    <s v="4 - Manager"/>
    <s v="Internal Services"/>
    <s v="Full Time"/>
    <s v="Full Time"/>
    <x v="3"/>
    <s v="5 - Senior Officer &amp; Internal Services"/>
    <x v="1"/>
    <x v="5"/>
    <n v="5"/>
    <s v="5 - Senior Officer"/>
    <s v="N"/>
    <n v="2"/>
    <x v="0"/>
    <n v="37"/>
    <s v="Switzerland"/>
    <s v="Switzerland"/>
    <s v="Switzerland"/>
    <d v="2014-04-01T00:00:00"/>
    <n v="6"/>
    <n v="0.38934186327571407"/>
  </r>
  <r>
    <x v="34"/>
    <x v="0"/>
    <x v="4"/>
    <s v="N"/>
    <x v="1"/>
    <s v="No"/>
    <s v="Yes"/>
    <n v="0.5"/>
    <s v="No"/>
    <s v="Y"/>
    <s v="Internal Services"/>
    <m/>
    <s v="5 - Senior Officer"/>
    <s v="Internal Services"/>
    <s v="Full Time"/>
    <s v="Full Time"/>
    <x v="3"/>
    <s v="5 - Senior Officer &amp; Internal Services"/>
    <x v="1"/>
    <x v="5"/>
    <n v="3"/>
    <s v="5 - Senior Officer"/>
    <s v="N"/>
    <m/>
    <x v="1"/>
    <n v="27"/>
    <s v="Switzerland"/>
    <s v="Switzerland"/>
    <s v="Switzerland"/>
    <d v="2017-04-01T00:00:00"/>
    <n v="3"/>
    <n v="0.60058606814072146"/>
  </r>
  <r>
    <x v="35"/>
    <x v="0"/>
    <x v="3"/>
    <s v="N"/>
    <x v="4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3"/>
    <s v="3 - Senior Manager"/>
    <s v="N"/>
    <n v="3"/>
    <x v="0"/>
    <n v="39"/>
    <s v="Portugal"/>
    <s v="Europe"/>
    <s v="Europe"/>
    <d v="2015-04-01T00:00:00"/>
    <n v="5"/>
    <n v="0.84075788331949786"/>
  </r>
  <r>
    <x v="36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5"/>
    <s v="Switzerland"/>
    <s v="Switzerland"/>
    <s v="Switzerland"/>
    <d v="2018-04-01T00:00:00"/>
    <n v="2"/>
    <n v="0.21572864747679432"/>
  </r>
  <r>
    <x v="37"/>
    <x v="1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7"/>
    <s v="Italy"/>
    <s v="Europe"/>
    <s v="Europe"/>
    <d v="2020-04-01T00:00:00"/>
    <n v="0"/>
    <n v="0.59503713374517531"/>
  </r>
  <r>
    <x v="38"/>
    <x v="0"/>
    <x v="4"/>
    <s v="N"/>
    <x v="1"/>
    <s v="No"/>
    <s v="Yes"/>
    <n v="0.5"/>
    <s v="No"/>
    <s v="Y"/>
    <s v="Internal Services"/>
    <m/>
    <s v="5 - Senior Officer"/>
    <s v="Internal Services"/>
    <s v="Full Time"/>
    <s v="Full Time"/>
    <x v="3"/>
    <s v="5 - Senior Officer &amp; Internal Services"/>
    <x v="1"/>
    <x v="5"/>
    <n v="1"/>
    <s v="6 - Junior Officer"/>
    <s v="Y"/>
    <n v="2"/>
    <x v="1"/>
    <n v="24"/>
    <s v="Switzerland"/>
    <s v="Switzerland"/>
    <s v="Switzerland"/>
    <d v="2015-04-01T00:00:00"/>
    <n v="5"/>
    <n v="0.50067399611506491"/>
  </r>
  <r>
    <x v="39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2"/>
    <x v="1"/>
    <n v="21"/>
    <s v="Germany"/>
    <s v="Europe"/>
    <s v="Europe"/>
    <d v="2017-04-01T00:00:00"/>
    <n v="3"/>
    <n v="0.11468454593000699"/>
  </r>
  <r>
    <x v="40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7"/>
    <s v="France"/>
    <s v="Europe"/>
    <s v="Europe"/>
    <d v="2018-04-01T00:00:00"/>
    <n v="2"/>
    <n v="0.39367412324902651"/>
  </r>
  <r>
    <x v="41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8"/>
    <s v="Switzerland"/>
    <s v="Switzerland"/>
    <s v="Switzerland"/>
    <d v="2019-04-01T00:00:00"/>
    <n v="1"/>
    <n v="0.11773046604245785"/>
  </r>
  <r>
    <x v="42"/>
    <x v="0"/>
    <x v="3"/>
    <s v="N"/>
    <x v="0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4"/>
    <s v="3 - Senior Manager"/>
    <s v="N"/>
    <n v="2"/>
    <x v="2"/>
    <n v="40"/>
    <s v="Switzerland"/>
    <s v="Switzerland"/>
    <s v="Switzerland"/>
    <d v="2016-04-01T00:00:00"/>
    <n v="4"/>
    <n v="0.14317247172372383"/>
  </r>
  <r>
    <x v="43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2"/>
    <x v="1"/>
    <n v="23"/>
    <s v="Italy"/>
    <s v="Europe"/>
    <s v="Europe"/>
    <d v="2018-04-01T00:00:00"/>
    <n v="2"/>
    <n v="0.53644135116163139"/>
  </r>
  <r>
    <x v="44"/>
    <x v="0"/>
    <x v="2"/>
    <s v="N"/>
    <x v="0"/>
    <s v="No"/>
    <s v="No"/>
    <n v="0.5"/>
    <s v="Yes"/>
    <s v="Y"/>
    <s v="Internal Services"/>
    <s v="FY20"/>
    <m/>
    <s v="Internal Services"/>
    <s v="Full Time"/>
    <s v="Full Time"/>
    <x v="0"/>
    <s v=""/>
    <x v="0"/>
    <x v="0"/>
    <n v="3"/>
    <s v="2 - Director"/>
    <s v="N"/>
    <n v="3"/>
    <x v="3"/>
    <n v="54"/>
    <s v="Switzerland"/>
    <s v="Switzerland"/>
    <s v="Switzerland"/>
    <d v="2011-04-01T00:00:00"/>
    <n v="9"/>
    <n v="5.9508097707805963E-2"/>
  </r>
  <r>
    <x v="45"/>
    <x v="0"/>
    <x v="0"/>
    <s v="N"/>
    <x v="0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3"/>
    <s v="6 - Junior Officer"/>
    <s v="N"/>
    <n v="3"/>
    <x v="1"/>
    <n v="26"/>
    <s v="France"/>
    <s v="Europe"/>
    <s v="Europe"/>
    <d v="2017-04-01T00:00:00"/>
    <n v="3"/>
    <n v="0.39435883143915373"/>
  </r>
  <r>
    <x v="46"/>
    <x v="1"/>
    <x v="1"/>
    <s v="N"/>
    <x v="0"/>
    <s v="No"/>
    <s v="Yes"/>
    <n v="0.5"/>
    <s v="No"/>
    <s v="Y"/>
    <s v="HR"/>
    <m/>
    <s v="4 - Manager"/>
    <s v="HR"/>
    <s v="Full Time"/>
    <s v="Full Time"/>
    <x v="2"/>
    <s v="4 - Manager &amp; HR"/>
    <x v="1"/>
    <x v="1"/>
    <n v="2"/>
    <s v="4 - Manager"/>
    <s v="N"/>
    <n v="3"/>
    <x v="0"/>
    <n v="36"/>
    <s v="Austria"/>
    <s v="Europe"/>
    <s v="Europe"/>
    <d v="2016-04-01T00:00:00"/>
    <n v="4"/>
    <n v="0.48556233431605056"/>
  </r>
  <r>
    <x v="47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2"/>
    <s v="France"/>
    <s v="Europe"/>
    <s v="Europe"/>
    <d v="2017-04-01T00:00:00"/>
    <n v="3"/>
    <n v="0.73631700715347381"/>
  </r>
  <r>
    <x v="48"/>
    <x v="1"/>
    <x v="0"/>
    <s v="N"/>
    <x v="0"/>
    <s v="No"/>
    <s v="Yes"/>
    <n v="0.5"/>
    <s v="No"/>
    <s v="Y"/>
    <s v="HR"/>
    <m/>
    <s v="6 - Junior Officer"/>
    <s v="HR"/>
    <s v="Full Time"/>
    <s v="Full Time"/>
    <x v="2"/>
    <s v="6 - Junior Officer &amp; HR"/>
    <x v="1"/>
    <x v="3"/>
    <n v="2"/>
    <s v="6 - Junior Officer"/>
    <s v="N"/>
    <n v="2"/>
    <x v="0"/>
    <n v="31"/>
    <s v="Switzerland"/>
    <s v="Switzerland"/>
    <s v="Switzerland"/>
    <d v="2018-04-01T00:00:00"/>
    <n v="2"/>
    <n v="0.95680630103313635"/>
  </r>
  <r>
    <x v="49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2"/>
    <s v="Austria"/>
    <s v="Europe"/>
    <s v="Europe"/>
    <d v="2018-04-01T00:00:00"/>
    <n v="2"/>
    <n v="2.1657670317402178E-2"/>
  </r>
  <r>
    <x v="50"/>
    <x v="0"/>
    <x v="4"/>
    <s v="N"/>
    <x v="0"/>
    <s v="Yes"/>
    <s v="Yes"/>
    <n v="0.5"/>
    <s v="No"/>
    <s v="Y"/>
    <s v="Operations"/>
    <m/>
    <s v="4 - Manager"/>
    <s v="Operations"/>
    <s v="Full Time"/>
    <s v="Full Time"/>
    <x v="3"/>
    <s v="5 - Senior Officer &amp; Operations"/>
    <x v="1"/>
    <x v="5"/>
    <n v="6"/>
    <s v="5 - Senior Officer"/>
    <s v="N"/>
    <n v="3"/>
    <x v="0"/>
    <n v="31"/>
    <s v="Switzerland"/>
    <s v="Switzerland"/>
    <s v="Switzerland"/>
    <d v="2012-04-01T00:00:00"/>
    <n v="8"/>
    <n v="0.27456776961035667"/>
  </r>
  <r>
    <x v="51"/>
    <x v="0"/>
    <x v="1"/>
    <s v="N"/>
    <x v="0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2"/>
    <s v="4 - Manager"/>
    <s v="N"/>
    <n v="3"/>
    <x v="0"/>
    <n v="32"/>
    <s v="France"/>
    <s v="Europe"/>
    <s v="Europe"/>
    <d v="2012-04-01T00:00:00"/>
    <n v="8"/>
    <n v="9.5572500425790352E-2"/>
  </r>
  <r>
    <x v="52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2"/>
    <x v="0"/>
    <n v="30"/>
    <s v="Switzerland"/>
    <s v="Switzerland"/>
    <s v="Switzerland"/>
    <d v="2012-04-01T00:00:00"/>
    <n v="8"/>
    <n v="0.47174869483225856"/>
  </r>
  <r>
    <x v="53"/>
    <x v="0"/>
    <x v="4"/>
    <s v="N"/>
    <x v="0"/>
    <s v="Yes"/>
    <s v="Yes"/>
    <n v="0.5"/>
    <s v="No"/>
    <s v="Y"/>
    <s v="Operations"/>
    <m/>
    <s v="4 - Manager"/>
    <s v="Operations"/>
    <s v="Full Time"/>
    <s v="Full Time"/>
    <x v="3"/>
    <s v="5 - Senior Officer &amp; Operations"/>
    <x v="1"/>
    <x v="5"/>
    <n v="7"/>
    <s v="5 - Senior Officer"/>
    <s v="N"/>
    <n v="3"/>
    <x v="0"/>
    <n v="33"/>
    <s v="Switzerland"/>
    <s v="Switzerland"/>
    <s v="Switzerland"/>
    <d v="2012-04-01T00:00:00"/>
    <n v="8"/>
    <n v="9.9418500723401526E-2"/>
  </r>
  <r>
    <x v="54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3"/>
    <x v="1"/>
    <n v="25"/>
    <s v="Switzerland"/>
    <s v="Switzerland"/>
    <s v="Switzerland"/>
    <d v="2017-04-01T00:00:00"/>
    <n v="3"/>
    <n v="0.36559782652049166"/>
  </r>
  <r>
    <x v="55"/>
    <x v="0"/>
    <x v="0"/>
    <s v="Y"/>
    <x v="2"/>
    <s v="No"/>
    <s v="No"/>
    <n v="0.5"/>
    <s v="No"/>
    <s v="N"/>
    <s v="Sales &amp; Marketing"/>
    <m/>
    <s v="6 - Junior Officer"/>
    <s v="Sales &amp; Marketing"/>
    <s v="Full Time"/>
    <s v="Full Time"/>
    <x v="3"/>
    <s v="6 - Junior Officer &amp; Sales &amp; Marketing"/>
    <x v="1"/>
    <x v="3"/>
    <n v="0"/>
    <s v=""/>
    <s v="N"/>
    <m/>
    <x v="1"/>
    <n v="25"/>
    <s v="Switzerland"/>
    <s v="Switzerland"/>
    <s v="Switzerland"/>
    <d v="2020-04-01T00:00:00"/>
    <n v="0"/>
    <n v="0.31086635297403431"/>
  </r>
  <r>
    <x v="56"/>
    <x v="1"/>
    <x v="1"/>
    <s v="N"/>
    <x v="2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3"/>
    <s v="4 - Manager"/>
    <s v="N"/>
    <n v="3"/>
    <x v="0"/>
    <n v="38"/>
    <s v="United Kingdom"/>
    <s v="Europe"/>
    <s v="Europe"/>
    <d v="2016-04-01T00:00:00"/>
    <n v="4"/>
    <n v="0.181587662999665"/>
  </r>
  <r>
    <x v="57"/>
    <x v="0"/>
    <x v="4"/>
    <s v="N"/>
    <x v="0"/>
    <s v="Yes"/>
    <s v="Yes"/>
    <n v="0.5"/>
    <s v="No"/>
    <s v="Y"/>
    <s v="Sales &amp; Marketing"/>
    <m/>
    <s v="4 - Manager"/>
    <s v="Sales &amp; Marketing"/>
    <s v="Full Time"/>
    <s v="Full Time"/>
    <x v="3"/>
    <s v="5 - Senior Officer &amp; Sales &amp; Marketing"/>
    <x v="1"/>
    <x v="5"/>
    <n v="2"/>
    <s v="5 - Senior Officer"/>
    <s v="N"/>
    <n v="3"/>
    <x v="0"/>
    <n v="35"/>
    <s v="Switzerland"/>
    <s v="Switzerland"/>
    <s v="Switzerland"/>
    <d v="2018-04-01T00:00:00"/>
    <n v="2"/>
    <n v="0.69617141705575647"/>
  </r>
  <r>
    <x v="58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2"/>
    <s v="Switzerland"/>
    <s v="Switzerland"/>
    <s v="Switzerland"/>
    <d v="2019-04-01T00:00:00"/>
    <n v="1"/>
    <n v="0.47002150409399601"/>
  </r>
  <r>
    <x v="59"/>
    <x v="0"/>
    <x v="0"/>
    <s v="N"/>
    <x v="0"/>
    <s v="No"/>
    <s v="No"/>
    <n v="0.5"/>
    <s v="Yes"/>
    <s v="Y"/>
    <s v="Operations"/>
    <s v="FY20"/>
    <m/>
    <s v="Operations"/>
    <s v="Full Time"/>
    <s v="Full Time"/>
    <x v="0"/>
    <s v=""/>
    <x v="0"/>
    <x v="0"/>
    <n v="3"/>
    <s v="6 - Junior Officer"/>
    <s v="N"/>
    <n v="3"/>
    <x v="0"/>
    <n v="38"/>
    <s v="France"/>
    <s v="Europe"/>
    <s v="Europe"/>
    <d v="2017-04-01T00:00:00"/>
    <n v="3"/>
    <n v="0.21040078301746845"/>
  </r>
  <r>
    <x v="60"/>
    <x v="1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3"/>
    <s v="France"/>
    <s v="Europe"/>
    <s v="Europe"/>
    <d v="2019-04-01T00:00:00"/>
    <n v="1"/>
    <n v="0.30366482895873614"/>
  </r>
  <r>
    <x v="61"/>
    <x v="1"/>
    <x v="4"/>
    <s v="N"/>
    <x v="1"/>
    <s v="No"/>
    <s v="No"/>
    <n v="0.5"/>
    <s v="Yes"/>
    <s v="Y"/>
    <s v="Operations"/>
    <s v="FY20"/>
    <m/>
    <s v="Operations"/>
    <n v="0.8"/>
    <s v="Part Time"/>
    <x v="0"/>
    <s v=""/>
    <x v="0"/>
    <x v="0"/>
    <n v="2"/>
    <s v="5 - Senior Officer"/>
    <s v="N"/>
    <n v="3"/>
    <x v="3"/>
    <n v="56"/>
    <s v="Switzerland"/>
    <s v="Switzerland"/>
    <s v="Switzerland"/>
    <d v="2012-04-01T00:00:00"/>
    <n v="8"/>
    <n v="0.44978498745421724"/>
  </r>
  <r>
    <x v="62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0"/>
    <s v="United States"/>
    <s v="Americas"/>
    <s v="Elsewhere"/>
    <d v="2019-04-01T00:00:00"/>
    <n v="1"/>
    <n v="0.6335626326767172"/>
  </r>
  <r>
    <x v="63"/>
    <x v="0"/>
    <x v="2"/>
    <s v="N"/>
    <x v="1"/>
    <s v="No"/>
    <s v="Yes"/>
    <n v="0.5"/>
    <s v="No"/>
    <s v="Y"/>
    <s v="Sales &amp; Marketing"/>
    <m/>
    <s v="2 - Director"/>
    <s v="Sales &amp; Marketing"/>
    <s v="Full Time"/>
    <s v="Full Time"/>
    <x v="2"/>
    <s v="2 - Director &amp; Sales &amp; Marketing"/>
    <x v="2"/>
    <x v="2"/>
    <n v="3"/>
    <s v="2 - Director"/>
    <s v="N"/>
    <n v="3"/>
    <x v="0"/>
    <n v="36"/>
    <s v="Switzerland"/>
    <s v="Switzerland"/>
    <s v="Switzerland"/>
    <d v="2011-04-01T00:00:00"/>
    <n v="9"/>
    <n v="0.74856771898719698"/>
  </r>
  <r>
    <x v="64"/>
    <x v="1"/>
    <x v="2"/>
    <s v="N"/>
    <x v="0"/>
    <s v="No"/>
    <s v="Yes"/>
    <n v="0.5"/>
    <s v="No"/>
    <s v="Y"/>
    <s v="Sales &amp; Marketing"/>
    <m/>
    <s v="2 - Director"/>
    <s v="Sales &amp; Marketing"/>
    <s v="Full Time"/>
    <s v="Full Time"/>
    <x v="2"/>
    <s v="2 - Director &amp; Sales &amp; Marketing"/>
    <x v="2"/>
    <x v="2"/>
    <n v="3"/>
    <s v="2 - Director"/>
    <s v="N"/>
    <n v="3"/>
    <x v="2"/>
    <n v="45"/>
    <s v="France"/>
    <s v="Europe"/>
    <s v="Europe"/>
    <d v="2016-04-01T00:00:00"/>
    <n v="4"/>
    <n v="0.69494354650231238"/>
  </r>
  <r>
    <x v="65"/>
    <x v="1"/>
    <x v="3"/>
    <s v="N"/>
    <x v="1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1"/>
    <s v="4 - Manager"/>
    <s v="Y"/>
    <n v="2"/>
    <x v="0"/>
    <n v="39"/>
    <s v="Germany"/>
    <s v="Europe"/>
    <s v="Europe"/>
    <d v="2015-04-01T00:00:00"/>
    <n v="5"/>
    <n v="0.71452623576053631"/>
  </r>
  <r>
    <x v="66"/>
    <x v="0"/>
    <x v="2"/>
    <s v="N"/>
    <x v="0"/>
    <s v="No"/>
    <s v="Yes"/>
    <n v="0.5"/>
    <s v="No"/>
    <s v="Y"/>
    <s v="Operations"/>
    <m/>
    <s v="2 - Director"/>
    <s v="Operations"/>
    <s v="Full Time"/>
    <s v="Full Time"/>
    <x v="3"/>
    <s v="2 - Director &amp; Operations"/>
    <x v="2"/>
    <x v="2"/>
    <n v="1"/>
    <s v="3 - Senior Manager"/>
    <s v="Y"/>
    <n v="1"/>
    <x v="2"/>
    <n v="46"/>
    <s v="Switzerland"/>
    <s v="Switzerland"/>
    <s v="Switzerland"/>
    <d v="2016-04-01T00:00:00"/>
    <n v="4"/>
    <n v="0.61299980879729676"/>
  </r>
  <r>
    <x v="67"/>
    <x v="0"/>
    <x v="4"/>
    <s v="N"/>
    <x v="1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5"/>
    <s v="5 - Senior Officer"/>
    <s v="N"/>
    <n v="3"/>
    <x v="1"/>
    <n v="25"/>
    <s v="Switzerland"/>
    <s v="Switzerland"/>
    <s v="Switzerland"/>
    <d v="2014-04-01T00:00:00"/>
    <n v="6"/>
    <n v="3.6424691710626345E-2"/>
  </r>
  <r>
    <x v="68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6"/>
    <s v="United Kingdom"/>
    <s v="Europe"/>
    <s v="Europe"/>
    <d v="2018-04-01T00:00:00"/>
    <n v="2"/>
    <n v="0.30908162069065037"/>
  </r>
  <r>
    <x v="69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4"/>
    <s v="5 - Senior Officer"/>
    <s v="N"/>
    <n v="3"/>
    <x v="1"/>
    <n v="29"/>
    <s v="Switzerland"/>
    <s v="Switzerland"/>
    <s v="Switzerland"/>
    <d v="2016-04-01T00:00:00"/>
    <n v="4"/>
    <n v="0.36350050877705753"/>
  </r>
  <r>
    <x v="70"/>
    <x v="1"/>
    <x v="1"/>
    <s v="N"/>
    <x v="1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4"/>
    <s v="4 - Manager"/>
    <s v="N"/>
    <n v="3"/>
    <x v="2"/>
    <n v="40"/>
    <s v="Portugal"/>
    <s v="Europe"/>
    <s v="Europe"/>
    <d v="2011-04-01T00:00:00"/>
    <n v="9"/>
    <n v="0.67497324100385803"/>
  </r>
  <r>
    <x v="71"/>
    <x v="1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4"/>
    <s v="5 - Senior Officer"/>
    <s v="N"/>
    <n v="3"/>
    <x v="0"/>
    <n v="34"/>
    <s v="France"/>
    <s v="Europe"/>
    <s v="Europe"/>
    <d v="2016-04-01T00:00:00"/>
    <n v="4"/>
    <n v="0.93322615170167589"/>
  </r>
  <r>
    <x v="72"/>
    <x v="0"/>
    <x v="2"/>
    <s v="Y"/>
    <x v="2"/>
    <s v="No"/>
    <s v="No"/>
    <n v="0.5"/>
    <s v="No"/>
    <s v="N"/>
    <s v="Operations"/>
    <m/>
    <s v="2 - Director"/>
    <s v="Operations"/>
    <s v="Full Time"/>
    <s v="Full Time"/>
    <x v="3"/>
    <s v="2 - Director &amp; Operations"/>
    <x v="2"/>
    <x v="2"/>
    <n v="0"/>
    <s v=""/>
    <s v="N"/>
    <m/>
    <x v="3"/>
    <n v="51"/>
    <s v="Switzerland"/>
    <s v="Switzerland"/>
    <s v="Switzerland"/>
    <d v="2020-04-01T00:00:00"/>
    <n v="0"/>
    <n v="0.35020384259147463"/>
  </r>
  <r>
    <x v="73"/>
    <x v="1"/>
    <x v="4"/>
    <s v="N"/>
    <x v="2"/>
    <s v="No"/>
    <s v="No"/>
    <n v="0.5"/>
    <s v="Yes"/>
    <s v="Y"/>
    <s v="Sales &amp; Marketing"/>
    <s v="FY20"/>
    <m/>
    <s v="Sales &amp; Marketing"/>
    <n v="0.8"/>
    <s v="Part Time"/>
    <x v="0"/>
    <s v=""/>
    <x v="0"/>
    <x v="0"/>
    <n v="3"/>
    <s v="5 - Senior Officer"/>
    <s v="N"/>
    <n v="3"/>
    <x v="2"/>
    <n v="41"/>
    <s v="Switzerland"/>
    <s v="Switzerland"/>
    <s v="Switzerland"/>
    <d v="2017-04-01T00:00:00"/>
    <n v="3"/>
    <n v="0.46282664489631509"/>
  </r>
  <r>
    <x v="74"/>
    <x v="1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1"/>
    <n v="24"/>
    <s v="Switzerland"/>
    <s v="Switzerland"/>
    <s v="Switzerland"/>
    <d v="2017-04-01T00:00:00"/>
    <n v="3"/>
    <n v="0.2125599405128189"/>
  </r>
  <r>
    <x v="75"/>
    <x v="1"/>
    <x v="1"/>
    <s v="N"/>
    <x v="0"/>
    <s v="Yes"/>
    <s v="Yes"/>
    <n v="0.5"/>
    <s v="No"/>
    <s v="Y"/>
    <s v="Internal Services"/>
    <m/>
    <s v="3 - Senior Manager"/>
    <s v="Internal Services"/>
    <s v="Full Time"/>
    <s v="Full Time"/>
    <x v="3"/>
    <s v="4 - Manager &amp; Internal Services"/>
    <x v="1"/>
    <x v="1"/>
    <n v="4"/>
    <s v="4 - Manager"/>
    <s v="N"/>
    <n v="3"/>
    <x v="2"/>
    <n v="43"/>
    <s v="Switzerland"/>
    <s v="Switzerland"/>
    <s v="Switzerland"/>
    <d v="2012-04-01T00:00:00"/>
    <n v="8"/>
    <n v="0.81676402027399908"/>
  </r>
  <r>
    <x v="76"/>
    <x v="0"/>
    <x v="3"/>
    <s v="N"/>
    <x v="0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2"/>
    <s v="3 - Senior Manager"/>
    <s v="N"/>
    <n v="3"/>
    <x v="2"/>
    <n v="41"/>
    <s v="Germany"/>
    <s v="Europe"/>
    <s v="Europe"/>
    <d v="2016-04-01T00:00:00"/>
    <n v="4"/>
    <n v="0.2516466011964964"/>
  </r>
  <r>
    <x v="77"/>
    <x v="1"/>
    <x v="4"/>
    <s v="N"/>
    <x v="0"/>
    <s v="No"/>
    <s v="Yes"/>
    <n v="0.5"/>
    <s v="No"/>
    <s v="Y"/>
    <s v="Sales &amp; Marketing"/>
    <m/>
    <s v="5 - Senior Officer"/>
    <s v="Sales &amp; Marketing"/>
    <n v="0.7"/>
    <s v="Part Time"/>
    <x v="3"/>
    <s v="5 - Senior Officer &amp; Sales &amp; Marketing"/>
    <x v="1"/>
    <x v="5"/>
    <n v="3"/>
    <s v="5 - Senior Officer"/>
    <s v="N"/>
    <n v="3"/>
    <x v="0"/>
    <n v="31"/>
    <s v="Switzerland"/>
    <s v="Switzerland"/>
    <s v="Switzerland"/>
    <d v="2012-04-01T00:00:00"/>
    <n v="8"/>
    <n v="0.87927605636646944"/>
  </r>
  <r>
    <x v="78"/>
    <x v="0"/>
    <x v="0"/>
    <s v="Y"/>
    <x v="2"/>
    <s v="No"/>
    <s v="No"/>
    <n v="0.5"/>
    <s v="No"/>
    <s v="N"/>
    <s v="Sales &amp; Marketing"/>
    <m/>
    <s v="6 - Junior Officer"/>
    <s v="Sales &amp; Marketing"/>
    <s v="Full Time"/>
    <s v="Full Time"/>
    <x v="3"/>
    <s v="6 - Junior Officer &amp; Sales &amp; Marketing"/>
    <x v="1"/>
    <x v="3"/>
    <n v="0"/>
    <s v=""/>
    <s v="N"/>
    <m/>
    <x v="1"/>
    <n v="26"/>
    <s v="Germany"/>
    <s v="Europe"/>
    <s v="Europe"/>
    <d v="2020-04-01T00:00:00"/>
    <n v="0"/>
    <n v="0.50329902879244426"/>
  </r>
  <r>
    <x v="79"/>
    <x v="1"/>
    <x v="4"/>
    <s v="N"/>
    <x v="1"/>
    <s v="No"/>
    <s v="Yes"/>
    <n v="0.5"/>
    <s v="No"/>
    <s v="Y"/>
    <s v="Operations"/>
    <m/>
    <s v="5 - Senior Officer"/>
    <s v="Operations"/>
    <n v="0.5"/>
    <s v="Part Time"/>
    <x v="3"/>
    <s v="5 - Senior Officer &amp; Operations"/>
    <x v="1"/>
    <x v="5"/>
    <n v="3"/>
    <s v="5 - Senior Officer"/>
    <s v="N"/>
    <n v="2"/>
    <x v="1"/>
    <n v="28"/>
    <s v="France"/>
    <s v="Europe"/>
    <s v="Europe"/>
    <d v="2014-04-01T00:00:00"/>
    <n v="6"/>
    <n v="0.34547967530236312"/>
  </r>
  <r>
    <x v="80"/>
    <x v="0"/>
    <x v="2"/>
    <s v="N"/>
    <x v="1"/>
    <s v="No"/>
    <s v="Yes"/>
    <n v="0.5"/>
    <s v="No"/>
    <s v="Y"/>
    <s v="Operations"/>
    <m/>
    <s v="2 - Director"/>
    <s v="Operations"/>
    <s v="Full Time"/>
    <s v="Full Time"/>
    <x v="3"/>
    <s v="2 - Director &amp; Operations"/>
    <x v="2"/>
    <x v="2"/>
    <n v="3"/>
    <s v="2 - Director"/>
    <s v="N"/>
    <n v="2"/>
    <x v="2"/>
    <n v="42"/>
    <s v="Switzerland"/>
    <s v="Switzerland"/>
    <s v="Switzerland"/>
    <d v="2013-04-01T00:00:00"/>
    <n v="7"/>
    <n v="0.23444665584860669"/>
  </r>
  <r>
    <x v="81"/>
    <x v="0"/>
    <x v="0"/>
    <s v="N"/>
    <x v="4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5"/>
    <s v="Switzerland"/>
    <s v="Switzerland"/>
    <s v="Switzerland"/>
    <d v="2018-04-01T00:00:00"/>
    <n v="2"/>
    <n v="5.2795620168726187E-2"/>
  </r>
  <r>
    <x v="82"/>
    <x v="1"/>
    <x v="0"/>
    <s v="N"/>
    <x v="3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3"/>
    <s v="Switzerland"/>
    <s v="Switzerland"/>
    <s v="Switzerland"/>
    <d v="2017-04-01T00:00:00"/>
    <n v="3"/>
    <n v="0.79762360573347235"/>
  </r>
  <r>
    <x v="83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6"/>
    <s v="France"/>
    <s v="Europe"/>
    <s v="Europe"/>
    <d v="2017-04-01T00:00:00"/>
    <n v="3"/>
    <n v="0.74593559201581283"/>
  </r>
  <r>
    <x v="84"/>
    <x v="0"/>
    <x v="2"/>
    <s v="N"/>
    <x v="3"/>
    <s v="No"/>
    <s v="No"/>
    <n v="0.5"/>
    <s v="Yes"/>
    <s v="Y"/>
    <s v="Internal Services"/>
    <s v="FY20"/>
    <m/>
    <s v="Internal Services"/>
    <s v="Full Time"/>
    <s v="Full Time"/>
    <x v="0"/>
    <s v=""/>
    <x v="0"/>
    <x v="0"/>
    <n v="2"/>
    <s v="2 - Director"/>
    <s v="N"/>
    <n v="4"/>
    <x v="0"/>
    <n v="33"/>
    <s v="France"/>
    <s v="Europe"/>
    <s v="Europe"/>
    <d v="2017-04-01T00:00:00"/>
    <n v="3"/>
    <n v="0.30490135362814352"/>
  </r>
  <r>
    <x v="85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5"/>
    <s v="Switzerland"/>
    <s v="Switzerland"/>
    <s v="Switzerland"/>
    <d v="2018-04-01T00:00:00"/>
    <n v="2"/>
    <n v="0.72877332752526525"/>
  </r>
  <r>
    <x v="86"/>
    <x v="0"/>
    <x v="5"/>
    <s v="N"/>
    <x v="2"/>
    <s v="No"/>
    <s v="No"/>
    <n v="0.5"/>
    <s v="No"/>
    <s v="Y"/>
    <s v="Internal Services"/>
    <m/>
    <s v="1 - Executive"/>
    <s v="Internal Services"/>
    <s v="Full Time"/>
    <s v="Full Time"/>
    <x v="0"/>
    <s v=""/>
    <x v="0"/>
    <x v="0"/>
    <n v="3"/>
    <s v="1 - Executive"/>
    <s v="N"/>
    <n v="2"/>
    <x v="2"/>
    <n v="40"/>
    <s v="Switzerland"/>
    <s v="Switzerland"/>
    <s v="Switzerland"/>
    <d v="2011-04-01T00:00:00"/>
    <n v="9"/>
    <n v="0.63740660573347319"/>
  </r>
  <r>
    <x v="87"/>
    <x v="0"/>
    <x v="0"/>
    <s v="N"/>
    <x v="0"/>
    <s v="Yes"/>
    <s v="Yes"/>
    <n v="0.5"/>
    <s v="No"/>
    <s v="Y"/>
    <s v="HR"/>
    <m/>
    <s v="5 - Senior Officer"/>
    <s v="HR"/>
    <s v="Full Time"/>
    <s v="Full Time"/>
    <x v="2"/>
    <s v="6 - Junior Officer &amp; HR"/>
    <x v="1"/>
    <x v="3"/>
    <n v="3"/>
    <s v="6 - Junior Officer"/>
    <s v="N"/>
    <n v="3"/>
    <x v="1"/>
    <n v="24"/>
    <s v="Switzerland"/>
    <s v="Switzerland"/>
    <s v="Switzerland"/>
    <d v="2017-04-01T00:00:00"/>
    <n v="3"/>
    <n v="0.94745698349669061"/>
  </r>
  <r>
    <x v="88"/>
    <x v="0"/>
    <x v="3"/>
    <s v="Y"/>
    <x v="2"/>
    <s v="No"/>
    <s v="No"/>
    <n v="0.5"/>
    <s v="No"/>
    <s v="N"/>
    <s v="Internal Services"/>
    <m/>
    <s v="3 - Senior Manager"/>
    <s v="Internal Services"/>
    <s v="Full Time"/>
    <s v="Full Time"/>
    <x v="1"/>
    <s v="3 - Senior Manager &amp; Internal Services"/>
    <x v="2"/>
    <x v="4"/>
    <n v="0"/>
    <s v=""/>
    <s v="N"/>
    <m/>
    <x v="0"/>
    <n v="38"/>
    <s v="Germany"/>
    <s v="Europe"/>
    <s v="Europe"/>
    <d v="2020-04-01T00:00:00"/>
    <n v="0"/>
    <n v="0.37960705290597985"/>
  </r>
  <r>
    <x v="89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1"/>
    <s v="6 - Junior Officer"/>
    <s v="Y"/>
    <n v="1"/>
    <x v="1"/>
    <n v="29"/>
    <s v="Switzerland"/>
    <s v="Switzerland"/>
    <s v="Switzerland"/>
    <d v="2011-04-01T00:00:00"/>
    <n v="9"/>
    <n v="0.18865153220451203"/>
  </r>
  <r>
    <x v="90"/>
    <x v="0"/>
    <x v="4"/>
    <s v="N"/>
    <x v="0"/>
    <s v="Yes"/>
    <s v="Yes"/>
    <n v="0.5"/>
    <s v="No"/>
    <s v="Y"/>
    <s v="Operations"/>
    <m/>
    <s v="4 - Manager"/>
    <s v="Operations"/>
    <s v="Full Time"/>
    <s v="Full Time"/>
    <x v="3"/>
    <s v="5 - Senior Officer &amp; Operations"/>
    <x v="1"/>
    <x v="5"/>
    <n v="1"/>
    <s v="6 - Junior Officer"/>
    <s v="Y"/>
    <n v="1"/>
    <x v="0"/>
    <n v="31"/>
    <s v="Germany"/>
    <s v="Europe"/>
    <s v="Europe"/>
    <d v="2015-04-01T00:00:00"/>
    <n v="5"/>
    <n v="3.2693099862920683E-2"/>
  </r>
  <r>
    <x v="91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4"/>
    <s v="6 - Junior Officer"/>
    <s v="N"/>
    <n v="3"/>
    <x v="1"/>
    <n v="26"/>
    <s v="Switzerland"/>
    <s v="Switzerland"/>
    <s v="Switzerland"/>
    <d v="2016-04-01T00:00:00"/>
    <n v="4"/>
    <n v="0.29624622608626971"/>
  </r>
  <r>
    <x v="92"/>
    <x v="0"/>
    <x v="2"/>
    <s v="N"/>
    <x v="1"/>
    <s v="No"/>
    <s v="Yes"/>
    <n v="0.5"/>
    <s v="No"/>
    <s v="Y"/>
    <s v="Sales &amp; Marketing"/>
    <m/>
    <s v="2 - Director"/>
    <s v="Sales &amp; Marketing"/>
    <s v="Full Time"/>
    <s v="Full Time"/>
    <x v="2"/>
    <s v="2 - Director &amp; Sales &amp; Marketing"/>
    <x v="2"/>
    <x v="2"/>
    <n v="3"/>
    <s v="2 - Director"/>
    <s v="N"/>
    <n v="3"/>
    <x v="0"/>
    <n v="39"/>
    <s v="Switzerland"/>
    <s v="Switzerland"/>
    <s v="Switzerland"/>
    <d v="2014-04-01T00:00:00"/>
    <n v="6"/>
    <n v="0.67057537289931513"/>
  </r>
  <r>
    <x v="93"/>
    <x v="0"/>
    <x v="1"/>
    <s v="N"/>
    <x v="0"/>
    <s v="No"/>
    <s v="No"/>
    <n v="0.5"/>
    <s v="Yes"/>
    <s v="Y"/>
    <s v="Operations"/>
    <s v="FY20"/>
    <m/>
    <s v="Operations"/>
    <s v="Full Time"/>
    <s v="Full Time"/>
    <x v="0"/>
    <s v=""/>
    <x v="0"/>
    <x v="0"/>
    <n v="2"/>
    <s v="4 - Manager"/>
    <s v="N"/>
    <n v="3"/>
    <x v="2"/>
    <n v="44"/>
    <s v="Switzerland"/>
    <s v="Switzerland"/>
    <s v="Switzerland"/>
    <d v="2017-04-01T00:00:00"/>
    <n v="3"/>
    <n v="0.91935165503592764"/>
  </r>
  <r>
    <x v="94"/>
    <x v="0"/>
    <x v="3"/>
    <s v="N"/>
    <x v="3"/>
    <s v="No"/>
    <s v="No"/>
    <n v="0.5"/>
    <s v="Yes"/>
    <s v="Y"/>
    <s v="Operations"/>
    <s v="FY20"/>
    <m/>
    <s v="Operations"/>
    <s v="Full Time"/>
    <s v="Full Time"/>
    <x v="0"/>
    <s v=""/>
    <x v="0"/>
    <x v="0"/>
    <n v="3"/>
    <s v="3 - Senior Manager"/>
    <s v="N"/>
    <n v="3"/>
    <x v="2"/>
    <n v="40"/>
    <s v="Germany"/>
    <s v="Europe"/>
    <s v="Europe"/>
    <d v="2012-04-01T00:00:00"/>
    <n v="8"/>
    <n v="0.31286822200941233"/>
  </r>
  <r>
    <x v="95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5"/>
    <s v="France"/>
    <s v="Europe"/>
    <s v="Europe"/>
    <d v="2019-04-01T00:00:00"/>
    <n v="1"/>
    <n v="0.4241438910005193"/>
  </r>
  <r>
    <x v="96"/>
    <x v="1"/>
    <x v="1"/>
    <s v="N"/>
    <x v="0"/>
    <s v="No"/>
    <s v="Yes"/>
    <n v="0.5"/>
    <s v="No"/>
    <s v="Y"/>
    <s v="HR"/>
    <m/>
    <s v="4 - Manager"/>
    <s v="HR"/>
    <s v="Full Time"/>
    <s v="Full Time"/>
    <x v="2"/>
    <s v="4 - Manager &amp; HR"/>
    <x v="1"/>
    <x v="1"/>
    <n v="2"/>
    <s v="4 - Manager"/>
    <s v="N"/>
    <n v="3"/>
    <x v="2"/>
    <n v="40"/>
    <s v="Germany"/>
    <s v="Europe"/>
    <s v="Europe"/>
    <d v="2017-04-01T00:00:00"/>
    <n v="3"/>
    <n v="0.2784210249667185"/>
  </r>
  <r>
    <x v="97"/>
    <x v="0"/>
    <x v="2"/>
    <s v="N"/>
    <x v="1"/>
    <s v="No"/>
    <s v="Yes"/>
    <n v="0.5"/>
    <s v="No"/>
    <s v="Y"/>
    <s v="Operations"/>
    <m/>
    <s v="2 - Director"/>
    <s v="Operations"/>
    <s v="Full Time"/>
    <s v="Full Time"/>
    <x v="3"/>
    <s v="2 - Director &amp; Operations"/>
    <x v="2"/>
    <x v="2"/>
    <n v="3"/>
    <s v="2 - Director"/>
    <s v="N"/>
    <n v="3"/>
    <x v="2"/>
    <n v="41"/>
    <s v="Switzerland"/>
    <s v="Switzerland"/>
    <s v="Switzerland"/>
    <d v="2011-04-01T00:00:00"/>
    <n v="9"/>
    <n v="0.85012583920874429"/>
  </r>
  <r>
    <x v="98"/>
    <x v="1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3"/>
    <x v="1"/>
    <n v="28"/>
    <s v="France"/>
    <s v="Europe"/>
    <s v="Europe"/>
    <d v="2017-04-01T00:00:00"/>
    <n v="3"/>
    <n v="0.34834820299748126"/>
  </r>
  <r>
    <x v="99"/>
    <x v="0"/>
    <x v="3"/>
    <s v="N"/>
    <x v="1"/>
    <s v="No"/>
    <s v="Yes"/>
    <n v="0.5"/>
    <s v="No"/>
    <s v="Y"/>
    <s v="Internal Services"/>
    <m/>
    <s v="3 - Senior Manager"/>
    <s v="Internal Services"/>
    <s v="Full Time"/>
    <s v="Full Time"/>
    <x v="1"/>
    <s v="3 - Senior Manager &amp; Internal Services"/>
    <x v="2"/>
    <x v="4"/>
    <n v="2"/>
    <s v="3 - Senior Manager"/>
    <s v="N"/>
    <n v="3"/>
    <x v="0"/>
    <n v="39"/>
    <s v="Germany"/>
    <s v="Europe"/>
    <s v="Europe"/>
    <d v="2014-04-01T00:00:00"/>
    <n v="6"/>
    <n v="0.10362482723523725"/>
  </r>
  <r>
    <x v="100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2"/>
    <s v="Germany"/>
    <s v="Europe"/>
    <s v="Europe"/>
    <d v="2018-04-01T00:00:00"/>
    <n v="2"/>
    <n v="0.22567460889849966"/>
  </r>
  <r>
    <x v="101"/>
    <x v="1"/>
    <x v="1"/>
    <s v="N"/>
    <x v="0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2"/>
    <s v="4 - Manager"/>
    <s v="N"/>
    <m/>
    <x v="2"/>
    <n v="40"/>
    <s v="Israel"/>
    <s v="Middle East"/>
    <s v="Elsewhere"/>
    <d v="2018-04-01T00:00:00"/>
    <n v="2"/>
    <n v="0.99022089320354534"/>
  </r>
  <r>
    <x v="102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5"/>
    <s v="6 - Junior Officer"/>
    <s v="N"/>
    <n v="3"/>
    <x v="1"/>
    <n v="22"/>
    <s v="France"/>
    <s v="Europe"/>
    <s v="Europe"/>
    <d v="2015-04-01T00:00:00"/>
    <n v="5"/>
    <n v="0.90715394286053208"/>
  </r>
  <r>
    <x v="103"/>
    <x v="1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2"/>
    <x v="1"/>
    <n v="28"/>
    <s v="Switzerland"/>
    <s v="Switzerland"/>
    <s v="Switzerland"/>
    <d v="2015-04-01T00:00:00"/>
    <n v="5"/>
    <n v="0.86570374097633074"/>
  </r>
  <r>
    <x v="104"/>
    <x v="0"/>
    <x v="1"/>
    <s v="Y"/>
    <x v="2"/>
    <s v="No"/>
    <s v="No"/>
    <n v="0.5"/>
    <s v="No"/>
    <s v="N"/>
    <s v="Sales &amp; Marketing"/>
    <m/>
    <s v="4 - Manager"/>
    <s v="Sales &amp; Marketing"/>
    <s v="Full Time"/>
    <s v="Full Time"/>
    <x v="1"/>
    <s v="4 - Manager &amp; Sales &amp; Marketing"/>
    <x v="1"/>
    <x v="1"/>
    <n v="0"/>
    <s v=""/>
    <s v="N"/>
    <m/>
    <x v="0"/>
    <n v="30"/>
    <s v="France"/>
    <s v="Europe"/>
    <s v="Europe"/>
    <d v="2020-04-01T00:00:00"/>
    <n v="0"/>
    <n v="0.37372371316006758"/>
  </r>
  <r>
    <x v="105"/>
    <x v="0"/>
    <x v="2"/>
    <s v="N"/>
    <x v="4"/>
    <s v="No"/>
    <s v="Yes"/>
    <n v="0.5"/>
    <s v="No"/>
    <s v="Y"/>
    <s v="Sales &amp; Marketing"/>
    <m/>
    <s v="2 - Director"/>
    <s v="Sales &amp; Marketing"/>
    <s v="Full Time"/>
    <s v="Full Time"/>
    <x v="2"/>
    <s v="2 - Director &amp; Sales &amp; Marketing"/>
    <x v="2"/>
    <x v="2"/>
    <n v="3"/>
    <s v="2 - Director"/>
    <s v="N"/>
    <n v="3"/>
    <x v="0"/>
    <n v="35"/>
    <s v="France"/>
    <s v="Europe"/>
    <s v="Europe"/>
    <d v="2017-04-01T00:00:00"/>
    <n v="3"/>
    <n v="0.68422077705509121"/>
  </r>
  <r>
    <x v="106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3"/>
    <s v="Switzerland"/>
    <s v="Switzerland"/>
    <s v="Switzerland"/>
    <d v="2018-04-01T00:00:00"/>
    <n v="2"/>
    <n v="0.43828797760553884"/>
  </r>
  <r>
    <x v="107"/>
    <x v="0"/>
    <x v="3"/>
    <s v="N"/>
    <x v="1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6"/>
    <s v="3 - Senior Manager"/>
    <s v="N"/>
    <n v="3"/>
    <x v="0"/>
    <n v="34"/>
    <s v="France"/>
    <s v="Europe"/>
    <s v="Europe"/>
    <d v="2014-04-01T00:00:00"/>
    <n v="6"/>
    <n v="0.37138313423735692"/>
  </r>
  <r>
    <x v="108"/>
    <x v="0"/>
    <x v="0"/>
    <s v="Y"/>
    <x v="2"/>
    <s v="No"/>
    <s v="No"/>
    <n v="0.5"/>
    <s v="No"/>
    <s v="N"/>
    <s v="Sales &amp; Marketing"/>
    <m/>
    <s v="6 - Junior Officer"/>
    <s v="Sales &amp; Marketing"/>
    <s v="Full Time"/>
    <s v="Full Time"/>
    <x v="3"/>
    <s v="6 - Junior Officer &amp; Sales &amp; Marketing"/>
    <x v="1"/>
    <x v="3"/>
    <n v="0"/>
    <s v=""/>
    <s v="N"/>
    <m/>
    <x v="1"/>
    <n v="24"/>
    <s v="Switzerland"/>
    <s v="Switzerland"/>
    <s v="Switzerland"/>
    <d v="2020-04-01T00:00:00"/>
    <n v="0"/>
    <n v="0.96752359291212764"/>
  </r>
  <r>
    <x v="109"/>
    <x v="0"/>
    <x v="4"/>
    <s v="N"/>
    <x v="0"/>
    <s v="No"/>
    <s v="Yes"/>
    <n v="0.5"/>
    <s v="No"/>
    <s v="Y"/>
    <s v="Internal Services"/>
    <m/>
    <s v="5 - Senior Officer"/>
    <s v="Internal Services"/>
    <s v="Full Time"/>
    <s v="Full Time"/>
    <x v="3"/>
    <s v="5 - Senior Officer &amp; Internal Services"/>
    <x v="1"/>
    <x v="5"/>
    <n v="3"/>
    <s v="5 - Senior Officer"/>
    <s v="N"/>
    <n v="3"/>
    <x v="1"/>
    <n v="28"/>
    <s v="Switzerland"/>
    <s v="Switzerland"/>
    <s v="Switzerland"/>
    <d v="2016-04-01T00:00:00"/>
    <n v="4"/>
    <n v="0.74297393892452845"/>
  </r>
  <r>
    <x v="110"/>
    <x v="1"/>
    <x v="4"/>
    <s v="Y"/>
    <x v="2"/>
    <s v="No"/>
    <s v="No"/>
    <n v="0.5"/>
    <s v="No"/>
    <s v="N"/>
    <s v="Finance"/>
    <m/>
    <s v="5 - Senior Officer"/>
    <s v="Finance"/>
    <s v="Full Time"/>
    <s v="Full Time"/>
    <x v="2"/>
    <s v="5 - Senior Officer &amp; Finance"/>
    <x v="1"/>
    <x v="5"/>
    <n v="0"/>
    <s v=""/>
    <s v="N"/>
    <m/>
    <x v="0"/>
    <n v="33"/>
    <s v="Germany"/>
    <s v="Europe"/>
    <s v="Europe"/>
    <d v="2020-04-01T00:00:00"/>
    <n v="0"/>
    <n v="0.56813860121271309"/>
  </r>
  <r>
    <x v="111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7"/>
    <s v="Switzerland"/>
    <s v="Switzerland"/>
    <s v="Switzerland"/>
    <d v="2019-04-01T00:00:00"/>
    <n v="1"/>
    <n v="0.19221241139637968"/>
  </r>
  <r>
    <x v="112"/>
    <x v="0"/>
    <x v="2"/>
    <s v="N"/>
    <x v="1"/>
    <s v="No"/>
    <s v="Yes"/>
    <n v="0.5"/>
    <s v="No"/>
    <s v="Y"/>
    <s v="Strategy"/>
    <m/>
    <s v="2 - Director"/>
    <s v="Strategy"/>
    <s v="Full Time"/>
    <s v="Full Time"/>
    <x v="2"/>
    <s v="2 - Director &amp; Strategy"/>
    <x v="2"/>
    <x v="2"/>
    <n v="4"/>
    <s v="2 - Director"/>
    <s v="N"/>
    <n v="3"/>
    <x v="2"/>
    <n v="41"/>
    <s v="Switzerland"/>
    <s v="Switzerland"/>
    <s v="Switzerland"/>
    <d v="2012-04-01T00:00:00"/>
    <n v="8"/>
    <n v="0.85256487122840541"/>
  </r>
  <r>
    <x v="113"/>
    <x v="0"/>
    <x v="1"/>
    <s v="N"/>
    <x v="1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3"/>
    <s v="4 - Manager"/>
    <s v="N"/>
    <n v="3"/>
    <x v="0"/>
    <n v="31"/>
    <s v="Switzerland"/>
    <s v="Switzerland"/>
    <s v="Switzerland"/>
    <d v="2013-04-01T00:00:00"/>
    <n v="7"/>
    <n v="0.70935745862538047"/>
  </r>
  <r>
    <x v="114"/>
    <x v="0"/>
    <x v="2"/>
    <s v="N"/>
    <x v="1"/>
    <s v="No"/>
    <s v="No"/>
    <n v="0.5"/>
    <s v="Yes"/>
    <s v="Y"/>
    <s v="Finance"/>
    <s v="FY20"/>
    <m/>
    <s v="Finance"/>
    <s v="Full Time"/>
    <s v="Full Time"/>
    <x v="0"/>
    <s v=""/>
    <x v="0"/>
    <x v="0"/>
    <n v="3"/>
    <s v="2 - Director"/>
    <s v="N"/>
    <n v="4"/>
    <x v="2"/>
    <n v="49"/>
    <s v="Switzerland"/>
    <s v="Switzerland"/>
    <s v="Switzerland"/>
    <d v="2014-04-01T00:00:00"/>
    <n v="6"/>
    <n v="0.66410060712010199"/>
  </r>
  <r>
    <x v="115"/>
    <x v="0"/>
    <x v="4"/>
    <s v="N"/>
    <x v="1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2"/>
    <s v="5 - Senior Officer"/>
    <s v="N"/>
    <m/>
    <x v="1"/>
    <n v="26"/>
    <s v="France"/>
    <s v="Europe"/>
    <s v="Europe"/>
    <d v="2018-04-01T00:00:00"/>
    <n v="2"/>
    <n v="0.93221000536000498"/>
  </r>
  <r>
    <x v="116"/>
    <x v="0"/>
    <x v="1"/>
    <s v="N"/>
    <x v="0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1"/>
    <s v="5 - Senior Officer"/>
    <s v="Y"/>
    <n v="1"/>
    <x v="0"/>
    <n v="33"/>
    <s v="France"/>
    <s v="Europe"/>
    <s v="Europe"/>
    <d v="2013-04-01T00:00:00"/>
    <n v="7"/>
    <n v="3.0768498059517646E-2"/>
  </r>
  <r>
    <x v="117"/>
    <x v="1"/>
    <x v="3"/>
    <s v="N"/>
    <x v="2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2"/>
    <s v="3 - Senior Manager"/>
    <s v="N"/>
    <n v="3"/>
    <x v="2"/>
    <n v="41"/>
    <s v="Switzerland"/>
    <s v="Switzerland"/>
    <s v="Switzerland"/>
    <d v="2012-04-01T00:00:00"/>
    <n v="8"/>
    <n v="0.79299000421079657"/>
  </r>
  <r>
    <x v="118"/>
    <x v="1"/>
    <x v="0"/>
    <s v="N"/>
    <x v="0"/>
    <s v="No"/>
    <s v="Yes"/>
    <n v="0.5"/>
    <s v="No"/>
    <s v="Y"/>
    <s v="Operations"/>
    <m/>
    <s v="6 - Junior Officer"/>
    <s v="Operations"/>
    <n v="0.8"/>
    <s v="Part Time"/>
    <x v="3"/>
    <s v="6 - Junior Officer &amp; Operations"/>
    <x v="1"/>
    <x v="3"/>
    <n v="1"/>
    <s v="6 - Junior Officer"/>
    <s v="N"/>
    <m/>
    <x v="1"/>
    <n v="22"/>
    <s v="France"/>
    <s v="Europe"/>
    <s v="Europe"/>
    <d v="2019-04-01T00:00:00"/>
    <n v="1"/>
    <n v="0.58945834028980493"/>
  </r>
  <r>
    <x v="119"/>
    <x v="0"/>
    <x v="4"/>
    <s v="N"/>
    <x v="0"/>
    <s v="Yes"/>
    <s v="Yes"/>
    <n v="0.5"/>
    <s v="No"/>
    <s v="Y"/>
    <s v="Sales &amp; Marketing"/>
    <m/>
    <s v="4 - Manager"/>
    <s v="Sales &amp; Marketing"/>
    <s v="Full Time"/>
    <s v="Full Time"/>
    <x v="3"/>
    <s v="5 - Senior Officer &amp; Sales &amp; Marketing"/>
    <x v="1"/>
    <x v="5"/>
    <n v="4"/>
    <s v="5 - Senior Officer"/>
    <s v="N"/>
    <n v="3"/>
    <x v="0"/>
    <n v="34"/>
    <s v="Switzerland"/>
    <s v="Switzerland"/>
    <s v="Switzerland"/>
    <d v="2014-04-01T00:00:00"/>
    <n v="6"/>
    <n v="0.24626744041772908"/>
  </r>
  <r>
    <x v="120"/>
    <x v="0"/>
    <x v="0"/>
    <s v="N"/>
    <x v="1"/>
    <s v="No"/>
    <s v="No"/>
    <n v="0.5"/>
    <s v="Yes"/>
    <s v="Y"/>
    <s v="Operations"/>
    <s v="FY20"/>
    <m/>
    <s v="Operations"/>
    <s v="Full Time"/>
    <s v="Full Time"/>
    <x v="0"/>
    <s v=""/>
    <x v="0"/>
    <x v="0"/>
    <n v="3"/>
    <s v="6 - Junior Officer"/>
    <s v="N"/>
    <n v="3"/>
    <x v="2"/>
    <n v="46"/>
    <s v="Switzerland"/>
    <s v="Switzerland"/>
    <s v="Switzerland"/>
    <d v="2017-04-01T00:00:00"/>
    <n v="3"/>
    <n v="0.31769509423340403"/>
  </r>
  <r>
    <x v="121"/>
    <x v="0"/>
    <x v="3"/>
    <s v="N"/>
    <x v="0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4"/>
    <s v="3 - Senior Manager"/>
    <s v="N"/>
    <n v="2"/>
    <x v="0"/>
    <n v="35"/>
    <s v="Switzerland"/>
    <s v="Switzerland"/>
    <s v="Switzerland"/>
    <d v="2015-04-01T00:00:00"/>
    <n v="5"/>
    <n v="0.26498874934401206"/>
  </r>
  <r>
    <x v="122"/>
    <x v="1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2"/>
    <x v="0"/>
    <n v="30"/>
    <s v="Lebanon"/>
    <s v="Middle East"/>
    <s v="Elsewhere"/>
    <d v="2018-04-01T00:00:00"/>
    <n v="2"/>
    <n v="0.45073251132026138"/>
  </r>
  <r>
    <x v="123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3"/>
    <s v="Switzerland"/>
    <s v="Switzerland"/>
    <s v="Switzerland"/>
    <d v="2018-04-01T00:00:00"/>
    <n v="2"/>
    <n v="0.47861504788863274"/>
  </r>
  <r>
    <x v="124"/>
    <x v="0"/>
    <x v="3"/>
    <s v="Y"/>
    <x v="2"/>
    <s v="No"/>
    <s v="No"/>
    <n v="0.5"/>
    <s v="No"/>
    <s v="N"/>
    <s v="Operations"/>
    <m/>
    <s v="3 - Senior Manager"/>
    <s v="Operations"/>
    <s v="Full Time"/>
    <s v="Full Time"/>
    <x v="3"/>
    <s v="3 - Senior Manager &amp; Operations"/>
    <x v="2"/>
    <x v="4"/>
    <n v="0"/>
    <s v=""/>
    <s v="N"/>
    <m/>
    <x v="0"/>
    <n v="38"/>
    <s v="Switzerland"/>
    <s v="Switzerland"/>
    <s v="Switzerland"/>
    <d v="2020-04-01T00:00:00"/>
    <n v="0"/>
    <n v="0.8518833758095703"/>
  </r>
  <r>
    <x v="125"/>
    <x v="1"/>
    <x v="0"/>
    <s v="Y"/>
    <x v="2"/>
    <s v="No"/>
    <s v="No"/>
    <n v="0.5"/>
    <s v="No"/>
    <s v="N"/>
    <s v="Internal Services"/>
    <m/>
    <s v="6 - Junior Officer"/>
    <s v="Internal Services"/>
    <n v="0.8"/>
    <s v="Part Time"/>
    <x v="3"/>
    <s v="6 - Junior Officer &amp; Internal Services"/>
    <x v="1"/>
    <x v="3"/>
    <n v="0"/>
    <s v=""/>
    <s v="N"/>
    <m/>
    <x v="1"/>
    <n v="22"/>
    <s v="Germany"/>
    <s v="Europe"/>
    <s v="Europe"/>
    <d v="2020-04-01T00:00:00"/>
    <n v="0"/>
    <n v="0.50959681831674564"/>
  </r>
  <r>
    <x v="126"/>
    <x v="0"/>
    <x v="5"/>
    <s v="N"/>
    <x v="2"/>
    <s v="No"/>
    <s v="No"/>
    <n v="0.5"/>
    <s v="No"/>
    <s v="Y"/>
    <s v="Finance"/>
    <m/>
    <s v="1 - Executive"/>
    <s v="Finance"/>
    <s v="Full Time"/>
    <s v="Full Time"/>
    <x v="0"/>
    <s v=""/>
    <x v="0"/>
    <x v="0"/>
    <n v="2"/>
    <s v="1 - Executive"/>
    <s v="N"/>
    <n v="3"/>
    <x v="3"/>
    <n v="55"/>
    <s v="Switzerland"/>
    <s v="Switzerland"/>
    <s v="Switzerland"/>
    <d v="2017-04-01T00:00:00"/>
    <n v="3"/>
    <n v="0.21410674958397224"/>
  </r>
  <r>
    <x v="127"/>
    <x v="0"/>
    <x v="5"/>
    <s v="N"/>
    <x v="2"/>
    <s v="No"/>
    <s v="No"/>
    <n v="0.5"/>
    <s v="No"/>
    <s v="Y"/>
    <s v="Strategy"/>
    <m/>
    <s v="1 - Executive"/>
    <s v="Strategy"/>
    <s v="Full Time"/>
    <s v="Full Time"/>
    <x v="0"/>
    <s v=""/>
    <x v="0"/>
    <x v="0"/>
    <n v="3"/>
    <s v="1 - Executive"/>
    <s v="N"/>
    <n v="2"/>
    <x v="2"/>
    <n v="42"/>
    <s v="Switzerland"/>
    <s v="Switzerland"/>
    <s v="Switzerland"/>
    <d v="2017-04-01T00:00:00"/>
    <n v="3"/>
    <n v="0.29908709337196382"/>
  </r>
  <r>
    <x v="128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4"/>
    <s v="6 - Junior Officer"/>
    <s v="N"/>
    <n v="3"/>
    <x v="1"/>
    <n v="22"/>
    <s v="Switzerland"/>
    <s v="Switzerland"/>
    <s v="Switzerland"/>
    <d v="2016-04-01T00:00:00"/>
    <n v="4"/>
    <n v="0.24355379960715451"/>
  </r>
  <r>
    <x v="129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2"/>
    <x v="1"/>
    <n v="24"/>
    <s v="Germany"/>
    <s v="Europe"/>
    <s v="Europe"/>
    <d v="2018-04-01T00:00:00"/>
    <n v="2"/>
    <n v="0.26581167436893116"/>
  </r>
  <r>
    <x v="130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3"/>
    <s v="Switzerland"/>
    <s v="Switzerland"/>
    <s v="Switzerland"/>
    <d v="2018-04-01T00:00:00"/>
    <n v="2"/>
    <n v="0.25075683059944931"/>
  </r>
  <r>
    <x v="131"/>
    <x v="0"/>
    <x v="0"/>
    <s v="N"/>
    <x v="0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4"/>
    <x v="1"/>
    <n v="25"/>
    <s v="Germany"/>
    <s v="Europe"/>
    <s v="Europe"/>
    <d v="2018-04-01T00:00:00"/>
    <n v="2"/>
    <n v="0.23502155146479153"/>
  </r>
  <r>
    <x v="132"/>
    <x v="1"/>
    <x v="1"/>
    <s v="N"/>
    <x v="1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3"/>
    <s v="4 - Manager"/>
    <s v="N"/>
    <n v="2"/>
    <x v="0"/>
    <n v="38"/>
    <s v="Russia"/>
    <s v="Europe"/>
    <s v="Europe"/>
    <d v="2017-04-01T00:00:00"/>
    <n v="3"/>
    <n v="0.63272619374380867"/>
  </r>
  <r>
    <x v="133"/>
    <x v="0"/>
    <x v="1"/>
    <s v="N"/>
    <x v="1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3"/>
    <s v="4 - Manager"/>
    <s v="N"/>
    <n v="3"/>
    <x v="0"/>
    <n v="32"/>
    <s v="France"/>
    <s v="Europe"/>
    <s v="Europe"/>
    <d v="2012-04-01T00:00:00"/>
    <n v="8"/>
    <n v="0.63962166639756468"/>
  </r>
  <r>
    <x v="134"/>
    <x v="1"/>
    <x v="0"/>
    <s v="N"/>
    <x v="1"/>
    <s v="No"/>
    <s v="Yes"/>
    <n v="0.5"/>
    <s v="No"/>
    <s v="Y"/>
    <s v="Operations"/>
    <m/>
    <s v="6 - Junior Officer"/>
    <s v="Operations"/>
    <n v="0.7"/>
    <s v="Part Time"/>
    <x v="3"/>
    <s v="6 - Junior Officer &amp; Operations"/>
    <x v="1"/>
    <x v="3"/>
    <n v="1"/>
    <s v="6 - Junior Officer"/>
    <s v="N"/>
    <m/>
    <x v="4"/>
    <n v="19"/>
    <s v="Switzerland"/>
    <s v="Switzerland"/>
    <s v="Switzerland"/>
    <d v="2019-04-01T00:00:00"/>
    <n v="1"/>
    <n v="5.3701050308276432E-2"/>
  </r>
  <r>
    <x v="135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6"/>
    <s v="Switzerland"/>
    <s v="Switzerland"/>
    <s v="Switzerland"/>
    <d v="2019-04-01T00:00:00"/>
    <n v="1"/>
    <n v="0.76560167490598985"/>
  </r>
  <r>
    <x v="136"/>
    <x v="0"/>
    <x v="3"/>
    <s v="N"/>
    <x v="0"/>
    <s v="Yes"/>
    <s v="Yes"/>
    <n v="0.5"/>
    <s v="No"/>
    <s v="Y"/>
    <s v="Sales &amp; Marketing"/>
    <m/>
    <s v="2 - Director"/>
    <s v="Sales &amp; Marketing"/>
    <s v="Full Time"/>
    <s v="Full Time"/>
    <x v="1"/>
    <s v="3 - Senior Manager &amp; Sales &amp; Marketing"/>
    <x v="2"/>
    <x v="4"/>
    <n v="2"/>
    <s v="3 - Senior Manager"/>
    <s v="N"/>
    <n v="3"/>
    <x v="2"/>
    <n v="40"/>
    <s v="France"/>
    <s v="Europe"/>
    <s v="Europe"/>
    <d v="2018-04-01T00:00:00"/>
    <n v="2"/>
    <n v="0.30541503675934101"/>
  </r>
  <r>
    <x v="137"/>
    <x v="1"/>
    <x v="0"/>
    <s v="N"/>
    <x v="0"/>
    <s v="Yes"/>
    <s v="Yes"/>
    <n v="0.5"/>
    <s v="No"/>
    <s v="Y"/>
    <s v="HR"/>
    <m/>
    <s v="5 - Senior Officer"/>
    <s v="HR"/>
    <s v="Full Time"/>
    <s v="Full Time"/>
    <x v="2"/>
    <s v="6 - Junior Officer &amp; HR"/>
    <x v="1"/>
    <x v="3"/>
    <n v="6"/>
    <s v="6 - Junior Officer"/>
    <s v="N"/>
    <n v="2"/>
    <x v="0"/>
    <n v="30"/>
    <s v="Sweden"/>
    <s v="Europe"/>
    <s v="Europe"/>
    <d v="2014-04-01T00:00:00"/>
    <n v="6"/>
    <n v="0.90420782842976266"/>
  </r>
  <r>
    <x v="138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7"/>
    <s v="Italy"/>
    <s v="Europe"/>
    <s v="Europe"/>
    <d v="2018-04-01T00:00:00"/>
    <n v="2"/>
    <n v="0.24280156651143225"/>
  </r>
  <r>
    <x v="139"/>
    <x v="0"/>
    <x v="3"/>
    <s v="N"/>
    <x v="0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5"/>
    <s v="3 - Senior Manager"/>
    <s v="N"/>
    <n v="3"/>
    <x v="0"/>
    <n v="39"/>
    <s v="Switzerland"/>
    <s v="Switzerland"/>
    <s v="Switzerland"/>
    <d v="2015-04-01T00:00:00"/>
    <n v="5"/>
    <n v="0.74024767555231241"/>
  </r>
  <r>
    <x v="140"/>
    <x v="0"/>
    <x v="3"/>
    <s v="N"/>
    <x v="3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1"/>
    <s v="4 - Manager"/>
    <s v="Y"/>
    <n v="2"/>
    <x v="0"/>
    <n v="35"/>
    <s v="Switzerland"/>
    <s v="Switzerland"/>
    <s v="Switzerland"/>
    <d v="2015-04-01T00:00:00"/>
    <n v="5"/>
    <n v="0.48895393462724701"/>
  </r>
  <r>
    <x v="141"/>
    <x v="0"/>
    <x v="3"/>
    <s v="Y"/>
    <x v="2"/>
    <s v="No"/>
    <s v="No"/>
    <n v="0.5"/>
    <s v="No"/>
    <s v="N"/>
    <s v="Operations"/>
    <m/>
    <s v="3 - Senior Manager"/>
    <s v="Operations"/>
    <s v="Full Time"/>
    <s v="Full Time"/>
    <x v="3"/>
    <s v="3 - Senior Manager &amp; Operations"/>
    <x v="2"/>
    <x v="4"/>
    <n v="0"/>
    <s v=""/>
    <s v="N"/>
    <m/>
    <x v="0"/>
    <n v="34"/>
    <s v="Switzerland"/>
    <s v="Switzerland"/>
    <s v="Switzerland"/>
    <d v="2020-04-01T00:00:00"/>
    <n v="0"/>
    <n v="0.50773539939856505"/>
  </r>
  <r>
    <x v="142"/>
    <x v="1"/>
    <x v="0"/>
    <s v="N"/>
    <x v="1"/>
    <s v="No"/>
    <s v="No"/>
    <n v="0.5"/>
    <s v="Yes"/>
    <s v="Y"/>
    <s v="Operations"/>
    <s v="FY20"/>
    <m/>
    <s v="Operations"/>
    <n v="0.5"/>
    <s v="Part Time"/>
    <x v="0"/>
    <s v=""/>
    <x v="0"/>
    <x v="0"/>
    <n v="2"/>
    <s v="6 - Junior Officer"/>
    <s v="N"/>
    <n v="3"/>
    <x v="0"/>
    <n v="31"/>
    <s v="Switzerland"/>
    <s v="Switzerland"/>
    <s v="Switzerland"/>
    <d v="2018-04-01T00:00:00"/>
    <n v="2"/>
    <n v="0.1084295991992259"/>
  </r>
  <r>
    <x v="143"/>
    <x v="0"/>
    <x v="5"/>
    <s v="Y"/>
    <x v="2"/>
    <s v="No"/>
    <s v="No"/>
    <n v="0.5"/>
    <s v="No"/>
    <s v="N"/>
    <s v="Strategy"/>
    <m/>
    <s v="1 - Executive"/>
    <s v="Strategy"/>
    <s v="Full Time"/>
    <s v="Full Time"/>
    <x v="0"/>
    <s v=""/>
    <x v="0"/>
    <x v="0"/>
    <n v="0"/>
    <s v=""/>
    <s v="N"/>
    <m/>
    <x v="2"/>
    <n v="49"/>
    <s v="Switzerland"/>
    <s v="Switzerland"/>
    <s v="Switzerland"/>
    <d v="2020-04-01T00:00:00"/>
    <n v="0"/>
    <n v="0.7486379446975101"/>
  </r>
  <r>
    <x v="144"/>
    <x v="0"/>
    <x v="1"/>
    <s v="N"/>
    <x v="0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4"/>
    <s v="4 - Manager"/>
    <s v="N"/>
    <n v="3"/>
    <x v="0"/>
    <n v="36"/>
    <s v="Spain"/>
    <s v="Europe"/>
    <s v="Europe"/>
    <d v="2016-04-01T00:00:00"/>
    <n v="4"/>
    <n v="2.3975743238393243E-2"/>
  </r>
  <r>
    <x v="145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1"/>
    <n v="26"/>
    <s v="France"/>
    <s v="Europe"/>
    <s v="Europe"/>
    <d v="2017-04-01T00:00:00"/>
    <n v="3"/>
    <n v="0.17830357802392027"/>
  </r>
  <r>
    <x v="146"/>
    <x v="1"/>
    <x v="1"/>
    <s v="Y"/>
    <x v="2"/>
    <s v="No"/>
    <s v="No"/>
    <n v="0.5"/>
    <s v="No"/>
    <s v="N"/>
    <s v="Operations"/>
    <m/>
    <s v="4 - Manager"/>
    <s v="Operations"/>
    <s v="Full Time"/>
    <s v="Full Time"/>
    <x v="3"/>
    <s v="4 - Manager &amp; Operations"/>
    <x v="1"/>
    <x v="1"/>
    <n v="0"/>
    <s v=""/>
    <s v="N"/>
    <m/>
    <x v="2"/>
    <n v="42"/>
    <s v="Germany"/>
    <s v="Europe"/>
    <s v="Europe"/>
    <d v="2020-04-01T00:00:00"/>
    <n v="0"/>
    <n v="1.8603984023034315E-2"/>
  </r>
  <r>
    <x v="147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3"/>
    <s v="Switzerland"/>
    <s v="Switzerland"/>
    <s v="Switzerland"/>
    <d v="2018-04-01T00:00:00"/>
    <n v="2"/>
    <n v="0.64917707657250534"/>
  </r>
  <r>
    <x v="148"/>
    <x v="0"/>
    <x v="1"/>
    <s v="N"/>
    <x v="3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2"/>
    <s v="4 - Manager"/>
    <s v="N"/>
    <n v="3"/>
    <x v="0"/>
    <n v="36"/>
    <s v="Germany"/>
    <s v="Europe"/>
    <s v="Europe"/>
    <d v="2015-04-01T00:00:00"/>
    <n v="5"/>
    <n v="0.74808159156545073"/>
  </r>
  <r>
    <x v="149"/>
    <x v="0"/>
    <x v="1"/>
    <s v="N"/>
    <x v="0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3"/>
    <s v="4 - Manager"/>
    <s v="N"/>
    <n v="2"/>
    <x v="0"/>
    <n v="36"/>
    <s v="Switzerland"/>
    <s v="Switzerland"/>
    <s v="Switzerland"/>
    <d v="2016-04-01T00:00:00"/>
    <n v="4"/>
    <n v="0.74722185055525647"/>
  </r>
  <r>
    <x v="150"/>
    <x v="1"/>
    <x v="4"/>
    <s v="N"/>
    <x v="2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3"/>
    <s v="5 - Senior Officer"/>
    <s v="N"/>
    <n v="3"/>
    <x v="2"/>
    <n v="41"/>
    <s v="Italy"/>
    <s v="Europe"/>
    <s v="Europe"/>
    <d v="2016-04-01T00:00:00"/>
    <n v="4"/>
    <n v="0.34561825220643305"/>
  </r>
  <r>
    <x v="151"/>
    <x v="0"/>
    <x v="2"/>
    <s v="N"/>
    <x v="0"/>
    <s v="No"/>
    <s v="Yes"/>
    <n v="0.5"/>
    <s v="No"/>
    <s v="Y"/>
    <s v="HR"/>
    <m/>
    <s v="2 - Director"/>
    <s v="HR"/>
    <s v="Full Time"/>
    <s v="Full Time"/>
    <x v="2"/>
    <s v="2 - Director &amp; HR"/>
    <x v="2"/>
    <x v="2"/>
    <n v="6"/>
    <s v="2 - Director"/>
    <s v="N"/>
    <n v="3"/>
    <x v="2"/>
    <n v="42"/>
    <s v="France"/>
    <s v="Europe"/>
    <s v="Europe"/>
    <d v="2012-04-01T00:00:00"/>
    <n v="8"/>
    <n v="0.26902518467556458"/>
  </r>
  <r>
    <x v="152"/>
    <x v="1"/>
    <x v="3"/>
    <s v="Y"/>
    <x v="2"/>
    <s v="No"/>
    <s v="No"/>
    <n v="0.5"/>
    <s v="No"/>
    <s v="N"/>
    <s v="Sales &amp; Marketing"/>
    <m/>
    <s v="3 - Senior Manager"/>
    <s v="Sales &amp; Marketing"/>
    <s v="Full Time"/>
    <s v="Full Time"/>
    <x v="1"/>
    <s v="3 - Senior Manager &amp; Sales &amp; Marketing"/>
    <x v="2"/>
    <x v="4"/>
    <n v="0"/>
    <s v=""/>
    <s v="N"/>
    <m/>
    <x v="2"/>
    <n v="40"/>
    <s v="Switzerland"/>
    <s v="Switzerland"/>
    <s v="Switzerland"/>
    <d v="2020-04-01T00:00:00"/>
    <n v="0"/>
    <n v="0.82636687532900277"/>
  </r>
  <r>
    <x v="153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0"/>
    <n v="31"/>
    <s v="Switzerland"/>
    <s v="Switzerland"/>
    <s v="Switzerland"/>
    <d v="2019-04-01T00:00:00"/>
    <n v="1"/>
    <n v="0.12979237215693062"/>
  </r>
  <r>
    <x v="154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2"/>
    <s v="Switzerland"/>
    <s v="Switzerland"/>
    <s v="Switzerland"/>
    <d v="2018-04-01T00:00:00"/>
    <n v="2"/>
    <n v="0.60368711343900927"/>
  </r>
  <r>
    <x v="155"/>
    <x v="0"/>
    <x v="0"/>
    <s v="N"/>
    <x v="0"/>
    <s v="No"/>
    <s v="No"/>
    <n v="0.5"/>
    <s v="Yes"/>
    <s v="Y"/>
    <s v="Internal Services"/>
    <s v="FY20"/>
    <m/>
    <s v="Internal Services"/>
    <s v="Full Time"/>
    <s v="Full Time"/>
    <x v="0"/>
    <s v=""/>
    <x v="0"/>
    <x v="0"/>
    <n v="5"/>
    <s v="6 - Junior Officer"/>
    <s v="N"/>
    <n v="3"/>
    <x v="0"/>
    <n v="39"/>
    <s v="Italy"/>
    <s v="Europe"/>
    <s v="Europe"/>
    <d v="2015-04-01T00:00:00"/>
    <n v="5"/>
    <n v="3.7317258450114688E-2"/>
  </r>
  <r>
    <x v="156"/>
    <x v="1"/>
    <x v="4"/>
    <s v="Y"/>
    <x v="2"/>
    <s v="No"/>
    <s v="No"/>
    <n v="0.5"/>
    <s v="No"/>
    <s v="N"/>
    <s v="Operations"/>
    <m/>
    <s v="5 - Senior Officer"/>
    <s v="Operations"/>
    <n v="0.9"/>
    <s v="Part Time"/>
    <x v="3"/>
    <s v="5 - Senior Officer &amp; Operations"/>
    <x v="1"/>
    <x v="5"/>
    <n v="0"/>
    <s v=""/>
    <s v="N"/>
    <m/>
    <x v="1"/>
    <n v="28"/>
    <s v="Switzerland"/>
    <s v="Switzerland"/>
    <s v="Switzerland"/>
    <d v="2020-04-01T00:00:00"/>
    <n v="0"/>
    <n v="0.38133642712517235"/>
  </r>
  <r>
    <x v="157"/>
    <x v="0"/>
    <x v="0"/>
    <s v="N"/>
    <x v="1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3"/>
    <s v="6 - Junior Officer"/>
    <s v="N"/>
    <n v="3"/>
    <x v="1"/>
    <n v="23"/>
    <s v="Switzerland"/>
    <s v="Switzerland"/>
    <s v="Switzerland"/>
    <d v="2017-04-01T00:00:00"/>
    <n v="3"/>
    <n v="0.86374823868850725"/>
  </r>
  <r>
    <x v="158"/>
    <x v="0"/>
    <x v="3"/>
    <s v="N"/>
    <x v="1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3"/>
    <s v="3 - Senior Manager"/>
    <s v="N"/>
    <n v="3"/>
    <x v="0"/>
    <n v="39"/>
    <s v="Germany"/>
    <s v="Europe"/>
    <s v="Europe"/>
    <d v="2017-04-01T00:00:00"/>
    <n v="3"/>
    <n v="0.23228885402918331"/>
  </r>
  <r>
    <x v="159"/>
    <x v="0"/>
    <x v="3"/>
    <s v="N"/>
    <x v="4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1"/>
    <s v="4 - Manager"/>
    <s v="Y"/>
    <n v="2"/>
    <x v="0"/>
    <n v="35"/>
    <s v="Switzerland"/>
    <s v="Switzerland"/>
    <s v="Switzerland"/>
    <d v="2017-04-01T00:00:00"/>
    <n v="3"/>
    <n v="0.73767047371791949"/>
  </r>
  <r>
    <x v="160"/>
    <x v="0"/>
    <x v="1"/>
    <s v="N"/>
    <x v="0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2"/>
    <s v="4 - Manager"/>
    <s v="N"/>
    <n v="3"/>
    <x v="0"/>
    <n v="35"/>
    <s v="Switzerland"/>
    <s v="Switzerland"/>
    <s v="Switzerland"/>
    <d v="2011-04-01T00:00:00"/>
    <n v="9"/>
    <n v="0.19689154758998317"/>
  </r>
  <r>
    <x v="161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6"/>
    <s v="France"/>
    <s v="Europe"/>
    <s v="Europe"/>
    <d v="2017-04-01T00:00:00"/>
    <n v="3"/>
    <n v="0.22212665876649373"/>
  </r>
  <r>
    <x v="162"/>
    <x v="0"/>
    <x v="1"/>
    <s v="N"/>
    <x v="1"/>
    <s v="No"/>
    <s v="Yes"/>
    <n v="0.5"/>
    <s v="No"/>
    <s v="Y"/>
    <s v="Finance"/>
    <m/>
    <s v="4 - Manager"/>
    <s v="Finance"/>
    <s v="Full Time"/>
    <s v="Full Time"/>
    <x v="2"/>
    <s v="4 - Manager &amp; Finance"/>
    <x v="1"/>
    <x v="1"/>
    <n v="3"/>
    <s v="4 - Manager"/>
    <s v="N"/>
    <n v="3"/>
    <x v="0"/>
    <n v="36"/>
    <s v="Switzerland"/>
    <s v="Switzerland"/>
    <s v="Switzerland"/>
    <d v="2017-04-01T00:00:00"/>
    <n v="3"/>
    <n v="0.63871397867082902"/>
  </r>
  <r>
    <x v="163"/>
    <x v="0"/>
    <x v="4"/>
    <s v="N"/>
    <x v="1"/>
    <s v="No"/>
    <s v="No"/>
    <n v="0.5"/>
    <s v="Yes"/>
    <s v="Y"/>
    <s v="Operations"/>
    <s v="FY20"/>
    <m/>
    <s v="Operations"/>
    <s v="Full Time"/>
    <s v="Full Time"/>
    <x v="0"/>
    <s v=""/>
    <x v="0"/>
    <x v="0"/>
    <n v="7"/>
    <s v="5 - Senior Officer"/>
    <s v="N"/>
    <n v="3"/>
    <x v="3"/>
    <n v="56"/>
    <s v="Netherlands"/>
    <s v="Europe"/>
    <s v="Europe"/>
    <d v="2011-04-01T00:00:00"/>
    <n v="9"/>
    <n v="0.28953110890793077"/>
  </r>
  <r>
    <x v="164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6"/>
    <s v="France"/>
    <s v="Europe"/>
    <s v="Europe"/>
    <d v="2019-04-01T00:00:00"/>
    <n v="1"/>
    <n v="0.90945326835863993"/>
  </r>
  <r>
    <x v="165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2"/>
    <x v="1"/>
    <n v="24"/>
    <s v="Switzerland"/>
    <s v="Switzerland"/>
    <s v="Switzerland"/>
    <d v="2013-04-01T00:00:00"/>
    <n v="7"/>
    <n v="0.97640617833914656"/>
  </r>
  <r>
    <x v="166"/>
    <x v="0"/>
    <x v="3"/>
    <s v="N"/>
    <x v="0"/>
    <s v="No"/>
    <s v="Yes"/>
    <n v="0.5"/>
    <s v="No"/>
    <s v="Y"/>
    <s v="Internal Services"/>
    <m/>
    <s v="3 - Senior Manager"/>
    <s v="Internal Services"/>
    <s v="Full Time"/>
    <s v="Full Time"/>
    <x v="1"/>
    <s v="3 - Senior Manager &amp; Internal Services"/>
    <x v="2"/>
    <x v="4"/>
    <n v="2"/>
    <s v="3 - Senior Manager"/>
    <s v="N"/>
    <n v="3"/>
    <x v="2"/>
    <n v="40"/>
    <s v="Germany"/>
    <s v="Europe"/>
    <s v="Europe"/>
    <d v="2017-04-01T00:00:00"/>
    <n v="3"/>
    <n v="0.2798271684488447"/>
  </r>
  <r>
    <x v="167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2"/>
    <x v="1"/>
    <n v="25"/>
    <s v="France"/>
    <s v="Europe"/>
    <s v="Europe"/>
    <d v="2011-04-01T00:00:00"/>
    <n v="9"/>
    <n v="9.9233428510439703E-2"/>
  </r>
  <r>
    <x v="168"/>
    <x v="1"/>
    <x v="4"/>
    <s v="N"/>
    <x v="4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2"/>
    <s v="5 - Senior Officer"/>
    <s v="N"/>
    <n v="3"/>
    <x v="0"/>
    <n v="32"/>
    <s v="France"/>
    <s v="Europe"/>
    <s v="Europe"/>
    <d v="2018-04-01T00:00:00"/>
    <n v="2"/>
    <n v="0.43094273678306738"/>
  </r>
  <r>
    <x v="169"/>
    <x v="0"/>
    <x v="1"/>
    <s v="N"/>
    <x v="0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3"/>
    <s v="4 - Manager"/>
    <s v="N"/>
    <n v="2"/>
    <x v="0"/>
    <n v="35"/>
    <s v="Switzerland"/>
    <s v="Switzerland"/>
    <s v="Switzerland"/>
    <d v="2017-04-01T00:00:00"/>
    <n v="3"/>
    <n v="0.83291148074865318"/>
  </r>
  <r>
    <x v="170"/>
    <x v="1"/>
    <x v="1"/>
    <s v="N"/>
    <x v="1"/>
    <s v="No"/>
    <s v="Yes"/>
    <n v="0.5"/>
    <s v="No"/>
    <s v="Y"/>
    <s v="Sales &amp; Marketing"/>
    <m/>
    <s v="4 - Manager"/>
    <s v="Sales &amp; Marketing"/>
    <n v="0.8"/>
    <s v="Part Time"/>
    <x v="1"/>
    <s v="4 - Manager &amp; Sales &amp; Marketing"/>
    <x v="1"/>
    <x v="1"/>
    <n v="2"/>
    <s v="4 - Manager"/>
    <s v="N"/>
    <n v="2"/>
    <x v="2"/>
    <n v="41"/>
    <s v="Italy"/>
    <s v="Europe"/>
    <s v="Europe"/>
    <d v="2011-04-01T00:00:00"/>
    <n v="9"/>
    <n v="9.1494750225147636E-2"/>
  </r>
  <r>
    <x v="171"/>
    <x v="0"/>
    <x v="3"/>
    <s v="N"/>
    <x v="1"/>
    <s v="No"/>
    <s v="Yes"/>
    <n v="0.5"/>
    <s v="No"/>
    <s v="Y"/>
    <s v="HR"/>
    <m/>
    <s v="3 - Senior Manager"/>
    <s v="HR"/>
    <s v="Full Time"/>
    <s v="Full Time"/>
    <x v="2"/>
    <s v="3 - Senior Manager &amp; HR"/>
    <x v="2"/>
    <x v="4"/>
    <n v="3"/>
    <s v="3 - Senior Manager"/>
    <s v="N"/>
    <n v="2"/>
    <x v="0"/>
    <n v="36"/>
    <s v="Switzerland"/>
    <s v="Switzerland"/>
    <s v="Switzerland"/>
    <d v="2016-04-01T00:00:00"/>
    <n v="4"/>
    <n v="0.916122741948871"/>
  </r>
  <r>
    <x v="172"/>
    <x v="1"/>
    <x v="4"/>
    <s v="N"/>
    <x v="0"/>
    <s v="No"/>
    <s v="Yes"/>
    <n v="0.5"/>
    <s v="No"/>
    <s v="Y"/>
    <s v="Operations"/>
    <m/>
    <s v="5 - Senior Officer"/>
    <s v="Operations"/>
    <n v="0.4"/>
    <s v="Part Time"/>
    <x v="3"/>
    <s v="5 - Senior Officer &amp; Operations"/>
    <x v="1"/>
    <x v="5"/>
    <n v="1"/>
    <s v="6 - Junior Officer"/>
    <s v="Y"/>
    <n v="1"/>
    <x v="0"/>
    <n v="30"/>
    <s v="Italy"/>
    <s v="Europe"/>
    <s v="Europe"/>
    <d v="2013-04-01T00:00:00"/>
    <n v="7"/>
    <n v="0.34054584655254905"/>
  </r>
  <r>
    <x v="173"/>
    <x v="0"/>
    <x v="2"/>
    <s v="N"/>
    <x v="0"/>
    <s v="No"/>
    <s v="Yes"/>
    <n v="0.5"/>
    <s v="No"/>
    <s v="Y"/>
    <s v="Operations"/>
    <m/>
    <s v="2 - Director"/>
    <s v="Operations"/>
    <s v="Full Time"/>
    <s v="Full Time"/>
    <x v="3"/>
    <s v="2 - Director &amp; Operations"/>
    <x v="2"/>
    <x v="2"/>
    <n v="3"/>
    <s v="2 - Director"/>
    <s v="N"/>
    <n v="2"/>
    <x v="2"/>
    <n v="44"/>
    <s v="France"/>
    <s v="Europe"/>
    <s v="Europe"/>
    <d v="2011-04-01T00:00:00"/>
    <n v="9"/>
    <n v="0.85851867056514308"/>
  </r>
  <r>
    <x v="174"/>
    <x v="0"/>
    <x v="4"/>
    <s v="N"/>
    <x v="0"/>
    <s v="Yes"/>
    <s v="Yes"/>
    <n v="0.5"/>
    <s v="No"/>
    <s v="Y"/>
    <s v="Finance"/>
    <m/>
    <s v="4 - Manager"/>
    <s v="Finance"/>
    <s v="Full Time"/>
    <s v="Full Time"/>
    <x v="2"/>
    <s v="5 - Senior Officer &amp; Finance"/>
    <x v="1"/>
    <x v="5"/>
    <n v="1"/>
    <s v="6 - Junior Officer"/>
    <s v="Y"/>
    <n v="1"/>
    <x v="0"/>
    <n v="36"/>
    <s v="Switzerland"/>
    <s v="Switzerland"/>
    <s v="Switzerland"/>
    <d v="2016-04-01T00:00:00"/>
    <n v="4"/>
    <n v="0.72680492268711616"/>
  </r>
  <r>
    <x v="175"/>
    <x v="1"/>
    <x v="3"/>
    <s v="N"/>
    <x v="0"/>
    <s v="Yes"/>
    <s v="Yes"/>
    <n v="0.5"/>
    <s v="No"/>
    <s v="Y"/>
    <s v="Internal Services"/>
    <m/>
    <s v="2 - Director"/>
    <s v="Internal Services"/>
    <s v="Full Time"/>
    <s v="Full Time"/>
    <x v="1"/>
    <s v="3 - Senior Manager &amp; Internal Services"/>
    <x v="2"/>
    <x v="4"/>
    <n v="4"/>
    <s v="3 - Senior Manager"/>
    <s v="N"/>
    <n v="2"/>
    <x v="2"/>
    <n v="46"/>
    <s v="France"/>
    <s v="Europe"/>
    <s v="Europe"/>
    <d v="2016-04-01T00:00:00"/>
    <n v="4"/>
    <n v="0.70244457204139332"/>
  </r>
  <r>
    <x v="176"/>
    <x v="0"/>
    <x v="1"/>
    <s v="N"/>
    <x v="1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3"/>
    <s v="4 - Manager"/>
    <s v="N"/>
    <n v="3"/>
    <x v="0"/>
    <n v="30"/>
    <s v="Spain"/>
    <s v="Europe"/>
    <s v="Europe"/>
    <d v="2015-04-01T00:00:00"/>
    <n v="5"/>
    <n v="0.80890899828430785"/>
  </r>
  <r>
    <x v="177"/>
    <x v="0"/>
    <x v="4"/>
    <s v="N"/>
    <x v="1"/>
    <s v="No"/>
    <s v="Yes"/>
    <n v="0.5"/>
    <s v="No"/>
    <s v="Y"/>
    <s v="Internal Services"/>
    <m/>
    <s v="5 - Senior Officer"/>
    <s v="Internal Services"/>
    <n v="0.9"/>
    <s v="Part Time"/>
    <x v="3"/>
    <s v="5 - Senior Officer &amp; Internal Services"/>
    <x v="1"/>
    <x v="5"/>
    <n v="2"/>
    <s v="5 - Senior Officer"/>
    <s v="N"/>
    <n v="4"/>
    <x v="0"/>
    <n v="34"/>
    <s v="Switzerland"/>
    <s v="Switzerland"/>
    <s v="Switzerland"/>
    <d v="2011-04-01T00:00:00"/>
    <n v="9"/>
    <n v="0.52368719670919772"/>
  </r>
  <r>
    <x v="178"/>
    <x v="0"/>
    <x v="4"/>
    <s v="N"/>
    <x v="0"/>
    <s v="Yes"/>
    <s v="Yes"/>
    <n v="0.5"/>
    <s v="No"/>
    <s v="Y"/>
    <s v="Sales &amp; Marketing"/>
    <m/>
    <s v="4 - Manager"/>
    <s v="Sales &amp; Marketing"/>
    <s v="Full Time"/>
    <s v="Full Time"/>
    <x v="3"/>
    <s v="5 - Senior Officer &amp; Sales &amp; Marketing"/>
    <x v="1"/>
    <x v="5"/>
    <n v="4"/>
    <s v="5 - Senior Officer"/>
    <s v="N"/>
    <n v="3"/>
    <x v="0"/>
    <n v="33"/>
    <s v="Germany"/>
    <s v="Europe"/>
    <s v="Europe"/>
    <d v="2015-04-01T00:00:00"/>
    <n v="5"/>
    <n v="0.64887282457567463"/>
  </r>
  <r>
    <x v="179"/>
    <x v="0"/>
    <x v="3"/>
    <s v="N"/>
    <x v="0"/>
    <s v="No"/>
    <s v="No"/>
    <n v="0.5"/>
    <s v="Yes"/>
    <s v="Y"/>
    <s v="HR"/>
    <s v="FY20"/>
    <m/>
    <s v="HR"/>
    <s v="Full Time"/>
    <s v="Full Time"/>
    <x v="0"/>
    <s v=""/>
    <x v="0"/>
    <x v="0"/>
    <n v="2"/>
    <s v="3 - Senior Manager"/>
    <s v="N"/>
    <n v="3"/>
    <x v="0"/>
    <n v="34"/>
    <s v="Switzerland"/>
    <s v="Switzerland"/>
    <s v="Switzerland"/>
    <d v="2016-04-01T00:00:00"/>
    <n v="4"/>
    <n v="0.36401470473889641"/>
  </r>
  <r>
    <x v="180"/>
    <x v="1"/>
    <x v="4"/>
    <s v="N"/>
    <x v="1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1"/>
    <s v="6 - Junior Officer"/>
    <s v="Y"/>
    <n v="2"/>
    <x v="1"/>
    <n v="29"/>
    <s v="Italy"/>
    <s v="Europe"/>
    <s v="Europe"/>
    <d v="2012-04-01T00:00:00"/>
    <n v="8"/>
    <n v="0.56600707667843497"/>
  </r>
  <r>
    <x v="181"/>
    <x v="1"/>
    <x v="0"/>
    <s v="N"/>
    <x v="1"/>
    <s v="No"/>
    <s v="No"/>
    <n v="0.5"/>
    <s v="Yes"/>
    <s v="Y"/>
    <s v="Internal Services"/>
    <s v="FY20"/>
    <m/>
    <s v="Internal Services"/>
    <s v="Full Time"/>
    <s v="Full Time"/>
    <x v="0"/>
    <s v=""/>
    <x v="0"/>
    <x v="0"/>
    <n v="2"/>
    <s v="6 - Junior Officer"/>
    <s v="N"/>
    <n v="3"/>
    <x v="2"/>
    <n v="44"/>
    <s v="Germany"/>
    <s v="Europe"/>
    <s v="Europe"/>
    <d v="2018-04-01T00:00:00"/>
    <n v="2"/>
    <n v="0.3290478356827925"/>
  </r>
  <r>
    <x v="182"/>
    <x v="1"/>
    <x v="4"/>
    <s v="N"/>
    <x v="0"/>
    <s v="No"/>
    <s v="Yes"/>
    <n v="0.5"/>
    <s v="No"/>
    <s v="Y"/>
    <s v="Operations"/>
    <m/>
    <s v="5 - Senior Officer"/>
    <s v="Operations"/>
    <n v="0.6"/>
    <s v="Part Time"/>
    <x v="3"/>
    <s v="5 - Senior Officer &amp; Operations"/>
    <x v="1"/>
    <x v="5"/>
    <n v="3"/>
    <s v="5 - Senior Officer"/>
    <s v="N"/>
    <m/>
    <x v="1"/>
    <n v="28"/>
    <s v="United States"/>
    <s v="Americas"/>
    <s v="Elsewhere"/>
    <d v="2017-04-01T00:00:00"/>
    <n v="3"/>
    <n v="0.45362349376903033"/>
  </r>
  <r>
    <x v="183"/>
    <x v="0"/>
    <x v="0"/>
    <s v="Y"/>
    <x v="2"/>
    <s v="No"/>
    <s v="No"/>
    <n v="0.5"/>
    <s v="No"/>
    <s v="N"/>
    <s v="Internal Services"/>
    <m/>
    <s v="6 - Junior Officer"/>
    <s v="Internal Services"/>
    <n v="0.8"/>
    <s v="Part Time"/>
    <x v="3"/>
    <s v="6 - Junior Officer &amp; Internal Services"/>
    <x v="1"/>
    <x v="3"/>
    <n v="0"/>
    <s v=""/>
    <s v="N"/>
    <m/>
    <x v="1"/>
    <n v="22"/>
    <s v="Switzerland"/>
    <s v="Switzerland"/>
    <s v="Switzerland"/>
    <d v="2020-04-01T00:00:00"/>
    <n v="0"/>
    <n v="2.6455705745632496E-2"/>
  </r>
  <r>
    <x v="184"/>
    <x v="0"/>
    <x v="0"/>
    <s v="Y"/>
    <x v="2"/>
    <s v="No"/>
    <s v="No"/>
    <n v="0.5"/>
    <s v="No"/>
    <s v="N"/>
    <s v="Sales &amp; Marketing"/>
    <m/>
    <s v="6 - Junior Officer"/>
    <s v="Sales &amp; Marketing"/>
    <s v="Full Time"/>
    <s v="Full Time"/>
    <x v="3"/>
    <s v="6 - Junior Officer &amp; Sales &amp; Marketing"/>
    <x v="1"/>
    <x v="3"/>
    <n v="0"/>
    <s v=""/>
    <s v="N"/>
    <m/>
    <x v="1"/>
    <n v="25"/>
    <s v="Germany"/>
    <s v="Europe"/>
    <s v="Europe"/>
    <d v="2020-04-01T00:00:00"/>
    <n v="0"/>
    <n v="0.66218106633542373"/>
  </r>
  <r>
    <x v="185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8"/>
    <s v="Germany"/>
    <s v="Europe"/>
    <s v="Europe"/>
    <d v="2018-04-01T00:00:00"/>
    <n v="2"/>
    <n v="0.33697303838427906"/>
  </r>
  <r>
    <x v="186"/>
    <x v="0"/>
    <x v="4"/>
    <s v="N"/>
    <x v="4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m/>
    <x v="0"/>
    <n v="30"/>
    <s v="China"/>
    <s v="Asia Pacific"/>
    <s v="Elsewhere"/>
    <d v="2017-04-01T00:00:00"/>
    <n v="3"/>
    <n v="0.66114550327322097"/>
  </r>
  <r>
    <x v="187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4"/>
    <s v="5 - Senior Officer"/>
    <s v="N"/>
    <n v="3"/>
    <x v="1"/>
    <n v="29"/>
    <s v="Switzerland"/>
    <s v="Switzerland"/>
    <s v="Switzerland"/>
    <d v="2011-04-01T00:00:00"/>
    <n v="9"/>
    <n v="0.17429591923260557"/>
  </r>
  <r>
    <x v="188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6"/>
    <s v="Switzerland"/>
    <s v="Switzerland"/>
    <s v="Switzerland"/>
    <d v="2018-04-01T00:00:00"/>
    <n v="2"/>
    <n v="0.4574806452332838"/>
  </r>
  <r>
    <x v="189"/>
    <x v="1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3"/>
    <s v="5 - Senior Officer"/>
    <s v="N"/>
    <n v="3"/>
    <x v="0"/>
    <n v="33"/>
    <s v="Switzerland"/>
    <s v="Switzerland"/>
    <s v="Switzerland"/>
    <d v="2011-04-01T00:00:00"/>
    <n v="9"/>
    <n v="0.95628036722977361"/>
  </r>
  <r>
    <x v="190"/>
    <x v="0"/>
    <x v="4"/>
    <s v="N"/>
    <x v="1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3"/>
    <s v="5 - Senior Officer"/>
    <s v="N"/>
    <n v="3"/>
    <x v="5"/>
    <n v="62"/>
    <s v="Switzerland"/>
    <s v="Switzerland"/>
    <s v="Switzerland"/>
    <d v="2011-04-01T00:00:00"/>
    <n v="9"/>
    <n v="0.62544535334937623"/>
  </r>
  <r>
    <x v="191"/>
    <x v="0"/>
    <x v="2"/>
    <s v="Y"/>
    <x v="2"/>
    <s v="No"/>
    <s v="No"/>
    <n v="0.5"/>
    <s v="No"/>
    <s v="N"/>
    <s v="Operations"/>
    <m/>
    <s v="2 - Director"/>
    <s v="Operations"/>
    <s v="Full Time"/>
    <s v="Full Time"/>
    <x v="3"/>
    <s v="2 - Director &amp; Operations"/>
    <x v="2"/>
    <x v="2"/>
    <n v="0"/>
    <s v=""/>
    <s v="N"/>
    <m/>
    <x v="0"/>
    <n v="39"/>
    <s v="Switzerland"/>
    <s v="Switzerland"/>
    <s v="Switzerland"/>
    <d v="2020-04-01T00:00:00"/>
    <n v="0"/>
    <n v="0.59131187293359622"/>
  </r>
  <r>
    <x v="192"/>
    <x v="0"/>
    <x v="1"/>
    <s v="N"/>
    <x v="1"/>
    <s v="No"/>
    <s v="No"/>
    <n v="0.5"/>
    <s v="Yes"/>
    <s v="Y"/>
    <s v="Operations"/>
    <s v="FY20"/>
    <m/>
    <s v="Operations"/>
    <s v="Full Time"/>
    <s v="Full Time"/>
    <x v="0"/>
    <s v=""/>
    <x v="0"/>
    <x v="0"/>
    <n v="9"/>
    <s v="4 - Manager"/>
    <s v="N"/>
    <n v="3"/>
    <x v="1"/>
    <n v="25"/>
    <s v="France"/>
    <s v="Europe"/>
    <s v="Europe"/>
    <d v="2011-04-01T00:00:00"/>
    <n v="9"/>
    <n v="6.8071004241667565E-2"/>
  </r>
  <r>
    <x v="193"/>
    <x v="1"/>
    <x v="0"/>
    <s v="Y"/>
    <x v="2"/>
    <s v="No"/>
    <s v="No"/>
    <n v="0.5"/>
    <s v="No"/>
    <s v="N"/>
    <s v="Internal Services"/>
    <m/>
    <s v="6 - Junior Officer"/>
    <s v="Internal Services"/>
    <s v="Full Time"/>
    <s v="Full Time"/>
    <x v="3"/>
    <s v="6 - Junior Officer &amp; Internal Services"/>
    <x v="1"/>
    <x v="3"/>
    <n v="0"/>
    <s v=""/>
    <s v="N"/>
    <m/>
    <x v="1"/>
    <n v="22"/>
    <s v="Switzerland"/>
    <s v="Switzerland"/>
    <s v="Switzerland"/>
    <d v="2020-04-01T00:00:00"/>
    <n v="0"/>
    <n v="0.31927038513385808"/>
  </r>
  <r>
    <x v="194"/>
    <x v="0"/>
    <x v="4"/>
    <s v="N"/>
    <x v="1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2"/>
    <s v="5 - Senior Officer"/>
    <s v="N"/>
    <n v="2"/>
    <x v="0"/>
    <n v="30"/>
    <s v="Switzerland"/>
    <s v="Switzerland"/>
    <s v="Switzerland"/>
    <d v="2018-04-01T00:00:00"/>
    <n v="2"/>
    <n v="0.39492246928600039"/>
  </r>
  <r>
    <x v="195"/>
    <x v="0"/>
    <x v="3"/>
    <s v="Y"/>
    <x v="2"/>
    <s v="No"/>
    <s v="No"/>
    <n v="0.5"/>
    <s v="No"/>
    <s v="N"/>
    <s v="Operations"/>
    <m/>
    <s v="3 - Senior Manager"/>
    <s v="Operations"/>
    <s v="Full Time"/>
    <s v="Full Time"/>
    <x v="3"/>
    <s v="3 - Senior Manager &amp; Operations"/>
    <x v="2"/>
    <x v="4"/>
    <n v="0"/>
    <s v=""/>
    <s v="N"/>
    <m/>
    <x v="2"/>
    <n v="40"/>
    <s v="Switzerland"/>
    <s v="Switzerland"/>
    <s v="Switzerland"/>
    <d v="2020-04-01T00:00:00"/>
    <n v="0"/>
    <n v="0.84285875868409732"/>
  </r>
  <r>
    <x v="196"/>
    <x v="0"/>
    <x v="0"/>
    <s v="N"/>
    <x v="1"/>
    <s v="No"/>
    <s v="Yes"/>
    <n v="0.5"/>
    <s v="No"/>
    <s v="Y"/>
    <s v="Finance"/>
    <m/>
    <s v="6 - Junior Officer"/>
    <s v="Finance"/>
    <s v="Full Time"/>
    <s v="Full Time"/>
    <x v="2"/>
    <s v="6 - Junior Officer &amp; Finance"/>
    <x v="1"/>
    <x v="3"/>
    <n v="5"/>
    <s v="6 - Junior Officer"/>
    <s v="N"/>
    <n v="2"/>
    <x v="1"/>
    <n v="23"/>
    <s v="France"/>
    <s v="Europe"/>
    <s v="Europe"/>
    <d v="2015-04-01T00:00:00"/>
    <n v="5"/>
    <n v="0.70257874877828685"/>
  </r>
  <r>
    <x v="197"/>
    <x v="1"/>
    <x v="0"/>
    <s v="N"/>
    <x v="0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1"/>
    <s v="6 - Junior Officer"/>
    <s v="N"/>
    <m/>
    <x v="2"/>
    <n v="41"/>
    <s v="Switzerland"/>
    <s v="Switzerland"/>
    <s v="Switzerland"/>
    <d v="2019-04-01T00:00:00"/>
    <n v="1"/>
    <n v="0.46773068101114568"/>
  </r>
  <r>
    <x v="198"/>
    <x v="1"/>
    <x v="0"/>
    <s v="N"/>
    <x v="1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2"/>
    <x v="1"/>
    <n v="24"/>
    <s v="Switzerland"/>
    <s v="Switzerland"/>
    <s v="Switzerland"/>
    <d v="2018-04-01T00:00:00"/>
    <n v="2"/>
    <n v="0.28418413323465364"/>
  </r>
  <r>
    <x v="199"/>
    <x v="0"/>
    <x v="4"/>
    <s v="N"/>
    <x v="1"/>
    <s v="No"/>
    <s v="No"/>
    <n v="0.5"/>
    <s v="Yes"/>
    <s v="Y"/>
    <s v="Operations"/>
    <s v="FY20"/>
    <m/>
    <s v="Operations"/>
    <s v="Full Time"/>
    <s v="Full Time"/>
    <x v="0"/>
    <s v=""/>
    <x v="0"/>
    <x v="0"/>
    <n v="4"/>
    <s v="5 - Senior Officer"/>
    <s v="N"/>
    <n v="3"/>
    <x v="2"/>
    <n v="41"/>
    <s v="Italy"/>
    <s v="Europe"/>
    <s v="Europe"/>
    <d v="2011-04-01T00:00:00"/>
    <n v="9"/>
    <n v="0.57451729480356073"/>
  </r>
  <r>
    <x v="200"/>
    <x v="1"/>
    <x v="4"/>
    <s v="Y"/>
    <x v="2"/>
    <s v="No"/>
    <s v="No"/>
    <n v="0.5"/>
    <s v="No"/>
    <s v="N"/>
    <s v="HR"/>
    <m/>
    <s v="5 - Senior Officer"/>
    <s v="HR"/>
    <n v="0.6"/>
    <s v="Part Time"/>
    <x v="2"/>
    <s v="5 - Senior Officer &amp; HR"/>
    <x v="1"/>
    <x v="5"/>
    <n v="0"/>
    <s v=""/>
    <s v="N"/>
    <m/>
    <x v="0"/>
    <n v="33"/>
    <s v="France"/>
    <s v="Europe"/>
    <s v="Europe"/>
    <d v="2020-04-01T00:00:00"/>
    <n v="0"/>
    <n v="0.45853376104543564"/>
  </r>
  <r>
    <x v="201"/>
    <x v="0"/>
    <x v="1"/>
    <s v="N"/>
    <x v="1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3"/>
    <s v="4 - Manager"/>
    <s v="N"/>
    <n v="2"/>
    <x v="0"/>
    <n v="34"/>
    <s v="United States"/>
    <s v="Americas"/>
    <s v="Elsewhere"/>
    <d v="2012-04-01T00:00:00"/>
    <n v="8"/>
    <n v="0.44316835572358271"/>
  </r>
  <r>
    <x v="202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6"/>
    <s v="Germany"/>
    <s v="Europe"/>
    <s v="Europe"/>
    <d v="2019-04-01T00:00:00"/>
    <n v="1"/>
    <n v="0.56330432500597427"/>
  </r>
  <r>
    <x v="203"/>
    <x v="0"/>
    <x v="0"/>
    <s v="Y"/>
    <x v="2"/>
    <s v="No"/>
    <s v="No"/>
    <n v="0.5"/>
    <s v="No"/>
    <s v="N"/>
    <s v="Sales &amp; Marketing"/>
    <m/>
    <s v="6 - Junior Officer"/>
    <s v="Sales &amp; Marketing"/>
    <s v="Full Time"/>
    <s v="Full Time"/>
    <x v="3"/>
    <s v="6 - Junior Officer &amp; Sales &amp; Marketing"/>
    <x v="1"/>
    <x v="3"/>
    <n v="0"/>
    <s v=""/>
    <s v="N"/>
    <m/>
    <x v="1"/>
    <n v="22"/>
    <s v="Switzerland"/>
    <s v="Switzerland"/>
    <s v="Switzerland"/>
    <d v="2020-04-01T00:00:00"/>
    <n v="0"/>
    <n v="0.84406007514370995"/>
  </r>
  <r>
    <x v="204"/>
    <x v="0"/>
    <x v="3"/>
    <s v="N"/>
    <x v="0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3"/>
    <s v="3 - Senior Manager"/>
    <s v="N"/>
    <n v="3"/>
    <x v="2"/>
    <n v="40"/>
    <s v="Switzerland"/>
    <s v="Switzerland"/>
    <s v="Switzerland"/>
    <d v="2014-04-01T00:00:00"/>
    <n v="6"/>
    <n v="0.20496796857000676"/>
  </r>
  <r>
    <x v="205"/>
    <x v="0"/>
    <x v="1"/>
    <s v="N"/>
    <x v="0"/>
    <s v="No"/>
    <s v="Yes"/>
    <n v="0.5"/>
    <s v="No"/>
    <s v="Y"/>
    <s v="Finance"/>
    <m/>
    <s v="4 - Manager"/>
    <s v="Finance"/>
    <s v="Full Time"/>
    <s v="Full Time"/>
    <x v="2"/>
    <s v="4 - Manager &amp; Finance"/>
    <x v="1"/>
    <x v="1"/>
    <n v="1"/>
    <s v="5 - Senior Officer"/>
    <s v="Y"/>
    <n v="1"/>
    <x v="0"/>
    <n v="36"/>
    <s v="United Kingdom"/>
    <s v="Europe"/>
    <s v="Europe"/>
    <d v="2015-04-01T00:00:00"/>
    <n v="5"/>
    <n v="0.45348076444430507"/>
  </r>
  <r>
    <x v="206"/>
    <x v="0"/>
    <x v="2"/>
    <s v="Y"/>
    <x v="2"/>
    <s v="No"/>
    <s v="No"/>
    <n v="0.5"/>
    <s v="No"/>
    <s v="N"/>
    <s v="Internal Services"/>
    <m/>
    <s v="2 - Director"/>
    <s v="Internal Services"/>
    <s v="Full Time"/>
    <s v="Full Time"/>
    <x v="2"/>
    <s v="2 - Director &amp; Internal Services"/>
    <x v="2"/>
    <x v="2"/>
    <n v="0"/>
    <s v=""/>
    <s v="N"/>
    <m/>
    <x v="0"/>
    <n v="38"/>
    <s v="Switzerland"/>
    <s v="Switzerland"/>
    <s v="Switzerland"/>
    <d v="2020-04-01T00:00:00"/>
    <n v="0"/>
    <n v="0.90664903739184388"/>
  </r>
  <r>
    <x v="207"/>
    <x v="1"/>
    <x v="0"/>
    <s v="N"/>
    <x v="4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5"/>
    <s v="Switzerland"/>
    <s v="Switzerland"/>
    <s v="Switzerland"/>
    <d v="2018-04-01T00:00:00"/>
    <n v="2"/>
    <n v="0.35095963771519778"/>
  </r>
  <r>
    <x v="208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2"/>
    <x v="1"/>
    <n v="28"/>
    <s v="Germany"/>
    <s v="Europe"/>
    <s v="Europe"/>
    <d v="2017-04-01T00:00:00"/>
    <n v="3"/>
    <n v="0.3116928438177029"/>
  </r>
  <r>
    <x v="209"/>
    <x v="1"/>
    <x v="1"/>
    <s v="N"/>
    <x v="2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3"/>
    <s v="4 - Manager"/>
    <s v="N"/>
    <n v="2"/>
    <x v="3"/>
    <n v="51"/>
    <s v="Switzerland"/>
    <s v="Switzerland"/>
    <s v="Switzerland"/>
    <d v="2011-04-01T00:00:00"/>
    <n v="9"/>
    <n v="0.4079229680559644"/>
  </r>
  <r>
    <x v="210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1"/>
    <s v="Switzerland"/>
    <s v="Switzerland"/>
    <s v="Switzerland"/>
    <d v="2017-04-01T00:00:00"/>
    <n v="3"/>
    <n v="0.84740803667869524"/>
  </r>
  <r>
    <x v="211"/>
    <x v="0"/>
    <x v="4"/>
    <s v="Y"/>
    <x v="2"/>
    <s v="No"/>
    <s v="No"/>
    <n v="0.5"/>
    <s v="No"/>
    <s v="N"/>
    <s v="Sales &amp; Marketing"/>
    <m/>
    <s v="5 - Senior Officer"/>
    <s v="Sales &amp; Marketing"/>
    <s v="Full Time"/>
    <s v="Full Time"/>
    <x v="3"/>
    <s v="5 - Senior Officer &amp; Sales &amp; Marketing"/>
    <x v="1"/>
    <x v="5"/>
    <n v="0"/>
    <s v=""/>
    <s v="N"/>
    <m/>
    <x v="1"/>
    <n v="27"/>
    <s v="Switzerland"/>
    <s v="Switzerland"/>
    <s v="Switzerland"/>
    <d v="2020-04-01T00:00:00"/>
    <n v="0"/>
    <n v="0.7354409035856887"/>
  </r>
  <r>
    <x v="212"/>
    <x v="1"/>
    <x v="2"/>
    <s v="N"/>
    <x v="3"/>
    <s v="No"/>
    <s v="Yes"/>
    <n v="0.5"/>
    <s v="No"/>
    <s v="Y"/>
    <s v="HR"/>
    <m/>
    <s v="2 - Director"/>
    <s v="HR"/>
    <s v="Full Time"/>
    <s v="Full Time"/>
    <x v="2"/>
    <s v="2 - Director &amp; HR"/>
    <x v="2"/>
    <x v="2"/>
    <n v="3"/>
    <s v="2 - Director"/>
    <s v="N"/>
    <n v="2"/>
    <x v="2"/>
    <n v="44"/>
    <s v="Switzerland"/>
    <s v="Switzerland"/>
    <s v="Switzerland"/>
    <d v="2017-04-01T00:00:00"/>
    <n v="3"/>
    <n v="0.3845377158067953"/>
  </r>
  <r>
    <x v="213"/>
    <x v="1"/>
    <x v="0"/>
    <s v="Y"/>
    <x v="2"/>
    <s v="No"/>
    <s v="No"/>
    <n v="0.5"/>
    <s v="No"/>
    <s v="N"/>
    <s v="Sales &amp; Marketing"/>
    <m/>
    <s v="6 - Junior Officer"/>
    <s v="Sales &amp; Marketing"/>
    <s v="Full Time"/>
    <s v="Full Time"/>
    <x v="3"/>
    <s v="6 - Junior Officer &amp; Sales &amp; Marketing"/>
    <x v="1"/>
    <x v="3"/>
    <n v="0"/>
    <s v=""/>
    <s v="N"/>
    <m/>
    <x v="1"/>
    <n v="28"/>
    <s v="France"/>
    <s v="Europe"/>
    <s v="Europe"/>
    <d v="2020-04-01T00:00:00"/>
    <n v="0"/>
    <n v="0.91404123657993397"/>
  </r>
  <r>
    <x v="214"/>
    <x v="0"/>
    <x v="1"/>
    <s v="N"/>
    <x v="4"/>
    <s v="Yes"/>
    <s v="Yes"/>
    <n v="0.5"/>
    <s v="No"/>
    <s v="Y"/>
    <s v="Operations"/>
    <m/>
    <s v="3 - Senior Manager"/>
    <s v="Operations"/>
    <s v="Full Time"/>
    <s v="Full Time"/>
    <x v="3"/>
    <s v="4 - Manager &amp; Operations"/>
    <x v="1"/>
    <x v="1"/>
    <n v="3"/>
    <s v="4 - Manager"/>
    <s v="N"/>
    <n v="3"/>
    <x v="0"/>
    <n v="37"/>
    <s v="Switzerland"/>
    <s v="Switzerland"/>
    <s v="Switzerland"/>
    <d v="2011-04-01T00:00:00"/>
    <n v="9"/>
    <n v="0.39286110151753739"/>
  </r>
  <r>
    <x v="215"/>
    <x v="1"/>
    <x v="4"/>
    <s v="N"/>
    <x v="2"/>
    <s v="No"/>
    <s v="No"/>
    <n v="0.5"/>
    <s v="Yes"/>
    <s v="Y"/>
    <s v="Operations"/>
    <s v="FY20"/>
    <m/>
    <s v="Operations"/>
    <s v="Full Time"/>
    <s v="Full Time"/>
    <x v="0"/>
    <s v=""/>
    <x v="0"/>
    <x v="0"/>
    <n v="3"/>
    <s v="5 - Senior Officer"/>
    <s v="N"/>
    <n v="2"/>
    <x v="2"/>
    <n v="44"/>
    <s v="France"/>
    <s v="Europe"/>
    <s v="Europe"/>
    <d v="2011-04-01T00:00:00"/>
    <n v="9"/>
    <n v="3.7867252469560575E-2"/>
  </r>
  <r>
    <x v="216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2"/>
    <s v="Switzerland"/>
    <s v="Switzerland"/>
    <s v="Switzerland"/>
    <d v="2019-04-01T00:00:00"/>
    <n v="1"/>
    <n v="0.3924597334770179"/>
  </r>
  <r>
    <x v="217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3"/>
    <x v="1"/>
    <n v="29"/>
    <s v="Switzerland"/>
    <s v="Switzerland"/>
    <s v="Switzerland"/>
    <d v="2013-04-01T00:00:00"/>
    <n v="7"/>
    <n v="0.77494497231675707"/>
  </r>
  <r>
    <x v="218"/>
    <x v="1"/>
    <x v="3"/>
    <s v="Y"/>
    <x v="2"/>
    <s v="No"/>
    <s v="No"/>
    <n v="0.5"/>
    <s v="No"/>
    <s v="N"/>
    <s v="Operations"/>
    <m/>
    <s v="3 - Senior Manager"/>
    <s v="Operations"/>
    <s v="Full Time"/>
    <s v="Full Time"/>
    <x v="3"/>
    <s v="3 - Senior Manager &amp; Operations"/>
    <x v="2"/>
    <x v="4"/>
    <n v="0"/>
    <s v=""/>
    <s v="N"/>
    <m/>
    <x v="0"/>
    <n v="36"/>
    <s v="Switzerland"/>
    <s v="Switzerland"/>
    <s v="Switzerland"/>
    <d v="2020-04-01T00:00:00"/>
    <n v="0"/>
    <n v="0.34761139812632003"/>
  </r>
  <r>
    <x v="219"/>
    <x v="0"/>
    <x v="4"/>
    <s v="N"/>
    <x v="1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4"/>
    <s v="5 - Senior Officer"/>
    <s v="N"/>
    <n v="3"/>
    <x v="1"/>
    <n v="29"/>
    <s v="Germany"/>
    <s v="Europe"/>
    <s v="Europe"/>
    <d v="2011-04-01T00:00:00"/>
    <n v="9"/>
    <n v="0.90462931338026631"/>
  </r>
  <r>
    <x v="220"/>
    <x v="1"/>
    <x v="4"/>
    <s v="Y"/>
    <x v="2"/>
    <s v="No"/>
    <s v="No"/>
    <n v="0.5"/>
    <s v="No"/>
    <s v="N"/>
    <s v="Strategy"/>
    <m/>
    <s v="5 - Senior Officer"/>
    <s v="Strategy"/>
    <s v="Full Time"/>
    <s v="Full Time"/>
    <x v="2"/>
    <s v="5 - Senior Officer &amp; Strategy"/>
    <x v="1"/>
    <x v="5"/>
    <n v="0"/>
    <s v=""/>
    <s v="N"/>
    <m/>
    <x v="1"/>
    <n v="28"/>
    <s v="Switzerland"/>
    <s v="Switzerland"/>
    <s v="Switzerland"/>
    <d v="2020-04-01T00:00:00"/>
    <n v="0"/>
    <n v="0.28525298948201216"/>
  </r>
  <r>
    <x v="221"/>
    <x v="0"/>
    <x v="2"/>
    <s v="N"/>
    <x v="1"/>
    <s v="Yes"/>
    <s v="Yes"/>
    <n v="0.5"/>
    <s v="No"/>
    <s v="Y"/>
    <s v="Sales &amp; Marketing"/>
    <m/>
    <s v="1 - Executive"/>
    <s v="Sales &amp; Marketing"/>
    <s v="Full Time"/>
    <s v="Full Time"/>
    <x v="2"/>
    <s v="2 - Director &amp; Sales &amp; Marketing"/>
    <x v="2"/>
    <x v="2"/>
    <n v="6"/>
    <s v="2 - Director"/>
    <s v="N"/>
    <n v="3"/>
    <x v="0"/>
    <n v="39"/>
    <s v="Switzerland"/>
    <s v="Switzerland"/>
    <s v="Switzerland"/>
    <d v="2012-04-01T00:00:00"/>
    <n v="8"/>
    <n v="0.35476483479678267"/>
  </r>
  <r>
    <x v="222"/>
    <x v="1"/>
    <x v="4"/>
    <s v="N"/>
    <x v="2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5"/>
    <s v="5 - Senior Officer"/>
    <s v="N"/>
    <n v="3"/>
    <x v="1"/>
    <n v="29"/>
    <s v="Switzerland"/>
    <s v="Switzerland"/>
    <s v="Switzerland"/>
    <d v="2011-04-01T00:00:00"/>
    <n v="9"/>
    <n v="9.5083677030702862E-3"/>
  </r>
  <r>
    <x v="223"/>
    <x v="0"/>
    <x v="3"/>
    <s v="N"/>
    <x v="0"/>
    <s v="No"/>
    <s v="Yes"/>
    <n v="0.5"/>
    <s v="No"/>
    <s v="Y"/>
    <s v="Internal Services"/>
    <m/>
    <s v="3 - Senior Manager"/>
    <s v="Internal Services"/>
    <s v="Full Time"/>
    <s v="Full Time"/>
    <x v="1"/>
    <s v="3 - Senior Manager &amp; Internal Services"/>
    <x v="2"/>
    <x v="4"/>
    <n v="2"/>
    <s v="3 - Senior Manager"/>
    <s v="N"/>
    <n v="3"/>
    <x v="2"/>
    <n v="46"/>
    <s v="Germany"/>
    <s v="Europe"/>
    <s v="Europe"/>
    <d v="2011-04-01T00:00:00"/>
    <n v="9"/>
    <n v="0.77534854145472509"/>
  </r>
  <r>
    <x v="224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1"/>
    <s v="6 - Junior Officer"/>
    <s v="Y"/>
    <n v="1"/>
    <x v="1"/>
    <n v="25"/>
    <s v="Romania"/>
    <s v="Europe"/>
    <s v="Europe"/>
    <d v="2014-04-01T00:00:00"/>
    <n v="6"/>
    <n v="0.3840872627184202"/>
  </r>
  <r>
    <x v="225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1"/>
    <n v="21"/>
    <s v="Switzerland"/>
    <s v="Switzerland"/>
    <s v="Switzerland"/>
    <d v="2017-04-01T00:00:00"/>
    <n v="3"/>
    <n v="0.73181629170051976"/>
  </r>
  <r>
    <x v="226"/>
    <x v="0"/>
    <x v="1"/>
    <s v="N"/>
    <x v="1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3"/>
    <s v="4 - Manager"/>
    <s v="N"/>
    <n v="2"/>
    <x v="2"/>
    <n v="43"/>
    <s v="Switzerland"/>
    <s v="Switzerland"/>
    <s v="Switzerland"/>
    <d v="2011-04-01T00:00:00"/>
    <n v="9"/>
    <n v="0.29792203895337532"/>
  </r>
  <r>
    <x v="227"/>
    <x v="0"/>
    <x v="4"/>
    <s v="N"/>
    <x v="0"/>
    <s v="Yes"/>
    <s v="Yes"/>
    <n v="0.5"/>
    <s v="No"/>
    <s v="Y"/>
    <s v="Internal Services"/>
    <m/>
    <s v="4 - Manager"/>
    <s v="Internal Services"/>
    <s v="Full Time"/>
    <s v="Full Time"/>
    <x v="3"/>
    <s v="5 - Senior Officer &amp; Internal Services"/>
    <x v="1"/>
    <x v="5"/>
    <n v="2"/>
    <s v="5 - Senior Officer"/>
    <s v="N"/>
    <n v="3"/>
    <x v="0"/>
    <n v="31"/>
    <s v="Switzerland"/>
    <s v="Switzerland"/>
    <s v="Switzerland"/>
    <d v="2016-04-01T00:00:00"/>
    <n v="4"/>
    <n v="6.9591395131767264E-3"/>
  </r>
  <r>
    <x v="228"/>
    <x v="0"/>
    <x v="3"/>
    <s v="N"/>
    <x v="0"/>
    <s v="No"/>
    <s v="Yes"/>
    <n v="0.5"/>
    <s v="No"/>
    <s v="Y"/>
    <s v="Internal Services"/>
    <m/>
    <s v="3 - Senior Manager"/>
    <s v="Internal Services"/>
    <s v="Full Time"/>
    <s v="Full Time"/>
    <x v="1"/>
    <s v="3 - Senior Manager &amp; Internal Services"/>
    <x v="2"/>
    <x v="4"/>
    <n v="3"/>
    <s v="3 - Senior Manager"/>
    <s v="N"/>
    <n v="2"/>
    <x v="0"/>
    <n v="35"/>
    <s v="Switzerland"/>
    <s v="Switzerland"/>
    <s v="Switzerland"/>
    <d v="2016-04-01T00:00:00"/>
    <n v="4"/>
    <n v="1.8161205933588942E-2"/>
  </r>
  <r>
    <x v="229"/>
    <x v="1"/>
    <x v="0"/>
    <s v="N"/>
    <x v="0"/>
    <s v="No"/>
    <s v="No"/>
    <n v="0.5"/>
    <s v="Yes"/>
    <s v="Y"/>
    <s v="Operations"/>
    <s v="FY20"/>
    <m/>
    <s v="Operations"/>
    <s v="Full Time"/>
    <s v="Full Time"/>
    <x v="0"/>
    <s v=""/>
    <x v="0"/>
    <x v="0"/>
    <n v="2"/>
    <s v="6 - Junior Officer"/>
    <s v="N"/>
    <n v="3"/>
    <x v="2"/>
    <n v="42"/>
    <s v="Switzerland"/>
    <s v="Switzerland"/>
    <s v="Switzerland"/>
    <d v="2018-04-01T00:00:00"/>
    <n v="2"/>
    <n v="0.91854066677919755"/>
  </r>
  <r>
    <x v="230"/>
    <x v="0"/>
    <x v="3"/>
    <s v="N"/>
    <x v="1"/>
    <s v="No"/>
    <s v="Yes"/>
    <n v="0.5"/>
    <s v="No"/>
    <s v="Y"/>
    <s v="Finance"/>
    <m/>
    <s v="3 - Senior Manager"/>
    <s v="Finance"/>
    <s v="Full Time"/>
    <s v="Full Time"/>
    <x v="2"/>
    <s v="3 - Senior Manager &amp; Finance"/>
    <x v="2"/>
    <x v="4"/>
    <n v="3"/>
    <s v="3 - Senior Manager"/>
    <s v="N"/>
    <n v="3"/>
    <x v="0"/>
    <n v="39"/>
    <s v="France"/>
    <s v="Europe"/>
    <s v="Europe"/>
    <d v="2016-04-01T00:00:00"/>
    <n v="4"/>
    <n v="0.21541226618099329"/>
  </r>
  <r>
    <x v="231"/>
    <x v="1"/>
    <x v="0"/>
    <s v="N"/>
    <x v="0"/>
    <s v="Yes"/>
    <s v="Yes"/>
    <n v="0.5"/>
    <s v="No"/>
    <s v="Y"/>
    <s v="Operations"/>
    <m/>
    <s v="5 - Senior Officer"/>
    <s v="Operations"/>
    <s v="Full Time"/>
    <s v="Full Time"/>
    <x v="3"/>
    <s v="6 - Junior Officer &amp; Operations"/>
    <x v="1"/>
    <x v="3"/>
    <n v="3"/>
    <s v="6 - Junior Officer"/>
    <s v="N"/>
    <n v="3"/>
    <x v="0"/>
    <n v="34"/>
    <s v="Spain"/>
    <s v="Europe"/>
    <s v="Europe"/>
    <d v="2017-04-01T00:00:00"/>
    <n v="3"/>
    <n v="0.98776306310188045"/>
  </r>
  <r>
    <x v="232"/>
    <x v="1"/>
    <x v="0"/>
    <s v="Y"/>
    <x v="2"/>
    <s v="No"/>
    <s v="No"/>
    <n v="0.5"/>
    <s v="No"/>
    <s v="N"/>
    <s v="Strategy"/>
    <m/>
    <s v="6 - Junior Officer"/>
    <s v="Strategy"/>
    <n v="0.8"/>
    <s v="Part Time"/>
    <x v="2"/>
    <s v="6 - Junior Officer &amp; Strategy"/>
    <x v="1"/>
    <x v="3"/>
    <n v="0"/>
    <s v=""/>
    <s v="N"/>
    <m/>
    <x v="1"/>
    <n v="25"/>
    <s v="Switzerland"/>
    <s v="Switzerland"/>
    <s v="Switzerland"/>
    <d v="2020-04-01T00:00:00"/>
    <n v="0"/>
    <n v="0.11191081279497384"/>
  </r>
  <r>
    <x v="233"/>
    <x v="1"/>
    <x v="0"/>
    <s v="N"/>
    <x v="0"/>
    <s v="Yes"/>
    <s v="Yes"/>
    <n v="0.5"/>
    <s v="No"/>
    <s v="Y"/>
    <s v="Operations"/>
    <m/>
    <s v="5 - Se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9"/>
    <s v="Germany"/>
    <s v="Europe"/>
    <s v="Europe"/>
    <d v="2018-04-01T00:00:00"/>
    <n v="2"/>
    <n v="0.53898995953599149"/>
  </r>
  <r>
    <x v="234"/>
    <x v="0"/>
    <x v="1"/>
    <s v="N"/>
    <x v="1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2"/>
    <s v="4 - Manager"/>
    <s v="N"/>
    <n v="3"/>
    <x v="0"/>
    <n v="32"/>
    <s v="Switzerland"/>
    <s v="Switzerland"/>
    <s v="Switzerland"/>
    <d v="2014-04-01T00:00:00"/>
    <n v="6"/>
    <n v="0.70009057506897354"/>
  </r>
  <r>
    <x v="235"/>
    <x v="1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2"/>
    <s v="Switzerland"/>
    <s v="Switzerland"/>
    <s v="Switzerland"/>
    <d v="2019-04-01T00:00:00"/>
    <n v="1"/>
    <n v="0.83461927715874973"/>
  </r>
  <r>
    <x v="236"/>
    <x v="1"/>
    <x v="0"/>
    <s v="N"/>
    <x v="0"/>
    <s v="Yes"/>
    <s v="Yes"/>
    <n v="0.5"/>
    <s v="No"/>
    <s v="Y"/>
    <s v="Operations"/>
    <m/>
    <s v="5 - Senior Officer"/>
    <s v="Operations"/>
    <s v="Full Time"/>
    <s v="Full Time"/>
    <x v="3"/>
    <s v="6 - Junior Officer &amp; Operations"/>
    <x v="1"/>
    <x v="3"/>
    <n v="4"/>
    <s v="6 - Junior Officer"/>
    <s v="N"/>
    <n v="3"/>
    <x v="0"/>
    <n v="31"/>
    <s v="Switzerland"/>
    <s v="Switzerland"/>
    <s v="Switzerland"/>
    <d v="2016-04-01T00:00:00"/>
    <n v="4"/>
    <n v="0.29605790103858398"/>
  </r>
  <r>
    <x v="237"/>
    <x v="1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2"/>
    <s v="France"/>
    <s v="Europe"/>
    <s v="Europe"/>
    <d v="2020-04-01T00:00:00"/>
    <n v="0"/>
    <n v="0.24140018077177439"/>
  </r>
  <r>
    <x v="238"/>
    <x v="0"/>
    <x v="1"/>
    <s v="N"/>
    <x v="0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2"/>
    <s v="4 - Manager"/>
    <s v="N"/>
    <n v="2"/>
    <x v="0"/>
    <n v="36"/>
    <s v="Italy"/>
    <s v="Europe"/>
    <s v="Europe"/>
    <d v="2014-04-01T00:00:00"/>
    <n v="6"/>
    <n v="0.92180307853565113"/>
  </r>
  <r>
    <x v="239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4"/>
    <s v="6 - Junior Officer"/>
    <s v="N"/>
    <n v="3"/>
    <x v="1"/>
    <n v="27"/>
    <s v="Italy"/>
    <s v="Europe"/>
    <s v="Europe"/>
    <d v="2016-04-01T00:00:00"/>
    <n v="4"/>
    <n v="0.16016440184530223"/>
  </r>
  <r>
    <x v="240"/>
    <x v="1"/>
    <x v="1"/>
    <s v="N"/>
    <x v="0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2"/>
    <s v="4 - Manager"/>
    <s v="N"/>
    <n v="2"/>
    <x v="0"/>
    <n v="38"/>
    <s v="Germany"/>
    <s v="Europe"/>
    <s v="Europe"/>
    <d v="2018-04-01T00:00:00"/>
    <n v="2"/>
    <n v="0.42554863213206318"/>
  </r>
  <r>
    <x v="241"/>
    <x v="0"/>
    <x v="4"/>
    <s v="N"/>
    <x v="1"/>
    <s v="No"/>
    <s v="No"/>
    <n v="0.5"/>
    <s v="Yes"/>
    <s v="Y"/>
    <s v="Internal Services"/>
    <s v="FY20"/>
    <m/>
    <s v="Internal Services"/>
    <s v="Full Time"/>
    <s v="Full Time"/>
    <x v="0"/>
    <s v=""/>
    <x v="0"/>
    <x v="0"/>
    <n v="3"/>
    <s v="5 - Senior Officer"/>
    <s v="N"/>
    <n v="3"/>
    <x v="0"/>
    <n v="37"/>
    <s v="France"/>
    <s v="Europe"/>
    <s v="Europe"/>
    <d v="2017-04-01T00:00:00"/>
    <n v="3"/>
    <n v="0.6511646198673523"/>
  </r>
  <r>
    <x v="242"/>
    <x v="0"/>
    <x v="2"/>
    <s v="N"/>
    <x v="1"/>
    <s v="No"/>
    <s v="Yes"/>
    <n v="0.5"/>
    <s v="No"/>
    <s v="Y"/>
    <s v="Operations"/>
    <m/>
    <s v="2 - Director"/>
    <s v="Operations"/>
    <s v="Full Time"/>
    <s v="Full Time"/>
    <x v="3"/>
    <s v="2 - Director &amp; Operations"/>
    <x v="2"/>
    <x v="2"/>
    <n v="1"/>
    <s v="3 - Senior Manager"/>
    <s v="Y"/>
    <n v="2"/>
    <x v="2"/>
    <n v="42"/>
    <s v="Switzerland"/>
    <s v="Switzerland"/>
    <s v="Switzerland"/>
    <d v="2013-04-01T00:00:00"/>
    <n v="7"/>
    <n v="0.28518736800528077"/>
  </r>
  <r>
    <x v="243"/>
    <x v="0"/>
    <x v="3"/>
    <s v="N"/>
    <x v="0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4"/>
    <s v="3 - Senior Manager"/>
    <s v="N"/>
    <n v="4"/>
    <x v="2"/>
    <n v="41"/>
    <s v="United Kingdom"/>
    <s v="Europe"/>
    <s v="Europe"/>
    <d v="2011-04-01T00:00:00"/>
    <n v="9"/>
    <n v="0.93502512018769623"/>
  </r>
  <r>
    <x v="244"/>
    <x v="1"/>
    <x v="4"/>
    <s v="N"/>
    <x v="0"/>
    <s v="No"/>
    <s v="No"/>
    <n v="0.5"/>
    <s v="Yes"/>
    <s v="Y"/>
    <s v="Operations"/>
    <s v="FY20"/>
    <m/>
    <s v="Operations"/>
    <n v="0.7"/>
    <s v="Part Time"/>
    <x v="0"/>
    <s v=""/>
    <x v="0"/>
    <x v="0"/>
    <n v="5"/>
    <s v="5 - Senior Officer"/>
    <s v="N"/>
    <n v="3"/>
    <x v="2"/>
    <n v="49"/>
    <s v="Switzerland"/>
    <s v="Switzerland"/>
    <s v="Switzerland"/>
    <d v="2015-04-01T00:00:00"/>
    <n v="5"/>
    <n v="4.2943675970369743E-2"/>
  </r>
  <r>
    <x v="245"/>
    <x v="0"/>
    <x v="0"/>
    <s v="N"/>
    <x v="1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5"/>
    <s v="6 - Junior Officer"/>
    <s v="N"/>
    <n v="3"/>
    <x v="1"/>
    <n v="25"/>
    <s v="Switzerland"/>
    <s v="Switzerland"/>
    <s v="Switzerland"/>
    <d v="2015-04-01T00:00:00"/>
    <n v="5"/>
    <n v="0.56206406315695212"/>
  </r>
  <r>
    <x v="246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2"/>
    <s v="Switzerland"/>
    <s v="Switzerland"/>
    <s v="Switzerland"/>
    <d v="2017-04-01T00:00:00"/>
    <n v="3"/>
    <n v="0.86008489160881729"/>
  </r>
  <r>
    <x v="247"/>
    <x v="0"/>
    <x v="1"/>
    <s v="N"/>
    <x v="0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1"/>
    <s v="5 - Senior Officer"/>
    <s v="Y"/>
    <n v="1"/>
    <x v="0"/>
    <n v="30"/>
    <s v="Spain"/>
    <s v="Europe"/>
    <s v="Europe"/>
    <d v="2012-04-01T00:00:00"/>
    <n v="8"/>
    <n v="0.59131659666696512"/>
  </r>
  <r>
    <x v="248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1"/>
    <s v="Switzerland"/>
    <s v="Switzerland"/>
    <s v="Switzerland"/>
    <d v="2018-04-01T00:00:00"/>
    <n v="2"/>
    <n v="0.37329522798074866"/>
  </r>
  <r>
    <x v="249"/>
    <x v="0"/>
    <x v="0"/>
    <s v="N"/>
    <x v="0"/>
    <s v="No"/>
    <s v="No"/>
    <n v="0.5"/>
    <s v="Yes"/>
    <s v="Y"/>
    <s v="Operations"/>
    <s v="FY20"/>
    <m/>
    <s v="Operations"/>
    <s v="Full Time"/>
    <s v="Full Time"/>
    <x v="0"/>
    <s v=""/>
    <x v="0"/>
    <x v="0"/>
    <n v="5"/>
    <s v="6 - Junior Officer"/>
    <s v="N"/>
    <n v="2"/>
    <x v="1"/>
    <n v="24"/>
    <s v="Switzerland"/>
    <s v="Switzerland"/>
    <s v="Switzerland"/>
    <d v="2015-04-01T00:00:00"/>
    <n v="5"/>
    <n v="0.7243329375271812"/>
  </r>
  <r>
    <x v="250"/>
    <x v="0"/>
    <x v="0"/>
    <s v="N"/>
    <x v="0"/>
    <s v="Yes"/>
    <s v="Yes"/>
    <n v="0.5"/>
    <s v="No"/>
    <s v="Y"/>
    <s v="Sales &amp; Marketing"/>
    <m/>
    <s v="5 - Se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9"/>
    <s v="Switzerland"/>
    <s v="Switzerland"/>
    <s v="Switzerland"/>
    <d v="2019-04-01T00:00:00"/>
    <n v="1"/>
    <n v="0.62840419749397847"/>
  </r>
  <r>
    <x v="251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7"/>
    <s v="Switzerland"/>
    <s v="Switzerland"/>
    <s v="Switzerland"/>
    <d v="2018-04-01T00:00:00"/>
    <n v="2"/>
    <n v="0.71579082901110236"/>
  </r>
  <r>
    <x v="252"/>
    <x v="0"/>
    <x v="0"/>
    <s v="N"/>
    <x v="3"/>
    <s v="No"/>
    <s v="Yes"/>
    <n v="0.5"/>
    <s v="No"/>
    <s v="Y"/>
    <s v="Finance"/>
    <m/>
    <s v="6 - Junior Officer"/>
    <s v="Finance"/>
    <s v="Full Time"/>
    <s v="Full Time"/>
    <x v="2"/>
    <s v="6 - Junior Officer &amp; Finance"/>
    <x v="1"/>
    <x v="3"/>
    <n v="5"/>
    <s v="6 - Junior Officer"/>
    <s v="N"/>
    <n v="2"/>
    <x v="1"/>
    <n v="26"/>
    <s v="Switzerland"/>
    <s v="Switzerland"/>
    <s v="Switzerland"/>
    <d v="2015-04-01T00:00:00"/>
    <n v="5"/>
    <n v="0.58203014040481516"/>
  </r>
  <r>
    <x v="253"/>
    <x v="1"/>
    <x v="0"/>
    <s v="N"/>
    <x v="0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3"/>
    <s v="Switzerland"/>
    <s v="Switzerland"/>
    <s v="Switzerland"/>
    <d v="2018-04-01T00:00:00"/>
    <n v="2"/>
    <n v="0.17104166946069044"/>
  </r>
  <r>
    <x v="254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6"/>
    <s v="Switzerland"/>
    <s v="Switzerland"/>
    <s v="Switzerland"/>
    <d v="2019-04-01T00:00:00"/>
    <n v="1"/>
    <n v="0.7963605555201716"/>
  </r>
  <r>
    <x v="255"/>
    <x v="1"/>
    <x v="4"/>
    <s v="N"/>
    <x v="1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3"/>
    <s v="5 - Senior Officer"/>
    <s v="N"/>
    <n v="3"/>
    <x v="1"/>
    <n v="29"/>
    <s v="Germany"/>
    <s v="Europe"/>
    <s v="Europe"/>
    <d v="2015-04-01T00:00:00"/>
    <n v="5"/>
    <n v="0.35477247533934886"/>
  </r>
  <r>
    <x v="256"/>
    <x v="0"/>
    <x v="5"/>
    <s v="N"/>
    <x v="2"/>
    <s v="No"/>
    <s v="No"/>
    <n v="0.5"/>
    <s v="No"/>
    <s v="Y"/>
    <s v="Strategy"/>
    <m/>
    <s v="1 - Executive"/>
    <s v="Strategy"/>
    <s v="Full Time"/>
    <s v="Full Time"/>
    <x v="0"/>
    <s v=""/>
    <x v="0"/>
    <x v="0"/>
    <n v="3"/>
    <s v="1 - Executive"/>
    <s v="N"/>
    <n v="3"/>
    <x v="2"/>
    <n v="43"/>
    <s v="Switzerland"/>
    <s v="Switzerland"/>
    <s v="Switzerland"/>
    <d v="2011-04-01T00:00:00"/>
    <n v="9"/>
    <n v="0.49921565519683286"/>
  </r>
  <r>
    <x v="257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6"/>
    <s v="France"/>
    <s v="Europe"/>
    <s v="Europe"/>
    <d v="2018-04-01T00:00:00"/>
    <n v="2"/>
    <n v="0.57388250171347743"/>
  </r>
  <r>
    <x v="258"/>
    <x v="1"/>
    <x v="0"/>
    <s v="N"/>
    <x v="1"/>
    <s v="No"/>
    <s v="Yes"/>
    <n v="0.5"/>
    <s v="No"/>
    <s v="Y"/>
    <s v="HR"/>
    <m/>
    <s v="6 - Junior Officer"/>
    <s v="HR"/>
    <s v="Full Time"/>
    <s v="Full Time"/>
    <x v="2"/>
    <s v="6 - Junior Officer &amp; HR"/>
    <x v="1"/>
    <x v="3"/>
    <n v="3"/>
    <s v="6 - Junior Officer"/>
    <s v="N"/>
    <n v="3"/>
    <x v="1"/>
    <n v="23"/>
    <s v="Switzerland"/>
    <s v="Switzerland"/>
    <s v="Switzerland"/>
    <d v="2017-04-01T00:00:00"/>
    <n v="3"/>
    <n v="0.8704567883635399"/>
  </r>
  <r>
    <x v="259"/>
    <x v="0"/>
    <x v="4"/>
    <s v="N"/>
    <x v="1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2"/>
    <s v="5 - Senior Officer"/>
    <s v="N"/>
    <n v="3"/>
    <x v="1"/>
    <n v="28"/>
    <s v="Switzerland"/>
    <s v="Switzerland"/>
    <s v="Switzerland"/>
    <d v="2015-04-01T00:00:00"/>
    <n v="5"/>
    <n v="0.73982848833328774"/>
  </r>
  <r>
    <x v="260"/>
    <x v="1"/>
    <x v="1"/>
    <s v="N"/>
    <x v="0"/>
    <s v="No"/>
    <s v="Yes"/>
    <n v="0.5"/>
    <s v="No"/>
    <s v="Y"/>
    <s v="HR"/>
    <m/>
    <s v="4 - Manager"/>
    <s v="HR"/>
    <s v="Full Time"/>
    <s v="Full Time"/>
    <x v="2"/>
    <s v="4 - Manager &amp; HR"/>
    <x v="1"/>
    <x v="1"/>
    <n v="7"/>
    <s v="4 - Manager"/>
    <s v="N"/>
    <n v="3"/>
    <x v="0"/>
    <n v="39"/>
    <s v="France"/>
    <s v="Europe"/>
    <s v="Europe"/>
    <d v="2013-04-01T00:00:00"/>
    <n v="7"/>
    <n v="0.91669514432805022"/>
  </r>
  <r>
    <x v="261"/>
    <x v="0"/>
    <x v="2"/>
    <s v="N"/>
    <x v="0"/>
    <s v="No"/>
    <s v="Yes"/>
    <n v="0.5"/>
    <s v="No"/>
    <s v="Y"/>
    <s v="Finance"/>
    <m/>
    <s v="2 - Director"/>
    <s v="Finance"/>
    <s v="Full Time"/>
    <s v="Full Time"/>
    <x v="2"/>
    <s v="2 - Director &amp; Finance"/>
    <x v="2"/>
    <x v="2"/>
    <n v="1"/>
    <s v="3 - Senior Manager"/>
    <s v="Y"/>
    <n v="2"/>
    <x v="2"/>
    <n v="41"/>
    <s v="Switzerland"/>
    <s v="Switzerland"/>
    <s v="Switzerland"/>
    <d v="2015-04-01T00:00:00"/>
    <n v="5"/>
    <n v="0.68650801867131672"/>
  </r>
  <r>
    <x v="262"/>
    <x v="0"/>
    <x v="4"/>
    <s v="Y"/>
    <x v="2"/>
    <s v="No"/>
    <s v="No"/>
    <n v="0.5"/>
    <s v="No"/>
    <s v="N"/>
    <s v="Operations"/>
    <m/>
    <s v="5 - Senior Officer"/>
    <s v="Operations"/>
    <s v="Full Time"/>
    <s v="Full Time"/>
    <x v="3"/>
    <s v="5 - Senior Officer &amp; Operations"/>
    <x v="1"/>
    <x v="5"/>
    <n v="0"/>
    <s v=""/>
    <s v="N"/>
    <m/>
    <x v="1"/>
    <n v="27"/>
    <s v="Austria"/>
    <s v="Europe"/>
    <s v="Europe"/>
    <d v="2020-04-01T00:00:00"/>
    <n v="0"/>
    <n v="0.43758252246477503"/>
  </r>
  <r>
    <x v="263"/>
    <x v="0"/>
    <x v="0"/>
    <s v="N"/>
    <x v="0"/>
    <s v="Yes"/>
    <s v="Yes"/>
    <n v="0.5"/>
    <s v="No"/>
    <s v="Y"/>
    <s v="Operations"/>
    <m/>
    <s v="5 - Senior Officer"/>
    <s v="Operations"/>
    <s v="Full Time"/>
    <s v="Full Time"/>
    <x v="3"/>
    <s v="6 - Junior Officer &amp; Operations"/>
    <x v="1"/>
    <x v="3"/>
    <n v="1"/>
    <s v="6 - Junior Officer"/>
    <s v="N"/>
    <m/>
    <x v="1"/>
    <n v="28"/>
    <s v="France"/>
    <s v="Europe"/>
    <s v="Europe"/>
    <d v="2019-04-01T00:00:00"/>
    <n v="1"/>
    <n v="0.98357140736574367"/>
  </r>
  <r>
    <x v="264"/>
    <x v="1"/>
    <x v="1"/>
    <s v="N"/>
    <x v="0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2"/>
    <s v="4 - Manager"/>
    <s v="N"/>
    <n v="3"/>
    <x v="2"/>
    <n v="41"/>
    <s v="Switzerland"/>
    <s v="Switzerland"/>
    <s v="Switzerland"/>
    <d v="2012-04-01T00:00:00"/>
    <n v="8"/>
    <n v="0.84875078677173998"/>
  </r>
  <r>
    <x v="265"/>
    <x v="1"/>
    <x v="4"/>
    <s v="N"/>
    <x v="1"/>
    <s v="No"/>
    <s v="Yes"/>
    <n v="0.5"/>
    <s v="No"/>
    <s v="Y"/>
    <s v="Operations"/>
    <m/>
    <s v="5 - Senior Officer"/>
    <s v="Operations"/>
    <n v="0.8"/>
    <s v="Part Time"/>
    <x v="3"/>
    <s v="5 - Senior Officer &amp; Operations"/>
    <x v="1"/>
    <x v="5"/>
    <n v="2"/>
    <s v="5 - Senior Officer"/>
    <s v="N"/>
    <n v="2"/>
    <x v="0"/>
    <n v="32"/>
    <s v="Switzerland"/>
    <s v="Switzerland"/>
    <s v="Switzerland"/>
    <d v="2018-04-01T00:00:00"/>
    <n v="2"/>
    <n v="0.72485365487038678"/>
  </r>
  <r>
    <x v="266"/>
    <x v="1"/>
    <x v="4"/>
    <s v="N"/>
    <x v="0"/>
    <s v="No"/>
    <s v="Yes"/>
    <n v="0.5"/>
    <s v="No"/>
    <s v="Y"/>
    <s v="Finance"/>
    <m/>
    <s v="5 - Senior Officer"/>
    <s v="Finance"/>
    <s v="Full Time"/>
    <s v="Full Time"/>
    <x v="2"/>
    <s v="5 - Senior Officer &amp; Finance"/>
    <x v="1"/>
    <x v="5"/>
    <n v="1"/>
    <s v="6 - Junior Officer"/>
    <s v="Y"/>
    <n v="1"/>
    <x v="1"/>
    <n v="29"/>
    <s v="Switzerland"/>
    <s v="Switzerland"/>
    <s v="Switzerland"/>
    <d v="2017-04-01T00:00:00"/>
    <n v="3"/>
    <n v="0.1123770979149199"/>
  </r>
  <r>
    <x v="267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3"/>
    <s v="France"/>
    <s v="Europe"/>
    <s v="Europe"/>
    <d v="2017-04-01T00:00:00"/>
    <n v="3"/>
    <n v="0.78622922474801671"/>
  </r>
  <r>
    <x v="268"/>
    <x v="0"/>
    <x v="4"/>
    <s v="N"/>
    <x v="1"/>
    <s v="Yes"/>
    <s v="Yes"/>
    <n v="0.5"/>
    <s v="No"/>
    <s v="Y"/>
    <s v="Strategy"/>
    <m/>
    <s v="4 - Manager"/>
    <s v="Strategy"/>
    <s v="Full Time"/>
    <s v="Full Time"/>
    <x v="2"/>
    <s v="5 - Senior Officer &amp; Strategy"/>
    <x v="1"/>
    <x v="5"/>
    <n v="3"/>
    <s v="5 - Senior Officer"/>
    <s v="N"/>
    <n v="3"/>
    <x v="0"/>
    <n v="36"/>
    <s v="Switzerland"/>
    <s v="Switzerland"/>
    <s v="Switzerland"/>
    <d v="2017-04-01T00:00:00"/>
    <n v="3"/>
    <n v="0.52306363848711712"/>
  </r>
  <r>
    <x v="269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5"/>
    <s v="6 - Junior Officer"/>
    <s v="N"/>
    <n v="3"/>
    <x v="1"/>
    <n v="27"/>
    <s v="Switzerland"/>
    <s v="Switzerland"/>
    <s v="Switzerland"/>
    <d v="2015-04-01T00:00:00"/>
    <n v="5"/>
    <n v="0.50082743799565876"/>
  </r>
  <r>
    <x v="270"/>
    <x v="1"/>
    <x v="1"/>
    <s v="N"/>
    <x v="3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3"/>
    <s v="4 - Manager"/>
    <s v="N"/>
    <n v="3"/>
    <x v="2"/>
    <n v="41"/>
    <s v="Switzerland"/>
    <s v="Switzerland"/>
    <s v="Switzerland"/>
    <d v="2011-04-01T00:00:00"/>
    <n v="9"/>
    <n v="0.28399577423112499"/>
  </r>
  <r>
    <x v="271"/>
    <x v="1"/>
    <x v="2"/>
    <s v="Y"/>
    <x v="2"/>
    <s v="No"/>
    <s v="No"/>
    <n v="0.5"/>
    <s v="No"/>
    <s v="N"/>
    <s v="Operations"/>
    <m/>
    <s v="2 - Director"/>
    <s v="Operations"/>
    <s v="Full Time"/>
    <s v="Full Time"/>
    <x v="3"/>
    <s v="2 - Director &amp; Operations"/>
    <x v="2"/>
    <x v="2"/>
    <n v="0"/>
    <s v=""/>
    <s v="N"/>
    <m/>
    <x v="0"/>
    <n v="39"/>
    <s v="Switzerland"/>
    <s v="Switzerland"/>
    <s v="Switzerland"/>
    <d v="2020-04-01T00:00:00"/>
    <n v="0"/>
    <n v="0.50943683685403285"/>
  </r>
  <r>
    <x v="272"/>
    <x v="1"/>
    <x v="0"/>
    <s v="N"/>
    <x v="1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4"/>
    <s v="6 - Junior Officer"/>
    <s v="N"/>
    <n v="3"/>
    <x v="1"/>
    <n v="24"/>
    <s v="Switzerland"/>
    <s v="Switzerland"/>
    <s v="Switzerland"/>
    <d v="2016-04-01T00:00:00"/>
    <n v="4"/>
    <n v="0.78249253379113137"/>
  </r>
  <r>
    <x v="273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4"/>
    <n v="19"/>
    <s v="Switzerland"/>
    <s v="Switzerland"/>
    <s v="Switzerland"/>
    <d v="2018-04-01T00:00:00"/>
    <n v="2"/>
    <n v="3.7781215949493796E-2"/>
  </r>
  <r>
    <x v="274"/>
    <x v="1"/>
    <x v="2"/>
    <s v="N"/>
    <x v="1"/>
    <s v="No"/>
    <s v="No"/>
    <n v="0.5"/>
    <s v="Yes"/>
    <s v="Y"/>
    <s v="Operations"/>
    <s v="FY20"/>
    <m/>
    <s v="Operations"/>
    <s v="Full Time"/>
    <s v="Full Time"/>
    <x v="0"/>
    <s v=""/>
    <x v="0"/>
    <x v="0"/>
    <n v="5"/>
    <s v="2 - Director"/>
    <s v="N"/>
    <m/>
    <x v="2"/>
    <n v="41"/>
    <s v="France"/>
    <s v="Europe"/>
    <s v="Europe"/>
    <d v="2015-04-01T00:00:00"/>
    <n v="5"/>
    <n v="6.4063539916356493E-2"/>
  </r>
  <r>
    <x v="275"/>
    <x v="0"/>
    <x v="0"/>
    <s v="N"/>
    <x v="4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4"/>
    <n v="19"/>
    <s v="France"/>
    <s v="Europe"/>
    <s v="Europe"/>
    <d v="2017-04-01T00:00:00"/>
    <n v="3"/>
    <n v="0.15596557997476479"/>
  </r>
  <r>
    <x v="276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2"/>
    <x v="1"/>
    <n v="23"/>
    <s v="France"/>
    <s v="Europe"/>
    <s v="Europe"/>
    <d v="2017-04-01T00:00:00"/>
    <n v="3"/>
    <n v="0.87738383477745396"/>
  </r>
  <r>
    <x v="277"/>
    <x v="0"/>
    <x v="3"/>
    <s v="N"/>
    <x v="0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4"/>
    <s v="3 - Senior Manager"/>
    <s v="N"/>
    <n v="3"/>
    <x v="0"/>
    <n v="39"/>
    <s v="Switzerland"/>
    <s v="Switzerland"/>
    <s v="Switzerland"/>
    <d v="2016-04-01T00:00:00"/>
    <n v="4"/>
    <n v="0.60033216130199207"/>
  </r>
  <r>
    <x v="278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4"/>
    <s v="6 - Junior Officer"/>
    <s v="N"/>
    <n v="3"/>
    <x v="1"/>
    <n v="24"/>
    <s v="Switzerland"/>
    <s v="Switzerland"/>
    <s v="Switzerland"/>
    <d v="2016-04-01T00:00:00"/>
    <n v="4"/>
    <n v="0.95708471892819968"/>
  </r>
  <r>
    <x v="279"/>
    <x v="0"/>
    <x v="5"/>
    <s v="Y"/>
    <x v="2"/>
    <s v="No"/>
    <s v="No"/>
    <n v="0.5"/>
    <s v="No"/>
    <s v="N"/>
    <s v="Internal Services"/>
    <m/>
    <s v="1 - Executive"/>
    <s v="Internal Services"/>
    <s v="Full Time"/>
    <s v="Full Time"/>
    <x v="0"/>
    <s v=""/>
    <x v="0"/>
    <x v="0"/>
    <n v="0"/>
    <s v=""/>
    <s v="N"/>
    <m/>
    <x v="0"/>
    <n v="38"/>
    <s v="France"/>
    <s v="Europe"/>
    <s v="Europe"/>
    <d v="2020-04-01T00:00:00"/>
    <n v="0"/>
    <n v="0.71741813652019548"/>
  </r>
  <r>
    <x v="280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4"/>
    <s v="Italy"/>
    <s v="Europe"/>
    <s v="Europe"/>
    <d v="2017-04-01T00:00:00"/>
    <n v="3"/>
    <n v="0.47648110529980681"/>
  </r>
  <r>
    <x v="281"/>
    <x v="0"/>
    <x v="2"/>
    <s v="N"/>
    <x v="0"/>
    <s v="No"/>
    <s v="Yes"/>
    <n v="0.5"/>
    <s v="No"/>
    <s v="Y"/>
    <s v="Internal Services"/>
    <m/>
    <s v="2 - Director"/>
    <s v="Internal Services"/>
    <s v="Full Time"/>
    <s v="Full Time"/>
    <x v="2"/>
    <s v="2 - Director &amp; Internal Services"/>
    <x v="2"/>
    <x v="2"/>
    <n v="3"/>
    <s v="2 - Director"/>
    <s v="N"/>
    <n v="3"/>
    <x v="2"/>
    <n v="44"/>
    <s v="France"/>
    <s v="Europe"/>
    <s v="Europe"/>
    <d v="2011-04-01T00:00:00"/>
    <n v="9"/>
    <n v="0.95817111809229605"/>
  </r>
  <r>
    <x v="282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5"/>
    <s v="Switzerland"/>
    <s v="Switzerland"/>
    <s v="Switzerland"/>
    <d v="2018-04-01T00:00:00"/>
    <n v="2"/>
    <n v="0.76025556761077506"/>
  </r>
  <r>
    <x v="283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2"/>
    <x v="1"/>
    <n v="21"/>
    <s v="France"/>
    <s v="Europe"/>
    <s v="Europe"/>
    <d v="2017-04-01T00:00:00"/>
    <n v="3"/>
    <n v="1.1538044759703991E-2"/>
  </r>
  <r>
    <x v="284"/>
    <x v="0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2"/>
    <s v="Switzerland"/>
    <s v="Switzerland"/>
    <s v="Switzerland"/>
    <d v="2018-04-01T00:00:00"/>
    <n v="2"/>
    <n v="0.34793774998918647"/>
  </r>
  <r>
    <x v="285"/>
    <x v="0"/>
    <x v="1"/>
    <s v="N"/>
    <x v="1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1"/>
    <s v="5 - Senior Officer"/>
    <s v="Y"/>
    <n v="2"/>
    <x v="0"/>
    <n v="30"/>
    <s v="Germany"/>
    <s v="Europe"/>
    <s v="Europe"/>
    <d v="2018-04-01T00:00:00"/>
    <n v="2"/>
    <n v="0.67111261028521729"/>
  </r>
  <r>
    <x v="286"/>
    <x v="1"/>
    <x v="0"/>
    <s v="Y"/>
    <x v="2"/>
    <s v="No"/>
    <s v="No"/>
    <n v="0.5"/>
    <s v="No"/>
    <s v="N"/>
    <s v="Internal Services"/>
    <m/>
    <s v="6 - Junior Officer"/>
    <s v="Internal Services"/>
    <n v="0.7"/>
    <s v="Part Time"/>
    <x v="3"/>
    <s v="6 - Junior Officer &amp; Internal Services"/>
    <x v="1"/>
    <x v="3"/>
    <n v="0"/>
    <s v=""/>
    <s v="N"/>
    <m/>
    <x v="1"/>
    <n v="22"/>
    <s v="France"/>
    <s v="Europe"/>
    <s v="Europe"/>
    <d v="2020-04-01T00:00:00"/>
    <n v="0"/>
    <n v="0.4837299878909096"/>
  </r>
  <r>
    <x v="287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2"/>
    <x v="1"/>
    <n v="25"/>
    <s v="Germany"/>
    <s v="Europe"/>
    <s v="Europe"/>
    <d v="2016-04-01T00:00:00"/>
    <n v="4"/>
    <n v="0.15433696183909762"/>
  </r>
  <r>
    <x v="288"/>
    <x v="1"/>
    <x v="4"/>
    <s v="N"/>
    <x v="1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2"/>
    <x v="0"/>
    <n v="33"/>
    <s v="Italy"/>
    <s v="Europe"/>
    <s v="Europe"/>
    <d v="2016-04-01T00:00:00"/>
    <n v="4"/>
    <n v="0.86793545662373206"/>
  </r>
  <r>
    <x v="289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6"/>
    <s v="France"/>
    <s v="Europe"/>
    <s v="Europe"/>
    <d v="2018-04-01T00:00:00"/>
    <n v="2"/>
    <n v="0.24889986777434736"/>
  </r>
  <r>
    <x v="290"/>
    <x v="1"/>
    <x v="1"/>
    <s v="N"/>
    <x v="0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3"/>
    <s v="4 - Manager"/>
    <s v="N"/>
    <n v="3"/>
    <x v="0"/>
    <n v="38"/>
    <s v="Denmark"/>
    <s v="Europe"/>
    <s v="Europe"/>
    <d v="2014-04-01T00:00:00"/>
    <n v="6"/>
    <n v="0.86686907069432328"/>
  </r>
  <r>
    <x v="291"/>
    <x v="0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2"/>
    <s v="France"/>
    <s v="Europe"/>
    <s v="Europe"/>
    <d v="2018-04-01T00:00:00"/>
    <n v="2"/>
    <n v="0.45639342647393755"/>
  </r>
  <r>
    <x v="292"/>
    <x v="1"/>
    <x v="0"/>
    <s v="N"/>
    <x v="0"/>
    <s v="Yes"/>
    <s v="Yes"/>
    <n v="0.5"/>
    <s v="No"/>
    <s v="Y"/>
    <s v="Internal Services"/>
    <m/>
    <s v="5 - Senior Officer"/>
    <s v="Internal Services"/>
    <n v="0.6"/>
    <s v="Part Time"/>
    <x v="3"/>
    <s v="6 - Junior Officer &amp; Internal Services"/>
    <x v="1"/>
    <x v="3"/>
    <n v="2"/>
    <s v="6 - Junior Officer"/>
    <s v="N"/>
    <n v="2"/>
    <x v="0"/>
    <n v="33"/>
    <s v="France"/>
    <s v="Europe"/>
    <s v="Europe"/>
    <d v="2018-04-01T00:00:00"/>
    <n v="2"/>
    <n v="0.47807330017451288"/>
  </r>
  <r>
    <x v="293"/>
    <x v="1"/>
    <x v="1"/>
    <s v="Y"/>
    <x v="2"/>
    <s v="No"/>
    <s v="No"/>
    <n v="0.5"/>
    <s v="No"/>
    <s v="N"/>
    <s v="Operations"/>
    <m/>
    <s v="4 - Manager"/>
    <s v="Operations"/>
    <s v="Full Time"/>
    <s v="Full Time"/>
    <x v="3"/>
    <s v="4 - Manager &amp; Operations"/>
    <x v="1"/>
    <x v="1"/>
    <n v="0"/>
    <s v=""/>
    <s v="N"/>
    <m/>
    <x v="0"/>
    <n v="34"/>
    <s v="Switzerland"/>
    <s v="Switzerland"/>
    <s v="Switzerland"/>
    <d v="2020-04-01T00:00:00"/>
    <n v="0"/>
    <n v="0.91522351135005264"/>
  </r>
  <r>
    <x v="294"/>
    <x v="1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3"/>
    <s v="5 - Senior Officer"/>
    <s v="N"/>
    <n v="3"/>
    <x v="1"/>
    <n v="28"/>
    <s v="Switzerland"/>
    <s v="Switzerland"/>
    <s v="Switzerland"/>
    <d v="2012-04-01T00:00:00"/>
    <n v="8"/>
    <n v="0.27928729988899093"/>
  </r>
  <r>
    <x v="295"/>
    <x v="0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5"/>
    <s v="Netherlands"/>
    <s v="Europe"/>
    <s v="Europe"/>
    <d v="2018-04-01T00:00:00"/>
    <n v="2"/>
    <n v="0.4902862433706684"/>
  </r>
  <r>
    <x v="296"/>
    <x v="0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4"/>
    <s v="Switzerland"/>
    <s v="Switzerland"/>
    <s v="Switzerland"/>
    <d v="2018-04-01T00:00:00"/>
    <n v="2"/>
    <n v="0.38504077927737435"/>
  </r>
  <r>
    <x v="297"/>
    <x v="1"/>
    <x v="3"/>
    <s v="N"/>
    <x v="3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2"/>
    <s v="3 - Senior Manager"/>
    <s v="N"/>
    <n v="3"/>
    <x v="2"/>
    <n v="41"/>
    <s v="Switzerland"/>
    <s v="Switzerland"/>
    <s v="Switzerland"/>
    <d v="2011-04-01T00:00:00"/>
    <n v="9"/>
    <n v="0.76385120019313435"/>
  </r>
  <r>
    <x v="298"/>
    <x v="0"/>
    <x v="0"/>
    <s v="N"/>
    <x v="1"/>
    <s v="Yes"/>
    <s v="Yes"/>
    <n v="0.5"/>
    <s v="No"/>
    <s v="Y"/>
    <s v="Sales &amp; Marketing"/>
    <m/>
    <s v="5 - Se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1"/>
    <n v="24"/>
    <s v="Switzerland"/>
    <s v="Switzerland"/>
    <s v="Switzerland"/>
    <d v="2017-04-01T00:00:00"/>
    <n v="3"/>
    <n v="0.92582937252782638"/>
  </r>
  <r>
    <x v="299"/>
    <x v="0"/>
    <x v="1"/>
    <s v="N"/>
    <x v="1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2"/>
    <s v="4 - Manager"/>
    <s v="N"/>
    <n v="3"/>
    <x v="0"/>
    <n v="32"/>
    <s v="France"/>
    <s v="Europe"/>
    <s v="Europe"/>
    <d v="2016-04-01T00:00:00"/>
    <n v="4"/>
    <n v="1.3787600549425405E-2"/>
  </r>
  <r>
    <x v="300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5"/>
    <s v="Switzerland"/>
    <s v="Switzerland"/>
    <s v="Switzerland"/>
    <d v="2018-04-01T00:00:00"/>
    <n v="2"/>
    <n v="0.46062787264204019"/>
  </r>
  <r>
    <x v="301"/>
    <x v="1"/>
    <x v="0"/>
    <s v="N"/>
    <x v="0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6"/>
    <s v="Switzerland"/>
    <s v="Switzerland"/>
    <s v="Switzerland"/>
    <d v="2018-04-01T00:00:00"/>
    <n v="2"/>
    <n v="0.51082264378348219"/>
  </r>
  <r>
    <x v="302"/>
    <x v="0"/>
    <x v="1"/>
    <s v="Y"/>
    <x v="2"/>
    <s v="No"/>
    <s v="No"/>
    <n v="0.5"/>
    <s v="No"/>
    <s v="N"/>
    <s v="Operations"/>
    <m/>
    <s v="4 - Manager"/>
    <s v="Operations"/>
    <s v="Full Time"/>
    <s v="Full Time"/>
    <x v="3"/>
    <s v="4 - Manager &amp; Operations"/>
    <x v="1"/>
    <x v="1"/>
    <n v="0"/>
    <s v=""/>
    <s v="N"/>
    <m/>
    <x v="0"/>
    <n v="34"/>
    <s v="Switzerland"/>
    <s v="Switzerland"/>
    <s v="Switzerland"/>
    <d v="2020-04-01T00:00:00"/>
    <n v="0"/>
    <n v="0.31714897602077774"/>
  </r>
  <r>
    <x v="303"/>
    <x v="1"/>
    <x v="3"/>
    <s v="N"/>
    <x v="0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4"/>
    <s v="3 - Senior Manager"/>
    <s v="N"/>
    <n v="3"/>
    <x v="3"/>
    <n v="50"/>
    <s v="Austria"/>
    <s v="Europe"/>
    <s v="Europe"/>
    <d v="2012-04-01T00:00:00"/>
    <n v="8"/>
    <n v="0.83207196388317739"/>
  </r>
  <r>
    <x v="304"/>
    <x v="0"/>
    <x v="0"/>
    <s v="N"/>
    <x v="0"/>
    <s v="Yes"/>
    <s v="Yes"/>
    <n v="0.5"/>
    <s v="No"/>
    <s v="Y"/>
    <s v="Sales &amp; Marketing"/>
    <m/>
    <s v="5 - Se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8"/>
    <s v="Italy"/>
    <s v="Europe"/>
    <s v="Europe"/>
    <d v="2018-04-01T00:00:00"/>
    <n v="2"/>
    <n v="0.54936373489425416"/>
  </r>
  <r>
    <x v="305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6"/>
    <s v="Switzerland"/>
    <s v="Switzerland"/>
    <s v="Switzerland"/>
    <d v="2019-04-01T00:00:00"/>
    <n v="1"/>
    <n v="0.67094489670333601"/>
  </r>
  <r>
    <x v="306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5"/>
    <s v="Switzerland"/>
    <s v="Switzerland"/>
    <s v="Switzerland"/>
    <d v="2019-04-01T00:00:00"/>
    <n v="1"/>
    <n v="0.75175124452425279"/>
  </r>
  <r>
    <x v="307"/>
    <x v="1"/>
    <x v="4"/>
    <s v="Y"/>
    <x v="2"/>
    <s v="No"/>
    <s v="No"/>
    <n v="0.5"/>
    <s v="No"/>
    <s v="N"/>
    <s v="Sales &amp; Marketing"/>
    <m/>
    <s v="5 - Senior Officer"/>
    <s v="Sales &amp; Marketing"/>
    <s v="Full Time"/>
    <s v="Full Time"/>
    <x v="3"/>
    <s v="5 - Senior Officer &amp; Sales &amp; Marketing"/>
    <x v="1"/>
    <x v="5"/>
    <n v="0"/>
    <s v=""/>
    <s v="N"/>
    <m/>
    <x v="0"/>
    <n v="30"/>
    <s v="Switzerland"/>
    <s v="Switzerland"/>
    <s v="Switzerland"/>
    <d v="2020-04-01T00:00:00"/>
    <n v="0"/>
    <n v="0.59979070572005289"/>
  </r>
  <r>
    <x v="308"/>
    <x v="0"/>
    <x v="1"/>
    <s v="N"/>
    <x v="1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3"/>
    <s v="4 - Manager"/>
    <s v="N"/>
    <n v="4"/>
    <x v="2"/>
    <n v="46"/>
    <s v="Switzerland"/>
    <s v="Switzerland"/>
    <s v="Switzerland"/>
    <d v="2013-04-01T00:00:00"/>
    <n v="7"/>
    <n v="0.92605028812969492"/>
  </r>
  <r>
    <x v="309"/>
    <x v="1"/>
    <x v="1"/>
    <s v="Y"/>
    <x v="2"/>
    <s v="No"/>
    <s v="No"/>
    <n v="0.5"/>
    <s v="No"/>
    <s v="N"/>
    <s v="Operations"/>
    <m/>
    <s v="4 - Manager"/>
    <s v="Operations"/>
    <s v="Full Time"/>
    <s v="Full Time"/>
    <x v="3"/>
    <s v="4 - Manager &amp; Operations"/>
    <x v="1"/>
    <x v="1"/>
    <n v="0"/>
    <s v=""/>
    <s v="N"/>
    <m/>
    <x v="0"/>
    <n v="37"/>
    <s v="Germany"/>
    <s v="Europe"/>
    <s v="Europe"/>
    <d v="2020-04-01T00:00:00"/>
    <n v="0"/>
    <n v="0.46834264892610966"/>
  </r>
  <r>
    <x v="310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4"/>
    <x v="1"/>
    <n v="22"/>
    <s v="Italy"/>
    <s v="Europe"/>
    <s v="Europe"/>
    <d v="2017-04-01T00:00:00"/>
    <n v="3"/>
    <n v="0.41556742116567391"/>
  </r>
  <r>
    <x v="311"/>
    <x v="1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4"/>
    <s v="5 - Senior Officer"/>
    <s v="N"/>
    <n v="3"/>
    <x v="0"/>
    <n v="34"/>
    <s v="Germany"/>
    <s v="Europe"/>
    <s v="Europe"/>
    <d v="2012-04-01T00:00:00"/>
    <n v="8"/>
    <n v="0.72131034856153775"/>
  </r>
  <r>
    <x v="312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2"/>
    <s v="France"/>
    <s v="Europe"/>
    <s v="Europe"/>
    <d v="2018-04-01T00:00:00"/>
    <n v="2"/>
    <n v="0.92412878713859781"/>
  </r>
  <r>
    <x v="313"/>
    <x v="1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4"/>
    <s v="France"/>
    <s v="Europe"/>
    <s v="Europe"/>
    <d v="2020-04-01T00:00:00"/>
    <n v="0"/>
    <n v="0.72711094682765987"/>
  </r>
  <r>
    <x v="314"/>
    <x v="1"/>
    <x v="0"/>
    <s v="Y"/>
    <x v="2"/>
    <s v="No"/>
    <s v="No"/>
    <n v="0.5"/>
    <s v="No"/>
    <s v="N"/>
    <s v="Operations"/>
    <m/>
    <s v="6 - Junior Officer"/>
    <s v="Operations"/>
    <n v="0.7"/>
    <s v="Part Time"/>
    <x v="3"/>
    <s v="6 - Junior Officer &amp; Operations"/>
    <x v="1"/>
    <x v="3"/>
    <n v="0"/>
    <s v=""/>
    <s v="N"/>
    <m/>
    <x v="1"/>
    <n v="26"/>
    <s v="Switzerland"/>
    <s v="Switzerland"/>
    <s v="Switzerland"/>
    <d v="2020-04-01T00:00:00"/>
    <n v="0"/>
    <n v="0.61516133591487154"/>
  </r>
  <r>
    <x v="315"/>
    <x v="0"/>
    <x v="5"/>
    <s v="N"/>
    <x v="2"/>
    <s v="No"/>
    <s v="No"/>
    <n v="0.5"/>
    <s v="No"/>
    <s v="Y"/>
    <s v="Operations"/>
    <m/>
    <s v="1 - Executive"/>
    <s v="Operations"/>
    <s v="Full Time"/>
    <s v="Full Time"/>
    <x v="0"/>
    <s v=""/>
    <x v="0"/>
    <x v="0"/>
    <n v="1"/>
    <s v="2 - Director"/>
    <s v="Y"/>
    <n v="2"/>
    <x v="2"/>
    <n v="48"/>
    <s v="France"/>
    <s v="Europe"/>
    <s v="Europe"/>
    <d v="2013-04-01T00:00:00"/>
    <n v="7"/>
    <n v="0.72626312364850398"/>
  </r>
  <r>
    <x v="316"/>
    <x v="1"/>
    <x v="0"/>
    <s v="N"/>
    <x v="4"/>
    <s v="Yes"/>
    <s v="Yes"/>
    <n v="0.5"/>
    <s v="No"/>
    <s v="Y"/>
    <s v="Operations"/>
    <m/>
    <s v="5 - Senior Officer"/>
    <s v="Operations"/>
    <s v="Full Time"/>
    <s v="Full Time"/>
    <x v="3"/>
    <s v="6 - Junior Officer &amp; Operations"/>
    <x v="1"/>
    <x v="3"/>
    <n v="5"/>
    <s v="6 - Junior Officer"/>
    <s v="N"/>
    <n v="3"/>
    <x v="1"/>
    <n v="28"/>
    <s v="Switzerland"/>
    <s v="Switzerland"/>
    <s v="Switzerland"/>
    <d v="2015-04-01T00:00:00"/>
    <n v="5"/>
    <n v="0.52948031607959589"/>
  </r>
  <r>
    <x v="317"/>
    <x v="1"/>
    <x v="3"/>
    <s v="Y"/>
    <x v="2"/>
    <s v="No"/>
    <s v="No"/>
    <n v="0.5"/>
    <s v="No"/>
    <s v="N"/>
    <s v="Operations"/>
    <m/>
    <s v="3 - Senior Manager"/>
    <s v="Operations"/>
    <s v="Full Time"/>
    <s v="Full Time"/>
    <x v="3"/>
    <s v="3 - Senior Manager &amp; Operations"/>
    <x v="2"/>
    <x v="4"/>
    <n v="0"/>
    <s v=""/>
    <s v="N"/>
    <m/>
    <x v="2"/>
    <n v="43"/>
    <s v="Germany"/>
    <s v="Europe"/>
    <s v="Europe"/>
    <d v="2020-04-01T00:00:00"/>
    <n v="0"/>
    <n v="0.58157944356737534"/>
  </r>
  <r>
    <x v="318"/>
    <x v="0"/>
    <x v="0"/>
    <s v="N"/>
    <x v="4"/>
    <s v="Yes"/>
    <s v="Yes"/>
    <n v="0.5"/>
    <s v="No"/>
    <s v="Y"/>
    <s v="Operations"/>
    <m/>
    <s v="5 - Se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7"/>
    <s v="Germany"/>
    <s v="Europe"/>
    <s v="Europe"/>
    <d v="2018-04-01T00:00:00"/>
    <n v="2"/>
    <n v="0.95252456763145099"/>
  </r>
  <r>
    <x v="319"/>
    <x v="1"/>
    <x v="4"/>
    <s v="Y"/>
    <x v="2"/>
    <s v="No"/>
    <s v="No"/>
    <n v="0.5"/>
    <s v="No"/>
    <s v="N"/>
    <s v="Sales &amp; Marketing"/>
    <m/>
    <s v="5 - Senior Officer"/>
    <s v="Sales &amp; Marketing"/>
    <s v="Full Time"/>
    <s v="Full Time"/>
    <x v="3"/>
    <s v="5 - Senior Officer &amp; Sales &amp; Marketing"/>
    <x v="1"/>
    <x v="5"/>
    <n v="0"/>
    <s v=""/>
    <s v="N"/>
    <m/>
    <x v="0"/>
    <n v="31"/>
    <s v="Switzerland"/>
    <s v="Switzerland"/>
    <s v="Switzerland"/>
    <d v="2020-04-01T00:00:00"/>
    <n v="0"/>
    <n v="0.95021401948825501"/>
  </r>
  <r>
    <x v="320"/>
    <x v="0"/>
    <x v="3"/>
    <s v="N"/>
    <x v="1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3"/>
    <s v="3 - Senior Manager"/>
    <s v="N"/>
    <n v="3"/>
    <x v="0"/>
    <n v="38"/>
    <s v="Switzerland"/>
    <s v="Switzerland"/>
    <s v="Switzerland"/>
    <d v="2011-04-01T00:00:00"/>
    <n v="9"/>
    <n v="0.66831083855474493"/>
  </r>
  <r>
    <x v="321"/>
    <x v="1"/>
    <x v="3"/>
    <s v="N"/>
    <x v="1"/>
    <s v="No"/>
    <s v="Yes"/>
    <n v="0.5"/>
    <s v="No"/>
    <s v="Y"/>
    <s v="Internal Services"/>
    <m/>
    <s v="3 - Senior Manager"/>
    <s v="Internal Services"/>
    <s v="Full Time"/>
    <s v="Full Time"/>
    <x v="1"/>
    <s v="3 - Senior Manager &amp; Internal Services"/>
    <x v="2"/>
    <x v="4"/>
    <n v="3"/>
    <s v="3 - Senior Manager"/>
    <s v="N"/>
    <n v="3"/>
    <x v="2"/>
    <n v="43"/>
    <s v="Switzerland"/>
    <s v="Switzerland"/>
    <s v="Switzerland"/>
    <d v="2016-04-01T00:00:00"/>
    <n v="4"/>
    <n v="0.78580188870787859"/>
  </r>
  <r>
    <x v="322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m/>
    <x v="1"/>
    <n v="24"/>
    <s v="Switzerland"/>
    <s v="Switzerland"/>
    <s v="Switzerland"/>
    <d v="2017-04-01T00:00:00"/>
    <n v="3"/>
    <n v="0.50527914876513047"/>
  </r>
  <r>
    <x v="323"/>
    <x v="0"/>
    <x v="3"/>
    <s v="N"/>
    <x v="0"/>
    <s v="Yes"/>
    <s v="Yes"/>
    <n v="0.5"/>
    <s v="No"/>
    <s v="Y"/>
    <s v="Internal Services"/>
    <m/>
    <s v="2 - Director"/>
    <s v="Internal Services"/>
    <s v="Full Time"/>
    <s v="Full Time"/>
    <x v="1"/>
    <s v="3 - Senior Manager &amp; Internal Services"/>
    <x v="2"/>
    <x v="4"/>
    <n v="1"/>
    <s v="4 - Manager"/>
    <s v="Y"/>
    <n v="1"/>
    <x v="0"/>
    <n v="35"/>
    <s v="Switzerland"/>
    <s v="Switzerland"/>
    <s v="Switzerland"/>
    <d v="2013-04-01T00:00:00"/>
    <n v="7"/>
    <n v="0.3539586279451743"/>
  </r>
  <r>
    <x v="324"/>
    <x v="1"/>
    <x v="4"/>
    <s v="N"/>
    <x v="0"/>
    <s v="No"/>
    <s v="Yes"/>
    <n v="0.5"/>
    <s v="No"/>
    <s v="Y"/>
    <s v="Operations"/>
    <m/>
    <s v="5 - Senior Officer"/>
    <s v="Operations"/>
    <n v="0.6"/>
    <s v="Part Time"/>
    <x v="3"/>
    <s v="5 - Senior Officer &amp; Operations"/>
    <x v="1"/>
    <x v="5"/>
    <n v="2"/>
    <s v="5 - Senior Officer"/>
    <s v="N"/>
    <n v="4"/>
    <x v="0"/>
    <n v="30"/>
    <s v="Switzerland"/>
    <s v="Switzerland"/>
    <s v="Switzerland"/>
    <d v="2016-04-01T00:00:00"/>
    <n v="4"/>
    <n v="0.25511636986080577"/>
  </r>
  <r>
    <x v="325"/>
    <x v="0"/>
    <x v="2"/>
    <s v="N"/>
    <x v="0"/>
    <s v="No"/>
    <s v="Yes"/>
    <n v="0.5"/>
    <s v="No"/>
    <s v="Y"/>
    <s v="Sales &amp; Marketing"/>
    <m/>
    <s v="2 - Director"/>
    <s v="Sales &amp; Marketing"/>
    <s v="Full Time"/>
    <s v="Full Time"/>
    <x v="2"/>
    <s v="2 - Director &amp; Sales &amp; Marketing"/>
    <x v="2"/>
    <x v="2"/>
    <n v="3"/>
    <s v="2 - Director"/>
    <s v="N"/>
    <n v="3"/>
    <x v="0"/>
    <n v="37"/>
    <s v="France"/>
    <s v="Europe"/>
    <s v="Europe"/>
    <d v="2015-04-01T00:00:00"/>
    <n v="5"/>
    <n v="0.70733550027864001"/>
  </r>
  <r>
    <x v="326"/>
    <x v="0"/>
    <x v="1"/>
    <s v="N"/>
    <x v="1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1"/>
    <s v="5 - Senior Officer"/>
    <s v="Y"/>
    <n v="1"/>
    <x v="2"/>
    <n v="40"/>
    <s v="Switzerland"/>
    <s v="Switzerland"/>
    <s v="Switzerland"/>
    <d v="2014-04-01T00:00:00"/>
    <n v="6"/>
    <n v="0.37399100362413018"/>
  </r>
  <r>
    <x v="327"/>
    <x v="1"/>
    <x v="4"/>
    <s v="N"/>
    <x v="1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3"/>
    <s v="5 - Senior Officer"/>
    <s v="N"/>
    <n v="2"/>
    <x v="0"/>
    <n v="30"/>
    <s v="Germany"/>
    <s v="Europe"/>
    <s v="Europe"/>
    <d v="2014-04-01T00:00:00"/>
    <n v="6"/>
    <n v="8.9267281699180079E-2"/>
  </r>
  <r>
    <x v="328"/>
    <x v="1"/>
    <x v="1"/>
    <s v="N"/>
    <x v="2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2"/>
    <s v="4 - Manager"/>
    <s v="N"/>
    <n v="2"/>
    <x v="2"/>
    <n v="45"/>
    <s v="Italy"/>
    <s v="Europe"/>
    <s v="Europe"/>
    <d v="2013-04-01T00:00:00"/>
    <n v="7"/>
    <n v="0.78447107079795186"/>
  </r>
  <r>
    <x v="329"/>
    <x v="1"/>
    <x v="1"/>
    <s v="N"/>
    <x v="1"/>
    <s v="No"/>
    <s v="No"/>
    <n v="0.5"/>
    <s v="Yes"/>
    <s v="Y"/>
    <s v="Operations"/>
    <s v="FY20"/>
    <m/>
    <s v="Operations"/>
    <n v="0.9"/>
    <s v="Part Time"/>
    <x v="0"/>
    <s v=""/>
    <x v="0"/>
    <x v="0"/>
    <n v="3"/>
    <s v="4 - Manager"/>
    <s v="N"/>
    <n v="3"/>
    <x v="3"/>
    <n v="51"/>
    <s v="Switzerland"/>
    <s v="Switzerland"/>
    <s v="Switzerland"/>
    <d v="2015-04-01T00:00:00"/>
    <n v="5"/>
    <n v="0.88816898363843222"/>
  </r>
  <r>
    <x v="330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3"/>
    <x v="1"/>
    <n v="24"/>
    <s v="Switzerland"/>
    <s v="Switzerland"/>
    <s v="Switzerland"/>
    <d v="2017-04-01T00:00:00"/>
    <n v="3"/>
    <n v="0.40533081694362905"/>
  </r>
  <r>
    <x v="331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1"/>
    <s v="Switzerland"/>
    <s v="Switzerland"/>
    <s v="Switzerland"/>
    <d v="2018-04-01T00:00:00"/>
    <n v="2"/>
    <n v="0.38631516458906945"/>
  </r>
  <r>
    <x v="332"/>
    <x v="0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6"/>
    <s v="Switzerland"/>
    <s v="Switzerland"/>
    <s v="Switzerland"/>
    <d v="2019-04-01T00:00:00"/>
    <n v="1"/>
    <n v="6.6972791095540884E-3"/>
  </r>
  <r>
    <x v="333"/>
    <x v="0"/>
    <x v="0"/>
    <s v="N"/>
    <x v="1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4"/>
    <x v="4"/>
    <n v="19"/>
    <s v="Germany"/>
    <s v="Europe"/>
    <s v="Europe"/>
    <d v="2018-04-01T00:00:00"/>
    <n v="2"/>
    <n v="0.5617775131680719"/>
  </r>
  <r>
    <x v="334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2"/>
    <x v="1"/>
    <n v="22"/>
    <s v="Switzerland"/>
    <s v="Switzerland"/>
    <s v="Switzerland"/>
    <d v="2017-04-01T00:00:00"/>
    <n v="3"/>
    <n v="7.177571341559319E-2"/>
  </r>
  <r>
    <x v="335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3"/>
    <x v="1"/>
    <n v="21"/>
    <s v="France"/>
    <s v="Europe"/>
    <s v="Europe"/>
    <d v="2017-04-01T00:00:00"/>
    <n v="3"/>
    <n v="0.92294092804574757"/>
  </r>
  <r>
    <x v="336"/>
    <x v="0"/>
    <x v="2"/>
    <s v="N"/>
    <x v="0"/>
    <s v="No"/>
    <s v="Yes"/>
    <n v="0.5"/>
    <s v="No"/>
    <s v="Y"/>
    <s v="Strategy"/>
    <m/>
    <s v="2 - Director"/>
    <s v="Strategy"/>
    <s v="Full Time"/>
    <s v="Full Time"/>
    <x v="2"/>
    <s v="2 - Director &amp; Strategy"/>
    <x v="2"/>
    <x v="2"/>
    <n v="4"/>
    <s v="2 - Director"/>
    <s v="N"/>
    <m/>
    <x v="2"/>
    <n v="43"/>
    <s v="Switzerland"/>
    <s v="Switzerland"/>
    <s v="Switzerland"/>
    <d v="2016-04-01T00:00:00"/>
    <n v="4"/>
    <n v="0.94065897976981072"/>
  </r>
  <r>
    <x v="337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3"/>
    <x v="1"/>
    <n v="26"/>
    <s v="France"/>
    <s v="Europe"/>
    <s v="Europe"/>
    <d v="2018-04-01T00:00:00"/>
    <n v="2"/>
    <n v="0.29502765474741022"/>
  </r>
  <r>
    <x v="338"/>
    <x v="1"/>
    <x v="1"/>
    <s v="N"/>
    <x v="1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3"/>
    <s v="4 - Manager"/>
    <s v="N"/>
    <n v="3"/>
    <x v="0"/>
    <n v="35"/>
    <s v="Switzerland"/>
    <s v="Switzerland"/>
    <s v="Switzerland"/>
    <d v="2016-04-01T00:00:00"/>
    <n v="4"/>
    <n v="0.25198442867343118"/>
  </r>
  <r>
    <x v="339"/>
    <x v="0"/>
    <x v="4"/>
    <s v="N"/>
    <x v="0"/>
    <s v="No"/>
    <s v="Yes"/>
    <n v="0.5"/>
    <s v="No"/>
    <s v="Y"/>
    <s v="Internal Services"/>
    <m/>
    <s v="5 - Senior Officer"/>
    <s v="Internal Services"/>
    <s v="Full Time"/>
    <s v="Full Time"/>
    <x v="3"/>
    <s v="5 - Senior Officer &amp; Internal Services"/>
    <x v="1"/>
    <x v="5"/>
    <n v="2"/>
    <s v="5 - Senior Officer"/>
    <s v="N"/>
    <n v="2"/>
    <x v="1"/>
    <n v="25"/>
    <s v="France"/>
    <s v="Europe"/>
    <s v="Europe"/>
    <d v="2014-04-01T00:00:00"/>
    <n v="6"/>
    <n v="0.4029152666081629"/>
  </r>
  <r>
    <x v="340"/>
    <x v="1"/>
    <x v="0"/>
    <s v="Y"/>
    <x v="2"/>
    <s v="No"/>
    <s v="No"/>
    <n v="0.5"/>
    <s v="No"/>
    <s v="N"/>
    <s v="Sales &amp; Marketing"/>
    <m/>
    <s v="6 - Junior Officer"/>
    <s v="Sales &amp; Marketing"/>
    <s v="Full Time"/>
    <s v="Full Time"/>
    <x v="3"/>
    <s v="6 - Junior Officer &amp; Sales &amp; Marketing"/>
    <x v="1"/>
    <x v="3"/>
    <n v="0"/>
    <s v=""/>
    <s v="N"/>
    <m/>
    <x v="1"/>
    <n v="26"/>
    <s v="Switzerland"/>
    <s v="Switzerland"/>
    <s v="Switzerland"/>
    <d v="2020-04-01T00:00:00"/>
    <n v="0"/>
    <n v="0.52093559359291342"/>
  </r>
  <r>
    <x v="341"/>
    <x v="1"/>
    <x v="1"/>
    <s v="N"/>
    <x v="1"/>
    <s v="No"/>
    <s v="Yes"/>
    <n v="0.5"/>
    <s v="No"/>
    <s v="Y"/>
    <s v="Finance"/>
    <m/>
    <s v="4 - Manager"/>
    <s v="Finance"/>
    <n v="0.9"/>
    <s v="Part Time"/>
    <x v="2"/>
    <s v="4 - Manager &amp; Finance"/>
    <x v="1"/>
    <x v="1"/>
    <n v="3"/>
    <s v="4 - Manager"/>
    <s v="N"/>
    <n v="3"/>
    <x v="0"/>
    <n v="36"/>
    <s v="Switzerland"/>
    <s v="Switzerland"/>
    <s v="Switzerland"/>
    <d v="2017-04-01T00:00:00"/>
    <n v="3"/>
    <n v="0.99611730186288727"/>
  </r>
  <r>
    <x v="342"/>
    <x v="1"/>
    <x v="5"/>
    <s v="N"/>
    <x v="2"/>
    <s v="No"/>
    <s v="No"/>
    <n v="0.5"/>
    <s v="No"/>
    <s v="Y"/>
    <s v="HR"/>
    <m/>
    <s v="1 - Executive"/>
    <s v="HR"/>
    <s v="Full Time"/>
    <s v="Full Time"/>
    <x v="0"/>
    <s v=""/>
    <x v="0"/>
    <x v="0"/>
    <n v="2"/>
    <s v="1 - Executive"/>
    <s v="N"/>
    <n v="2"/>
    <x v="2"/>
    <n v="47"/>
    <s v="Switzerland"/>
    <s v="Switzerland"/>
    <s v="Switzerland"/>
    <d v="2017-04-01T00:00:00"/>
    <n v="3"/>
    <n v="0.91771371972702886"/>
  </r>
  <r>
    <x v="343"/>
    <x v="0"/>
    <x v="4"/>
    <s v="N"/>
    <x v="0"/>
    <s v="Yes"/>
    <s v="Yes"/>
    <n v="0.5"/>
    <s v="No"/>
    <s v="Y"/>
    <s v="Operations"/>
    <m/>
    <s v="4 - Manager"/>
    <s v="Operations"/>
    <s v="Full Time"/>
    <s v="Full Time"/>
    <x v="3"/>
    <s v="5 - Senior Officer &amp; Operations"/>
    <x v="1"/>
    <x v="5"/>
    <n v="1"/>
    <s v="5 - Senior Officer"/>
    <s v="N"/>
    <m/>
    <x v="0"/>
    <n v="35"/>
    <s v="Germany"/>
    <s v="Europe"/>
    <s v="Europe"/>
    <d v="2019-04-01T00:00:00"/>
    <n v="1"/>
    <n v="0.46234152129444417"/>
  </r>
  <r>
    <x v="344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3"/>
    <x v="1"/>
    <n v="22"/>
    <s v="Switzerland"/>
    <s v="Switzerland"/>
    <s v="Switzerland"/>
    <d v="2017-04-01T00:00:00"/>
    <n v="3"/>
    <n v="0.60322126612397675"/>
  </r>
  <r>
    <x v="345"/>
    <x v="0"/>
    <x v="1"/>
    <s v="N"/>
    <x v="1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2"/>
    <s v="4 - Manager"/>
    <s v="N"/>
    <n v="3"/>
    <x v="0"/>
    <n v="32"/>
    <s v="Malaysia"/>
    <s v="Asia Pacific"/>
    <s v="Elsewhere"/>
    <d v="2013-04-01T00:00:00"/>
    <n v="7"/>
    <n v="0.84192785703307194"/>
  </r>
  <r>
    <x v="346"/>
    <x v="0"/>
    <x v="3"/>
    <s v="N"/>
    <x v="1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3"/>
    <s v="3 - Senior Manager"/>
    <s v="N"/>
    <n v="3"/>
    <x v="2"/>
    <n v="48"/>
    <s v="Switzerland"/>
    <s v="Switzerland"/>
    <s v="Switzerland"/>
    <d v="2014-04-01T00:00:00"/>
    <n v="6"/>
    <n v="0.44391609246539376"/>
  </r>
  <r>
    <x v="347"/>
    <x v="0"/>
    <x v="4"/>
    <s v="N"/>
    <x v="1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4"/>
    <s v="5 - Senior Officer"/>
    <s v="N"/>
    <n v="3"/>
    <x v="1"/>
    <n v="25"/>
    <s v="United Kingdom"/>
    <s v="Europe"/>
    <s v="Europe"/>
    <d v="2016-04-01T00:00:00"/>
    <n v="4"/>
    <n v="6.5426000528202577E-3"/>
  </r>
  <r>
    <x v="348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2"/>
    <x v="1"/>
    <n v="22"/>
    <s v="Germany"/>
    <s v="Europe"/>
    <s v="Europe"/>
    <d v="2017-04-01T00:00:00"/>
    <n v="3"/>
    <n v="1.0994848818347558E-3"/>
  </r>
  <r>
    <x v="349"/>
    <x v="0"/>
    <x v="0"/>
    <s v="N"/>
    <x v="1"/>
    <s v="No"/>
    <s v="No"/>
    <n v="0.5"/>
    <s v="Yes"/>
    <s v="Y"/>
    <s v="Operations"/>
    <s v="FY20"/>
    <m/>
    <s v="Operations"/>
    <s v="Full Time"/>
    <s v="Full Time"/>
    <x v="0"/>
    <s v=""/>
    <x v="0"/>
    <x v="0"/>
    <n v="2"/>
    <s v="6 - Junior Officer"/>
    <s v="N"/>
    <n v="2"/>
    <x v="1"/>
    <n v="27"/>
    <s v="Germany"/>
    <s v="Europe"/>
    <s v="Europe"/>
    <d v="2018-04-01T00:00:00"/>
    <n v="2"/>
    <n v="0.40007441634237317"/>
  </r>
  <r>
    <x v="350"/>
    <x v="0"/>
    <x v="1"/>
    <s v="N"/>
    <x v="0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4"/>
    <s v="4 - Manager"/>
    <s v="N"/>
    <n v="2"/>
    <x v="0"/>
    <n v="36"/>
    <s v="Germany"/>
    <s v="Europe"/>
    <s v="Europe"/>
    <d v="2016-04-01T00:00:00"/>
    <n v="4"/>
    <n v="0.50235898827008929"/>
  </r>
  <r>
    <x v="351"/>
    <x v="0"/>
    <x v="0"/>
    <s v="N"/>
    <x v="0"/>
    <s v="Yes"/>
    <s v="Yes"/>
    <n v="0.5"/>
    <s v="No"/>
    <s v="Y"/>
    <s v="Sales &amp; Marketing"/>
    <m/>
    <s v="5 - Se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9"/>
    <s v="Switzerland"/>
    <s v="Switzerland"/>
    <s v="Switzerland"/>
    <d v="2019-04-01T00:00:00"/>
    <n v="1"/>
    <n v="0.87225582603005969"/>
  </r>
  <r>
    <x v="352"/>
    <x v="1"/>
    <x v="4"/>
    <s v="N"/>
    <x v="1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6"/>
    <s v="5 - Senior Officer"/>
    <s v="N"/>
    <n v="2"/>
    <x v="0"/>
    <n v="31"/>
    <s v="Germany"/>
    <s v="Europe"/>
    <s v="Europe"/>
    <d v="2016-04-01T00:00:00"/>
    <n v="4"/>
    <n v="0.36140765090112714"/>
  </r>
  <r>
    <x v="353"/>
    <x v="1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3"/>
    <s v="Greece"/>
    <s v="Europe"/>
    <s v="Europe"/>
    <d v="2020-04-01T00:00:00"/>
    <n v="0"/>
    <n v="0.973941519910689"/>
  </r>
  <r>
    <x v="354"/>
    <x v="0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3"/>
    <s v="Italy"/>
    <s v="Europe"/>
    <s v="Europe"/>
    <d v="2020-04-01T00:00:00"/>
    <n v="0"/>
    <n v="0.4236765847540227"/>
  </r>
  <r>
    <x v="355"/>
    <x v="0"/>
    <x v="4"/>
    <s v="N"/>
    <x v="0"/>
    <s v="Yes"/>
    <s v="Yes"/>
    <n v="0.5"/>
    <s v="No"/>
    <s v="Y"/>
    <s v="Sales &amp; Marketing"/>
    <m/>
    <s v="4 - Manager"/>
    <s v="Sales &amp; Marketing"/>
    <s v="Full Time"/>
    <s v="Full Time"/>
    <x v="3"/>
    <s v="5 - Senior Officer &amp; Sales &amp; Marketing"/>
    <x v="1"/>
    <x v="5"/>
    <n v="3"/>
    <s v="5 - Senior Officer"/>
    <s v="N"/>
    <n v="2"/>
    <x v="0"/>
    <n v="32"/>
    <s v="Switzerland"/>
    <s v="Switzerland"/>
    <s v="Switzerland"/>
    <d v="2017-04-01T00:00:00"/>
    <n v="3"/>
    <n v="0.84332093455086909"/>
  </r>
  <r>
    <x v="356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7"/>
    <s v="Switzerland"/>
    <s v="Switzerland"/>
    <s v="Switzerland"/>
    <d v="2017-04-01T00:00:00"/>
    <n v="3"/>
    <n v="0.70619525537416972"/>
  </r>
  <r>
    <x v="357"/>
    <x v="1"/>
    <x v="4"/>
    <s v="N"/>
    <x v="1"/>
    <s v="No"/>
    <s v="Yes"/>
    <n v="0.5"/>
    <s v="No"/>
    <s v="Y"/>
    <s v="Operations"/>
    <m/>
    <s v="5 - Senior Officer"/>
    <s v="Operations"/>
    <n v="0.8"/>
    <s v="Part Time"/>
    <x v="3"/>
    <s v="5 - Senior Officer &amp; Operations"/>
    <x v="1"/>
    <x v="5"/>
    <n v="3"/>
    <s v="5 - Senior Officer"/>
    <s v="N"/>
    <n v="2"/>
    <x v="0"/>
    <n v="33"/>
    <s v="France"/>
    <s v="Europe"/>
    <s v="Europe"/>
    <d v="2011-04-01T00:00:00"/>
    <n v="9"/>
    <n v="0.42817690908963368"/>
  </r>
  <r>
    <x v="358"/>
    <x v="1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3"/>
    <x v="1"/>
    <n v="28"/>
    <s v="United States"/>
    <s v="Americas"/>
    <s v="Elsewhere"/>
    <d v="2011-04-01T00:00:00"/>
    <n v="9"/>
    <n v="0.91035624100929069"/>
  </r>
  <r>
    <x v="359"/>
    <x v="0"/>
    <x v="4"/>
    <s v="Y"/>
    <x v="2"/>
    <s v="No"/>
    <s v="No"/>
    <n v="0.5"/>
    <s v="No"/>
    <s v="N"/>
    <s v="Internal Services"/>
    <m/>
    <s v="5 - Senior Officer"/>
    <s v="Internal Services"/>
    <s v="Full Time"/>
    <s v="Full Time"/>
    <x v="3"/>
    <s v="5 - Senior Officer &amp; Internal Services"/>
    <x v="1"/>
    <x v="5"/>
    <n v="0"/>
    <s v=""/>
    <s v="N"/>
    <m/>
    <x v="1"/>
    <n v="24"/>
    <s v="Italy"/>
    <s v="Europe"/>
    <s v="Europe"/>
    <d v="2020-04-01T00:00:00"/>
    <n v="0"/>
    <n v="0.44684880528359683"/>
  </r>
  <r>
    <x v="360"/>
    <x v="0"/>
    <x v="3"/>
    <s v="N"/>
    <x v="0"/>
    <s v="No"/>
    <s v="Yes"/>
    <n v="0.5"/>
    <s v="No"/>
    <s v="Y"/>
    <s v="Internal Services"/>
    <m/>
    <s v="3 - Senior Manager"/>
    <s v="Internal Services"/>
    <s v="Full Time"/>
    <s v="Full Time"/>
    <x v="1"/>
    <s v="3 - Senior Manager &amp; Internal Services"/>
    <x v="2"/>
    <x v="4"/>
    <n v="4"/>
    <s v="3 - Senior Manager"/>
    <s v="N"/>
    <n v="2"/>
    <x v="0"/>
    <n v="38"/>
    <s v="Switzerland"/>
    <s v="Switzerland"/>
    <s v="Switzerland"/>
    <d v="2011-04-01T00:00:00"/>
    <n v="9"/>
    <n v="0.94342807346532209"/>
  </r>
  <r>
    <x v="361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5"/>
    <s v="6 - Junior Officer"/>
    <s v="N"/>
    <n v="3"/>
    <x v="1"/>
    <n v="26"/>
    <s v="United States"/>
    <s v="Americas"/>
    <s v="Elsewhere"/>
    <d v="2015-04-01T00:00:00"/>
    <n v="5"/>
    <n v="0.76215689758507976"/>
  </r>
  <r>
    <x v="362"/>
    <x v="0"/>
    <x v="5"/>
    <s v="N"/>
    <x v="2"/>
    <s v="No"/>
    <s v="No"/>
    <n v="0.5"/>
    <s v="No"/>
    <s v="Y"/>
    <s v="Strategy"/>
    <m/>
    <s v="1 - Executive"/>
    <s v="Strategy"/>
    <s v="Full Time"/>
    <s v="Full Time"/>
    <x v="0"/>
    <s v=""/>
    <x v="0"/>
    <x v="0"/>
    <n v="4"/>
    <s v="1 - Executive"/>
    <s v="N"/>
    <n v="3"/>
    <x v="2"/>
    <n v="45"/>
    <s v="France"/>
    <s v="Europe"/>
    <s v="Europe"/>
    <d v="2013-04-01T00:00:00"/>
    <n v="7"/>
    <n v="0.96418511833612242"/>
  </r>
  <r>
    <x v="363"/>
    <x v="0"/>
    <x v="4"/>
    <s v="N"/>
    <x v="3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1"/>
    <s v="6 - Junior Officer"/>
    <s v="Y"/>
    <n v="2"/>
    <x v="1"/>
    <n v="29"/>
    <s v="France"/>
    <s v="Europe"/>
    <s v="Europe"/>
    <d v="2018-04-01T00:00:00"/>
    <n v="2"/>
    <n v="0.40779647249723827"/>
  </r>
  <r>
    <x v="364"/>
    <x v="0"/>
    <x v="1"/>
    <s v="N"/>
    <x v="1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2"/>
    <s v="4 - Manager"/>
    <s v="N"/>
    <n v="2"/>
    <x v="0"/>
    <n v="31"/>
    <s v="Switzerland"/>
    <s v="Switzerland"/>
    <s v="Switzerland"/>
    <d v="2011-04-01T00:00:00"/>
    <n v="9"/>
    <n v="0.70022050637390254"/>
  </r>
  <r>
    <x v="365"/>
    <x v="1"/>
    <x v="0"/>
    <s v="N"/>
    <x v="4"/>
    <s v="Yes"/>
    <s v="Yes"/>
    <n v="0.5"/>
    <s v="No"/>
    <s v="Y"/>
    <s v="Finance"/>
    <m/>
    <s v="5 - Senior Officer"/>
    <s v="Finance"/>
    <s v="Full Time"/>
    <s v="Full Time"/>
    <x v="2"/>
    <s v="6 - Junior Officer &amp; Finance"/>
    <x v="1"/>
    <x v="3"/>
    <n v="3"/>
    <s v="6 - Junior Officer"/>
    <s v="N"/>
    <n v="3"/>
    <x v="0"/>
    <n v="34"/>
    <s v="Switzerland"/>
    <s v="Switzerland"/>
    <s v="Switzerland"/>
    <d v="2017-04-01T00:00:00"/>
    <n v="3"/>
    <n v="7.1734383026666015E-2"/>
  </r>
  <r>
    <x v="366"/>
    <x v="1"/>
    <x v="4"/>
    <s v="Y"/>
    <x v="2"/>
    <s v="No"/>
    <s v="No"/>
    <n v="0.5"/>
    <s v="No"/>
    <s v="N"/>
    <s v="Sales &amp; Marketing"/>
    <m/>
    <s v="5 - Senior Officer"/>
    <s v="Sales &amp; Marketing"/>
    <s v="Full Time"/>
    <s v="Full Time"/>
    <x v="3"/>
    <s v="5 - Senior Officer &amp; Sales &amp; Marketing"/>
    <x v="1"/>
    <x v="5"/>
    <n v="0"/>
    <s v=""/>
    <s v="N"/>
    <m/>
    <x v="1"/>
    <n v="29"/>
    <s v="Switzerland"/>
    <s v="Switzerland"/>
    <s v="Switzerland"/>
    <d v="2020-04-01T00:00:00"/>
    <n v="0"/>
    <n v="0.71885664193154064"/>
  </r>
  <r>
    <x v="367"/>
    <x v="0"/>
    <x v="4"/>
    <s v="Y"/>
    <x v="2"/>
    <s v="No"/>
    <s v="No"/>
    <n v="0.5"/>
    <s v="No"/>
    <s v="N"/>
    <s v="Sales &amp; Marketing"/>
    <m/>
    <s v="5 - Senior Officer"/>
    <s v="Sales &amp; Marketing"/>
    <s v="Full Time"/>
    <s v="Full Time"/>
    <x v="3"/>
    <s v="5 - Senior Officer &amp; Sales &amp; Marketing"/>
    <x v="1"/>
    <x v="5"/>
    <n v="0"/>
    <s v=""/>
    <s v="N"/>
    <m/>
    <x v="1"/>
    <n v="29"/>
    <s v="Switzerland"/>
    <s v="Switzerland"/>
    <s v="Switzerland"/>
    <d v="2020-04-01T00:00:00"/>
    <n v="0"/>
    <n v="0.27799566898166361"/>
  </r>
  <r>
    <x v="368"/>
    <x v="1"/>
    <x v="4"/>
    <s v="N"/>
    <x v="2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3"/>
    <s v="5 - Senior Officer"/>
    <s v="N"/>
    <n v="3"/>
    <x v="2"/>
    <n v="45"/>
    <s v="Russia"/>
    <s v="Europe"/>
    <s v="Europe"/>
    <d v="2011-04-01T00:00:00"/>
    <n v="9"/>
    <n v="0.27743506152196884"/>
  </r>
  <r>
    <x v="369"/>
    <x v="1"/>
    <x v="0"/>
    <s v="N"/>
    <x v="4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8"/>
    <s v="Switzerland"/>
    <s v="Switzerland"/>
    <s v="Switzerland"/>
    <d v="2019-04-01T00:00:00"/>
    <n v="1"/>
    <n v="4.6406783939141105E-2"/>
  </r>
  <r>
    <x v="370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1"/>
    <s v="6 - Junior Officer"/>
    <s v="N"/>
    <m/>
    <x v="1"/>
    <n v="26"/>
    <s v="Switzerland"/>
    <s v="Switzerland"/>
    <s v="Switzerland"/>
    <d v="2019-04-01T00:00:00"/>
    <n v="1"/>
    <n v="0.56666710321679525"/>
  </r>
  <r>
    <x v="371"/>
    <x v="0"/>
    <x v="1"/>
    <s v="N"/>
    <x v="0"/>
    <s v="Yes"/>
    <s v="Yes"/>
    <n v="0.5"/>
    <s v="No"/>
    <s v="Y"/>
    <s v="Sales &amp; Marketing"/>
    <m/>
    <s v="3 - Senior Manager"/>
    <s v="Sales &amp; Marketing"/>
    <s v="Full Time"/>
    <s v="Full Time"/>
    <x v="1"/>
    <s v="4 - Manager &amp; Sales &amp; Marketing"/>
    <x v="1"/>
    <x v="1"/>
    <n v="2"/>
    <s v="4 - Manager"/>
    <s v="N"/>
    <n v="3"/>
    <x v="2"/>
    <n v="43"/>
    <s v="France"/>
    <s v="Europe"/>
    <s v="Europe"/>
    <d v="2015-04-01T00:00:00"/>
    <n v="5"/>
    <n v="0.40697510287231198"/>
  </r>
  <r>
    <x v="372"/>
    <x v="0"/>
    <x v="1"/>
    <s v="N"/>
    <x v="0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2"/>
    <s v="4 - Manager"/>
    <s v="N"/>
    <n v="3"/>
    <x v="0"/>
    <n v="34"/>
    <s v="Switzerland"/>
    <s v="Switzerland"/>
    <s v="Switzerland"/>
    <d v="2012-04-01T00:00:00"/>
    <n v="8"/>
    <n v="0.39781018732856399"/>
  </r>
  <r>
    <x v="373"/>
    <x v="1"/>
    <x v="1"/>
    <s v="N"/>
    <x v="1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3"/>
    <s v="4 - Manager"/>
    <s v="N"/>
    <n v="2"/>
    <x v="2"/>
    <n v="41"/>
    <s v="France"/>
    <s v="Europe"/>
    <s v="Europe"/>
    <d v="2014-04-01T00:00:00"/>
    <n v="6"/>
    <n v="0.12558041830657241"/>
  </r>
  <r>
    <x v="374"/>
    <x v="1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2"/>
    <s v="5 - Senior Officer"/>
    <s v="N"/>
    <n v="2"/>
    <x v="1"/>
    <n v="28"/>
    <s v="Germany"/>
    <s v="Europe"/>
    <s v="Europe"/>
    <d v="2011-04-01T00:00:00"/>
    <n v="9"/>
    <n v="0.76511112626383915"/>
  </r>
  <r>
    <x v="375"/>
    <x v="0"/>
    <x v="3"/>
    <s v="N"/>
    <x v="0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1"/>
    <s v="4 - Manager"/>
    <s v="Y"/>
    <n v="1"/>
    <x v="0"/>
    <n v="34"/>
    <s v="Switzerland"/>
    <s v="Switzerland"/>
    <s v="Switzerland"/>
    <d v="2017-04-01T00:00:00"/>
    <n v="3"/>
    <n v="0.99653975139347251"/>
  </r>
  <r>
    <x v="376"/>
    <x v="1"/>
    <x v="0"/>
    <s v="N"/>
    <x v="0"/>
    <s v="No"/>
    <s v="Yes"/>
    <n v="0.5"/>
    <s v="No"/>
    <s v="Y"/>
    <s v="Strategy"/>
    <m/>
    <s v="6 - Junior Officer"/>
    <s v="Strategy"/>
    <s v="Full Time"/>
    <s v="Full Time"/>
    <x v="2"/>
    <s v="6 - Junior Officer &amp; Strategy"/>
    <x v="1"/>
    <x v="3"/>
    <n v="3"/>
    <s v="6 - Junior Officer"/>
    <s v="N"/>
    <n v="2"/>
    <x v="1"/>
    <n v="24"/>
    <s v="Switzerland"/>
    <s v="Switzerland"/>
    <s v="Switzerland"/>
    <d v="2017-04-01T00:00:00"/>
    <n v="3"/>
    <n v="9.7850408056420535E-2"/>
  </r>
  <r>
    <x v="377"/>
    <x v="0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0"/>
    <s v="France"/>
    <s v="Europe"/>
    <s v="Europe"/>
    <d v="2020-04-01T00:00:00"/>
    <n v="0"/>
    <n v="0.24871584617249365"/>
  </r>
  <r>
    <x v="378"/>
    <x v="1"/>
    <x v="4"/>
    <s v="N"/>
    <x v="1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1"/>
    <s v="6 - Junior Officer"/>
    <s v="Y"/>
    <n v="1"/>
    <x v="1"/>
    <n v="29"/>
    <s v="Italy"/>
    <s v="Europe"/>
    <s v="Europe"/>
    <d v="2013-04-01T00:00:00"/>
    <n v="7"/>
    <n v="0.91653515073079461"/>
  </r>
  <r>
    <x v="379"/>
    <x v="1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1"/>
    <n v="22"/>
    <s v="Switzerland"/>
    <s v="Switzerland"/>
    <s v="Switzerland"/>
    <d v="2017-04-01T00:00:00"/>
    <n v="3"/>
    <n v="0.30198670174836817"/>
  </r>
  <r>
    <x v="380"/>
    <x v="0"/>
    <x v="0"/>
    <s v="N"/>
    <x v="0"/>
    <s v="No"/>
    <s v="Yes"/>
    <n v="0.5"/>
    <s v="No"/>
    <s v="Y"/>
    <s v="Finance"/>
    <m/>
    <s v="6 - Junior Officer"/>
    <s v="Finance"/>
    <s v="Full Time"/>
    <s v="Full Time"/>
    <x v="2"/>
    <s v="6 - Junior Officer &amp; Finance"/>
    <x v="1"/>
    <x v="3"/>
    <n v="2"/>
    <s v="6 - Junior Officer"/>
    <s v="N"/>
    <n v="3"/>
    <x v="1"/>
    <n v="23"/>
    <s v="Switzerland"/>
    <s v="Switzerland"/>
    <s v="Switzerland"/>
    <d v="2018-04-01T00:00:00"/>
    <n v="2"/>
    <n v="0.4457086833905789"/>
  </r>
  <r>
    <x v="381"/>
    <x v="0"/>
    <x v="0"/>
    <s v="N"/>
    <x v="0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3"/>
    <s v="Switzerland"/>
    <s v="Switzerland"/>
    <s v="Switzerland"/>
    <d v="2018-04-01T00:00:00"/>
    <n v="2"/>
    <n v="0.71305750396623246"/>
  </r>
  <r>
    <x v="382"/>
    <x v="0"/>
    <x v="3"/>
    <s v="N"/>
    <x v="0"/>
    <s v="No"/>
    <s v="No"/>
    <n v="0.5"/>
    <s v="Yes"/>
    <s v="Y"/>
    <s v="Sales &amp; Marketing"/>
    <s v="FY20"/>
    <m/>
    <s v="Sales &amp; Marketing"/>
    <s v="Full Time"/>
    <s v="Full Time"/>
    <x v="0"/>
    <s v=""/>
    <x v="0"/>
    <x v="0"/>
    <n v="3"/>
    <s v="3 - Senior Manager"/>
    <s v="N"/>
    <n v="4"/>
    <x v="1"/>
    <n v="28"/>
    <s v="Switzerland"/>
    <s v="Switzerland"/>
    <s v="Switzerland"/>
    <d v="2011-04-01T00:00:00"/>
    <n v="9"/>
    <n v="0.98336187281650411"/>
  </r>
  <r>
    <x v="383"/>
    <x v="0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4"/>
    <s v="Italy"/>
    <s v="Europe"/>
    <s v="Europe"/>
    <d v="2020-04-01T00:00:00"/>
    <n v="0"/>
    <n v="0.93724776439586943"/>
  </r>
  <r>
    <x v="384"/>
    <x v="0"/>
    <x v="3"/>
    <s v="N"/>
    <x v="0"/>
    <s v="Yes"/>
    <s v="Yes"/>
    <n v="0.5"/>
    <s v="No"/>
    <s v="Y"/>
    <s v="Sales &amp; Marketing"/>
    <m/>
    <s v="2 - Director"/>
    <s v="Sales &amp; Marketing"/>
    <s v="Full Time"/>
    <s v="Full Time"/>
    <x v="1"/>
    <s v="3 - Senior Manager &amp; Sales &amp; Marketing"/>
    <x v="2"/>
    <x v="4"/>
    <n v="4"/>
    <s v="3 - Senior Manager"/>
    <s v="N"/>
    <n v="2"/>
    <x v="2"/>
    <n v="44"/>
    <s v="France"/>
    <s v="Europe"/>
    <s v="Europe"/>
    <d v="2016-04-01T00:00:00"/>
    <n v="4"/>
    <n v="0.10758109173610497"/>
  </r>
  <r>
    <x v="385"/>
    <x v="1"/>
    <x v="0"/>
    <s v="N"/>
    <x v="0"/>
    <s v="No"/>
    <s v="Yes"/>
    <n v="0.5"/>
    <s v="No"/>
    <s v="Y"/>
    <s v="HR"/>
    <m/>
    <s v="6 - Junior Officer"/>
    <s v="HR"/>
    <s v="Full Time"/>
    <s v="Full Time"/>
    <x v="2"/>
    <s v="6 - Junior Officer &amp; HR"/>
    <x v="1"/>
    <x v="3"/>
    <n v="3"/>
    <s v="6 - Junior Officer"/>
    <s v="N"/>
    <n v="3"/>
    <x v="1"/>
    <n v="24"/>
    <s v="France"/>
    <s v="Europe"/>
    <s v="Europe"/>
    <d v="2017-04-01T00:00:00"/>
    <n v="3"/>
    <n v="0.14879871612119511"/>
  </r>
  <r>
    <x v="386"/>
    <x v="1"/>
    <x v="1"/>
    <s v="N"/>
    <x v="0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3"/>
    <s v="4 - Manager"/>
    <s v="N"/>
    <n v="2"/>
    <x v="2"/>
    <n v="40"/>
    <s v="Italy"/>
    <s v="Europe"/>
    <s v="Europe"/>
    <d v="2015-04-01T00:00:00"/>
    <n v="5"/>
    <n v="0.80101974134049614"/>
  </r>
  <r>
    <x v="387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1"/>
    <n v="25"/>
    <s v="Switzerland"/>
    <s v="Switzerland"/>
    <s v="Switzerland"/>
    <d v="2017-04-01T00:00:00"/>
    <n v="3"/>
    <n v="0.21047808097526166"/>
  </r>
  <r>
    <x v="388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0"/>
    <s v="Switzerland"/>
    <s v="Switzerland"/>
    <s v="Switzerland"/>
    <d v="2017-04-01T00:00:00"/>
    <n v="3"/>
    <n v="0.15816985221578128"/>
  </r>
  <r>
    <x v="389"/>
    <x v="0"/>
    <x v="0"/>
    <s v="N"/>
    <x v="0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4"/>
    <s v="Switzerland"/>
    <s v="Switzerland"/>
    <s v="Switzerland"/>
    <d v="2018-04-01T00:00:00"/>
    <n v="2"/>
    <n v="0.86046664892343494"/>
  </r>
  <r>
    <x v="390"/>
    <x v="0"/>
    <x v="1"/>
    <s v="N"/>
    <x v="0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5"/>
    <s v="4 - Manager"/>
    <s v="N"/>
    <n v="3"/>
    <x v="0"/>
    <n v="36"/>
    <s v="Switzerland"/>
    <s v="Switzerland"/>
    <s v="Switzerland"/>
    <d v="2012-04-01T00:00:00"/>
    <n v="8"/>
    <n v="0.37654142732233276"/>
  </r>
  <r>
    <x v="391"/>
    <x v="0"/>
    <x v="3"/>
    <s v="N"/>
    <x v="1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1"/>
    <s v="4 - Manager"/>
    <s v="Y"/>
    <n v="2"/>
    <x v="2"/>
    <n v="41"/>
    <s v="France"/>
    <s v="Europe"/>
    <s v="Europe"/>
    <d v="2014-04-01T00:00:00"/>
    <n v="6"/>
    <n v="9.386564551036336E-2"/>
  </r>
  <r>
    <x v="392"/>
    <x v="0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3"/>
    <s v="5 - Senior Officer"/>
    <s v="N"/>
    <n v="2"/>
    <x v="1"/>
    <n v="28"/>
    <s v="Switzerland"/>
    <s v="Switzerland"/>
    <s v="Switzerland"/>
    <d v="2011-04-01T00:00:00"/>
    <n v="9"/>
    <n v="0.26385836965319298"/>
  </r>
  <r>
    <x v="393"/>
    <x v="0"/>
    <x v="1"/>
    <s v="N"/>
    <x v="1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5"/>
    <s v="4 - Manager"/>
    <s v="N"/>
    <n v="3"/>
    <x v="0"/>
    <n v="34"/>
    <s v="Switzerland"/>
    <s v="Switzerland"/>
    <s v="Switzerland"/>
    <d v="2013-04-01T00:00:00"/>
    <n v="7"/>
    <n v="0.86269727888559722"/>
  </r>
  <r>
    <x v="394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2"/>
    <s v="France"/>
    <s v="Europe"/>
    <s v="Europe"/>
    <d v="2017-04-01T00:00:00"/>
    <n v="3"/>
    <n v="0.45257722614955842"/>
  </r>
  <r>
    <x v="395"/>
    <x v="1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8"/>
    <s v="France"/>
    <s v="Europe"/>
    <s v="Europe"/>
    <d v="2019-04-01T00:00:00"/>
    <n v="1"/>
    <n v="0.72392299512476865"/>
  </r>
  <r>
    <x v="396"/>
    <x v="0"/>
    <x v="1"/>
    <s v="Y"/>
    <x v="2"/>
    <s v="No"/>
    <s v="No"/>
    <n v="0.5"/>
    <s v="No"/>
    <s v="N"/>
    <s v="Sales &amp; Marketing"/>
    <m/>
    <s v="4 - Manager"/>
    <s v="Sales &amp; Marketing"/>
    <s v="Full Time"/>
    <s v="Full Time"/>
    <x v="1"/>
    <s v="4 - Manager &amp; Sales &amp; Marketing"/>
    <x v="1"/>
    <x v="1"/>
    <n v="0"/>
    <s v=""/>
    <s v="N"/>
    <m/>
    <x v="0"/>
    <n v="32"/>
    <s v="Switzerland"/>
    <s v="Switzerland"/>
    <s v="Switzerland"/>
    <d v="2020-04-01T00:00:00"/>
    <n v="0"/>
    <n v="0.12873775758649042"/>
  </r>
  <r>
    <x v="397"/>
    <x v="0"/>
    <x v="1"/>
    <s v="N"/>
    <x v="0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1"/>
    <s v="5 - Senior Officer"/>
    <s v="Y"/>
    <n v="2"/>
    <x v="0"/>
    <n v="34"/>
    <s v="France"/>
    <s v="Europe"/>
    <s v="Europe"/>
    <d v="2011-04-01T00:00:00"/>
    <n v="9"/>
    <n v="0.56043738314655811"/>
  </r>
  <r>
    <x v="398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1"/>
    <n v="21"/>
    <s v="Germany"/>
    <s v="Europe"/>
    <s v="Europe"/>
    <d v="2017-04-01T00:00:00"/>
    <n v="3"/>
    <n v="0.58620801298642733"/>
  </r>
  <r>
    <x v="399"/>
    <x v="1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2"/>
    <s v="Germany"/>
    <s v="Europe"/>
    <s v="Europe"/>
    <d v="2020-04-01T00:00:00"/>
    <n v="0"/>
    <n v="0.71927219390932018"/>
  </r>
  <r>
    <x v="400"/>
    <x v="1"/>
    <x v="0"/>
    <s v="N"/>
    <x v="3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6"/>
    <s v="Germany"/>
    <s v="Europe"/>
    <s v="Europe"/>
    <d v="2018-04-01T00:00:00"/>
    <n v="2"/>
    <n v="0.61692564029574137"/>
  </r>
  <r>
    <x v="401"/>
    <x v="1"/>
    <x v="4"/>
    <s v="Y"/>
    <x v="2"/>
    <s v="No"/>
    <s v="No"/>
    <n v="0.5"/>
    <s v="No"/>
    <s v="N"/>
    <s v="Operations"/>
    <m/>
    <s v="5 - Senior Officer"/>
    <s v="Operations"/>
    <n v="0.8"/>
    <s v="Part Time"/>
    <x v="3"/>
    <s v="5 - Senior Officer &amp; Operations"/>
    <x v="1"/>
    <x v="5"/>
    <n v="0"/>
    <s v=""/>
    <s v="N"/>
    <m/>
    <x v="0"/>
    <n v="33"/>
    <s v="Switzerland"/>
    <s v="Switzerland"/>
    <s v="Switzerland"/>
    <d v="2020-04-01T00:00:00"/>
    <n v="0"/>
    <n v="0.30630013903910791"/>
  </r>
  <r>
    <x v="402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3"/>
    <x v="1"/>
    <n v="23"/>
    <s v="France"/>
    <s v="Europe"/>
    <s v="Europe"/>
    <d v="2017-04-01T00:00:00"/>
    <n v="3"/>
    <n v="0.1649313091561897"/>
  </r>
  <r>
    <x v="403"/>
    <x v="0"/>
    <x v="5"/>
    <s v="N"/>
    <x v="2"/>
    <s v="No"/>
    <s v="No"/>
    <n v="0.5"/>
    <s v="No"/>
    <s v="Y"/>
    <s v="Strategy"/>
    <m/>
    <s v="1 - Executive"/>
    <s v="Strategy"/>
    <s v="Full Time"/>
    <s v="Full Time"/>
    <x v="0"/>
    <s v=""/>
    <x v="0"/>
    <x v="0"/>
    <n v="2"/>
    <s v="1 - Executive"/>
    <s v="N"/>
    <n v="2"/>
    <x v="3"/>
    <n v="50"/>
    <s v="France"/>
    <s v="Europe"/>
    <s v="Europe"/>
    <d v="2016-04-01T00:00:00"/>
    <n v="4"/>
    <n v="0.61787522501350622"/>
  </r>
  <r>
    <x v="404"/>
    <x v="0"/>
    <x v="5"/>
    <s v="N"/>
    <x v="2"/>
    <s v="No"/>
    <s v="No"/>
    <n v="0.5"/>
    <s v="No"/>
    <s v="Y"/>
    <s v="Strategy"/>
    <m/>
    <s v="1 - Executive"/>
    <s v="Strategy"/>
    <s v="Full Time"/>
    <s v="Full Time"/>
    <x v="0"/>
    <s v=""/>
    <x v="0"/>
    <x v="0"/>
    <n v="5"/>
    <s v="1 - Executive"/>
    <s v="N"/>
    <n v="3"/>
    <x v="2"/>
    <n v="47"/>
    <s v="Switzerland"/>
    <s v="Switzerland"/>
    <s v="Switzerland"/>
    <d v="2012-04-01T00:00:00"/>
    <n v="8"/>
    <n v="4.5451101273878303E-2"/>
  </r>
  <r>
    <x v="405"/>
    <x v="0"/>
    <x v="3"/>
    <s v="N"/>
    <x v="0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2"/>
    <s v="3 - Senior Manager"/>
    <s v="N"/>
    <n v="2"/>
    <x v="0"/>
    <n v="36"/>
    <s v="France"/>
    <s v="Europe"/>
    <s v="Europe"/>
    <d v="2017-04-01T00:00:00"/>
    <n v="3"/>
    <n v="0.12262430167457761"/>
  </r>
  <r>
    <x v="406"/>
    <x v="0"/>
    <x v="2"/>
    <s v="N"/>
    <x v="0"/>
    <s v="No"/>
    <s v="Yes"/>
    <n v="0.5"/>
    <s v="No"/>
    <s v="Y"/>
    <s v="Internal Services"/>
    <m/>
    <s v="2 - Director"/>
    <s v="Internal Services"/>
    <s v="Full Time"/>
    <s v="Full Time"/>
    <x v="2"/>
    <s v="2 - Director &amp; Internal Services"/>
    <x v="2"/>
    <x v="2"/>
    <n v="3"/>
    <s v="2 - Director"/>
    <s v="N"/>
    <n v="2"/>
    <x v="5"/>
    <n v="61"/>
    <s v="Switzerland"/>
    <s v="Switzerland"/>
    <s v="Switzerland"/>
    <d v="2015-04-01T00:00:00"/>
    <n v="5"/>
    <n v="0.99462198705017313"/>
  </r>
  <r>
    <x v="407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5"/>
    <s v="5 - Senior Officer"/>
    <s v="N"/>
    <m/>
    <x v="1"/>
    <n v="26"/>
    <s v="Switzerland"/>
    <s v="Switzerland"/>
    <s v="Switzerland"/>
    <d v="2015-04-01T00:00:00"/>
    <n v="5"/>
    <n v="0.76343015962690464"/>
  </r>
  <r>
    <x v="408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5"/>
    <s v="6 - Junior Officer"/>
    <s v="N"/>
    <n v="2"/>
    <x v="1"/>
    <n v="24"/>
    <s v="Switzerland"/>
    <s v="Switzerland"/>
    <s v="Switzerland"/>
    <d v="2015-04-01T00:00:00"/>
    <n v="5"/>
    <n v="0.12332610427008706"/>
  </r>
  <r>
    <x v="409"/>
    <x v="0"/>
    <x v="4"/>
    <s v="Y"/>
    <x v="2"/>
    <s v="No"/>
    <s v="No"/>
    <n v="0.5"/>
    <s v="No"/>
    <s v="N"/>
    <s v="Sales &amp; Marketing"/>
    <m/>
    <s v="5 - Senior Officer"/>
    <s v="Sales &amp; Marketing"/>
    <s v="Full Time"/>
    <s v="Full Time"/>
    <x v="3"/>
    <s v="5 - Senior Officer &amp; Sales &amp; Marketing"/>
    <x v="1"/>
    <x v="5"/>
    <n v="0"/>
    <s v=""/>
    <s v="N"/>
    <m/>
    <x v="1"/>
    <n v="27"/>
    <s v="Switzerland"/>
    <s v="Switzerland"/>
    <s v="Switzerland"/>
    <d v="2020-04-01T00:00:00"/>
    <n v="0"/>
    <n v="0.38823094248373091"/>
  </r>
  <r>
    <x v="410"/>
    <x v="1"/>
    <x v="1"/>
    <s v="Y"/>
    <x v="2"/>
    <s v="No"/>
    <s v="No"/>
    <n v="0.5"/>
    <s v="No"/>
    <s v="N"/>
    <s v="Operations"/>
    <m/>
    <s v="4 - Manager"/>
    <s v="Operations"/>
    <s v="Full Time"/>
    <s v="Full Time"/>
    <x v="3"/>
    <s v="4 - Manager &amp; Operations"/>
    <x v="1"/>
    <x v="1"/>
    <n v="0"/>
    <s v=""/>
    <s v="N"/>
    <m/>
    <x v="2"/>
    <n v="40"/>
    <s v="Germany"/>
    <s v="Europe"/>
    <s v="Europe"/>
    <d v="2020-04-01T00:00:00"/>
    <n v="0"/>
    <n v="0.61880238030356272"/>
  </r>
  <r>
    <x v="411"/>
    <x v="1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2"/>
    <s v="5 - Senior Officer"/>
    <s v="N"/>
    <n v="3"/>
    <x v="0"/>
    <n v="31"/>
    <s v="France"/>
    <s v="Europe"/>
    <s v="Europe"/>
    <d v="2013-04-01T00:00:00"/>
    <n v="7"/>
    <n v="0.7788937037002075"/>
  </r>
  <r>
    <x v="412"/>
    <x v="0"/>
    <x v="2"/>
    <s v="N"/>
    <x v="1"/>
    <s v="No"/>
    <s v="Yes"/>
    <n v="0.5"/>
    <s v="No"/>
    <s v="Y"/>
    <s v="Internal Services"/>
    <m/>
    <s v="2 - Director"/>
    <s v="Internal Services"/>
    <s v="Full Time"/>
    <s v="Full Time"/>
    <x v="2"/>
    <s v="2 - Director &amp; Internal Services"/>
    <x v="2"/>
    <x v="2"/>
    <n v="5"/>
    <s v="2 - Director"/>
    <s v="N"/>
    <n v="3"/>
    <x v="2"/>
    <n v="46"/>
    <s v="Switzerland"/>
    <s v="Switzerland"/>
    <s v="Switzerland"/>
    <d v="2013-04-01T00:00:00"/>
    <n v="7"/>
    <n v="0.80571832929645348"/>
  </r>
  <r>
    <x v="413"/>
    <x v="1"/>
    <x v="4"/>
    <s v="N"/>
    <x v="1"/>
    <s v="No"/>
    <s v="Yes"/>
    <n v="0.5"/>
    <s v="No"/>
    <s v="Y"/>
    <s v="Operations"/>
    <m/>
    <s v="5 - Senior Officer"/>
    <s v="Operations"/>
    <n v="0.8"/>
    <s v="Part Time"/>
    <x v="3"/>
    <s v="5 - Senior Officer &amp; Operations"/>
    <x v="1"/>
    <x v="5"/>
    <n v="1"/>
    <s v="6 - Junior Officer"/>
    <s v="Y"/>
    <n v="1"/>
    <x v="0"/>
    <n v="31"/>
    <s v="Germany"/>
    <s v="Europe"/>
    <s v="Europe"/>
    <d v="2015-04-01T00:00:00"/>
    <n v="5"/>
    <n v="0.33382755052561319"/>
  </r>
  <r>
    <x v="414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4"/>
    <s v="Italy"/>
    <s v="Europe"/>
    <s v="Europe"/>
    <d v="2019-04-01T00:00:00"/>
    <n v="1"/>
    <n v="0.94648536183049981"/>
  </r>
  <r>
    <x v="415"/>
    <x v="0"/>
    <x v="3"/>
    <s v="N"/>
    <x v="0"/>
    <s v="No"/>
    <s v="Yes"/>
    <n v="0.5"/>
    <s v="No"/>
    <s v="Y"/>
    <s v="Strategy"/>
    <m/>
    <s v="3 - Senior Manager"/>
    <s v="Strategy"/>
    <s v="Full Time"/>
    <s v="Full Time"/>
    <x v="2"/>
    <s v="3 - Senior Manager &amp; Strategy"/>
    <x v="2"/>
    <x v="4"/>
    <n v="2"/>
    <s v="3 - Senior Manager"/>
    <s v="N"/>
    <n v="2"/>
    <x v="0"/>
    <n v="39"/>
    <s v="Switzerland"/>
    <s v="Switzerland"/>
    <s v="Switzerland"/>
    <d v="2012-04-01T00:00:00"/>
    <n v="8"/>
    <n v="0.34549573506362263"/>
  </r>
  <r>
    <x v="416"/>
    <x v="0"/>
    <x v="3"/>
    <s v="N"/>
    <x v="0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2"/>
    <s v="3 - Senior Manager"/>
    <s v="N"/>
    <n v="2"/>
    <x v="0"/>
    <n v="36"/>
    <s v="Switzerland"/>
    <s v="Switzerland"/>
    <s v="Switzerland"/>
    <d v="2018-04-01T00:00:00"/>
    <n v="2"/>
    <n v="0.34032759277231428"/>
  </r>
  <r>
    <x v="417"/>
    <x v="1"/>
    <x v="0"/>
    <s v="N"/>
    <x v="0"/>
    <s v="Yes"/>
    <s v="Yes"/>
    <n v="0.5"/>
    <s v="No"/>
    <s v="Y"/>
    <s v="Sales &amp; Marketing"/>
    <m/>
    <s v="5 - Senior Officer"/>
    <s v="Sales &amp; Marketing"/>
    <n v="0.7"/>
    <s v="Part Time"/>
    <x v="3"/>
    <s v="6 - Junior Officer &amp; Sales &amp; Marketing"/>
    <x v="1"/>
    <x v="3"/>
    <n v="2"/>
    <s v="6 - Junior Officer"/>
    <s v="N"/>
    <n v="2"/>
    <x v="0"/>
    <n v="31"/>
    <s v="Switzerland"/>
    <s v="Switzerland"/>
    <s v="Switzerland"/>
    <d v="2018-04-01T00:00:00"/>
    <n v="2"/>
    <n v="7.1623058277822005E-2"/>
  </r>
  <r>
    <x v="418"/>
    <x v="0"/>
    <x v="0"/>
    <s v="N"/>
    <x v="1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1"/>
    <n v="21"/>
    <s v="Switzerland"/>
    <s v="Switzerland"/>
    <s v="Switzerland"/>
    <d v="2017-04-01T00:00:00"/>
    <n v="3"/>
    <n v="0.21750620192481152"/>
  </r>
  <r>
    <x v="419"/>
    <x v="1"/>
    <x v="4"/>
    <s v="N"/>
    <x v="1"/>
    <s v="No"/>
    <s v="Yes"/>
    <n v="0.5"/>
    <s v="No"/>
    <s v="Y"/>
    <s v="Operations"/>
    <m/>
    <s v="5 - Senior Officer"/>
    <s v="Operations"/>
    <n v="0.5"/>
    <s v="Part Time"/>
    <x v="3"/>
    <s v="5 - Senior Officer &amp; Operations"/>
    <x v="1"/>
    <x v="5"/>
    <n v="2"/>
    <s v="5 - Senior Officer"/>
    <s v="N"/>
    <n v="3"/>
    <x v="0"/>
    <n v="33"/>
    <s v="Germany"/>
    <s v="Europe"/>
    <s v="Europe"/>
    <d v="2014-04-01T00:00:00"/>
    <n v="6"/>
    <n v="0.68244259488612558"/>
  </r>
  <r>
    <x v="420"/>
    <x v="0"/>
    <x v="2"/>
    <s v="N"/>
    <x v="1"/>
    <s v="Yes"/>
    <s v="Yes"/>
    <n v="0.5"/>
    <s v="No"/>
    <s v="Y"/>
    <s v="Strategy"/>
    <m/>
    <s v="1 - Executive"/>
    <s v="Strategy"/>
    <s v="Full Time"/>
    <s v="Full Time"/>
    <x v="2"/>
    <s v="2 - Director &amp; Strategy"/>
    <x v="2"/>
    <x v="2"/>
    <n v="3"/>
    <s v="2 - Director"/>
    <s v="N"/>
    <n v="3"/>
    <x v="2"/>
    <n v="48"/>
    <s v="France"/>
    <s v="Europe"/>
    <s v="Europe"/>
    <d v="2015-04-01T00:00:00"/>
    <n v="5"/>
    <n v="0.88604265171416907"/>
  </r>
  <r>
    <x v="421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4"/>
    <s v="Switzerland"/>
    <s v="Switzerland"/>
    <s v="Switzerland"/>
    <d v="2018-04-01T00:00:00"/>
    <n v="2"/>
    <n v="0.51683040882451492"/>
  </r>
  <r>
    <x v="422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4"/>
    <s v="Germany"/>
    <s v="Europe"/>
    <s v="Europe"/>
    <d v="2017-04-01T00:00:00"/>
    <n v="3"/>
    <n v="0.3952361105031772"/>
  </r>
  <r>
    <x v="423"/>
    <x v="1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2"/>
    <s v="Switzerland"/>
    <s v="Switzerland"/>
    <s v="Switzerland"/>
    <d v="2020-04-01T00:00:00"/>
    <n v="0"/>
    <n v="0.42749713929931965"/>
  </r>
  <r>
    <x v="424"/>
    <x v="0"/>
    <x v="5"/>
    <s v="N"/>
    <x v="2"/>
    <s v="No"/>
    <s v="No"/>
    <n v="0.5"/>
    <s v="No"/>
    <s v="Y"/>
    <s v="Strategy"/>
    <m/>
    <s v="1 - Executive"/>
    <s v="Strategy"/>
    <s v="Full Time"/>
    <s v="Full Time"/>
    <x v="0"/>
    <s v=""/>
    <x v="0"/>
    <x v="0"/>
    <n v="1"/>
    <s v="2 - Director"/>
    <s v="Y"/>
    <n v="2"/>
    <x v="2"/>
    <n v="42"/>
    <s v="Germany"/>
    <s v="Europe"/>
    <s v="Europe"/>
    <d v="2015-04-01T00:00:00"/>
    <n v="5"/>
    <n v="0.90825337578626364"/>
  </r>
  <r>
    <x v="425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5"/>
    <s v="Italy"/>
    <s v="Europe"/>
    <s v="Europe"/>
    <d v="2018-04-01T00:00:00"/>
    <n v="2"/>
    <n v="0.33406657109329685"/>
  </r>
  <r>
    <x v="426"/>
    <x v="0"/>
    <x v="5"/>
    <s v="Y"/>
    <x v="2"/>
    <s v="No"/>
    <s v="No"/>
    <n v="0.5"/>
    <s v="No"/>
    <s v="N"/>
    <s v="Strategy"/>
    <m/>
    <s v="1 - Executive"/>
    <s v="Strategy"/>
    <s v="Full Time"/>
    <s v="Full Time"/>
    <x v="0"/>
    <s v=""/>
    <x v="0"/>
    <x v="0"/>
    <n v="0"/>
    <s v=""/>
    <s v="N"/>
    <m/>
    <x v="5"/>
    <n v="60"/>
    <s v="France"/>
    <s v="Europe"/>
    <s v="Europe"/>
    <d v="2020-04-01T00:00:00"/>
    <n v="0"/>
    <n v="5.4596438498300759E-2"/>
  </r>
  <r>
    <x v="427"/>
    <x v="1"/>
    <x v="4"/>
    <s v="N"/>
    <x v="1"/>
    <s v="No"/>
    <s v="No"/>
    <n v="0.5"/>
    <s v="Yes"/>
    <s v="Y"/>
    <s v="Finance"/>
    <s v="FY20"/>
    <m/>
    <s v="Finance"/>
    <s v="Full Time"/>
    <s v="Full Time"/>
    <x v="0"/>
    <s v=""/>
    <x v="0"/>
    <x v="0"/>
    <n v="4"/>
    <s v="5 - Senior Officer"/>
    <s v="N"/>
    <n v="2"/>
    <x v="0"/>
    <n v="35"/>
    <s v="Switzerland"/>
    <s v="Switzerland"/>
    <s v="Switzerland"/>
    <d v="2012-04-01T00:00:00"/>
    <n v="8"/>
    <n v="0.66752190251720933"/>
  </r>
  <r>
    <x v="428"/>
    <x v="0"/>
    <x v="3"/>
    <s v="N"/>
    <x v="0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1"/>
    <s v="4 - Manager"/>
    <s v="Y"/>
    <n v="1"/>
    <x v="0"/>
    <n v="37"/>
    <s v="United Kingdom"/>
    <s v="Europe"/>
    <s v="Europe"/>
    <d v="2013-04-01T00:00:00"/>
    <n v="7"/>
    <n v="0.27669241231289332"/>
  </r>
  <r>
    <x v="429"/>
    <x v="0"/>
    <x v="4"/>
    <s v="N"/>
    <x v="3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3"/>
    <s v="5 - Senior Officer"/>
    <s v="N"/>
    <n v="3"/>
    <x v="1"/>
    <n v="27"/>
    <s v="Switzerland"/>
    <s v="Switzerland"/>
    <s v="Switzerland"/>
    <d v="2016-04-01T00:00:00"/>
    <n v="4"/>
    <n v="0.21590025338033259"/>
  </r>
  <r>
    <x v="430"/>
    <x v="0"/>
    <x v="1"/>
    <s v="N"/>
    <x v="3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2"/>
    <s v="4 - Manager"/>
    <s v="N"/>
    <n v="2"/>
    <x v="0"/>
    <n v="33"/>
    <s v="Switzerland"/>
    <s v="Switzerland"/>
    <s v="Switzerland"/>
    <d v="2018-04-01T00:00:00"/>
    <n v="2"/>
    <n v="0.59539149059186036"/>
  </r>
  <r>
    <x v="431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3"/>
    <s v="France"/>
    <s v="Europe"/>
    <s v="Europe"/>
    <d v="2018-04-01T00:00:00"/>
    <n v="2"/>
    <n v="0.83132741107819075"/>
  </r>
  <r>
    <x v="432"/>
    <x v="0"/>
    <x v="2"/>
    <s v="N"/>
    <x v="1"/>
    <s v="No"/>
    <s v="Yes"/>
    <n v="0.5"/>
    <s v="No"/>
    <s v="Y"/>
    <s v="Operations"/>
    <m/>
    <s v="2 - Director"/>
    <s v="Operations"/>
    <s v="Full Time"/>
    <s v="Full Time"/>
    <x v="3"/>
    <s v="2 - Director &amp; Operations"/>
    <x v="2"/>
    <x v="2"/>
    <n v="3"/>
    <s v="2 - Director"/>
    <s v="N"/>
    <m/>
    <x v="0"/>
    <n v="37"/>
    <s v="Switzerland"/>
    <s v="Switzerland"/>
    <s v="Switzerland"/>
    <d v="2017-04-01T00:00:00"/>
    <n v="3"/>
    <n v="0.28918871090166898"/>
  </r>
  <r>
    <x v="433"/>
    <x v="1"/>
    <x v="1"/>
    <s v="Y"/>
    <x v="2"/>
    <s v="No"/>
    <s v="No"/>
    <n v="0.5"/>
    <s v="No"/>
    <s v="N"/>
    <s v="Internal Services"/>
    <m/>
    <s v="4 - Manager"/>
    <s v="Internal Services"/>
    <s v="Full Time"/>
    <s v="Full Time"/>
    <x v="3"/>
    <s v="4 - Manager &amp; Internal Services"/>
    <x v="1"/>
    <x v="1"/>
    <n v="0"/>
    <s v=""/>
    <s v="N"/>
    <m/>
    <x v="0"/>
    <n v="38"/>
    <s v="Germany"/>
    <s v="Europe"/>
    <s v="Europe"/>
    <d v="2020-04-01T00:00:00"/>
    <n v="0"/>
    <n v="0.16159534684900612"/>
  </r>
  <r>
    <x v="434"/>
    <x v="1"/>
    <x v="1"/>
    <s v="N"/>
    <x v="4"/>
    <s v="Yes"/>
    <s v="Yes"/>
    <n v="0.5"/>
    <s v="No"/>
    <s v="Y"/>
    <s v="HR"/>
    <m/>
    <s v="3 - Senior Manager"/>
    <s v="HR"/>
    <s v="Full Time"/>
    <s v="Full Time"/>
    <x v="2"/>
    <s v="4 - Manager &amp; HR"/>
    <x v="1"/>
    <x v="1"/>
    <n v="5"/>
    <s v="4 - Manager"/>
    <s v="N"/>
    <n v="3"/>
    <x v="0"/>
    <n v="39"/>
    <s v="Switzerland"/>
    <s v="Switzerland"/>
    <s v="Switzerland"/>
    <d v="2011-04-01T00:00:00"/>
    <n v="9"/>
    <n v="0.11182545036094316"/>
  </r>
  <r>
    <x v="435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4"/>
    <s v="6 - Junior Officer"/>
    <s v="N"/>
    <n v="3"/>
    <x v="1"/>
    <n v="22"/>
    <s v="France"/>
    <s v="Europe"/>
    <s v="Europe"/>
    <d v="2016-04-01T00:00:00"/>
    <n v="4"/>
    <n v="0.37094727585957299"/>
  </r>
  <r>
    <x v="436"/>
    <x v="0"/>
    <x v="1"/>
    <s v="N"/>
    <x v="0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3"/>
    <s v="4 - Manager"/>
    <s v="N"/>
    <n v="3"/>
    <x v="0"/>
    <n v="34"/>
    <s v="France"/>
    <s v="Europe"/>
    <s v="Europe"/>
    <d v="2015-04-01T00:00:00"/>
    <n v="5"/>
    <n v="0.61494662097275699"/>
  </r>
  <r>
    <x v="437"/>
    <x v="0"/>
    <x v="2"/>
    <s v="N"/>
    <x v="1"/>
    <s v="No"/>
    <s v="Yes"/>
    <n v="0.5"/>
    <s v="No"/>
    <s v="Y"/>
    <s v="Operations"/>
    <m/>
    <s v="2 - Director"/>
    <s v="Operations"/>
    <s v="Full Time"/>
    <s v="Full Time"/>
    <x v="3"/>
    <s v="2 - Director &amp; Operations"/>
    <x v="2"/>
    <x v="2"/>
    <n v="4"/>
    <s v="2 - Director"/>
    <s v="N"/>
    <n v="2"/>
    <x v="0"/>
    <n v="36"/>
    <s v="France"/>
    <s v="Europe"/>
    <s v="Europe"/>
    <d v="2011-04-01T00:00:00"/>
    <n v="9"/>
    <n v="0.38957513318494652"/>
  </r>
  <r>
    <x v="438"/>
    <x v="1"/>
    <x v="0"/>
    <s v="N"/>
    <x v="0"/>
    <s v="No"/>
    <s v="No"/>
    <n v="0.5"/>
    <s v="Yes"/>
    <s v="Y"/>
    <s v="Internal Services"/>
    <s v="FY20"/>
    <m/>
    <s v="Internal Services"/>
    <s v="Full Time"/>
    <s v="Full Time"/>
    <x v="0"/>
    <s v=""/>
    <x v="0"/>
    <x v="0"/>
    <n v="3"/>
    <s v="6 - Junior Officer"/>
    <s v="N"/>
    <n v="3"/>
    <x v="0"/>
    <n v="30"/>
    <s v="Switzerland"/>
    <s v="Switzerland"/>
    <s v="Switzerland"/>
    <d v="2017-04-01T00:00:00"/>
    <n v="3"/>
    <n v="0.99849747857196969"/>
  </r>
  <r>
    <x v="439"/>
    <x v="0"/>
    <x v="1"/>
    <s v="N"/>
    <x v="0"/>
    <s v="Yes"/>
    <s v="Yes"/>
    <n v="0.5"/>
    <s v="No"/>
    <s v="Y"/>
    <s v="Internal Services"/>
    <m/>
    <s v="3 - Senior Manager"/>
    <s v="Internal Services"/>
    <s v="Full Time"/>
    <s v="Full Time"/>
    <x v="3"/>
    <s v="4 - Manager &amp; Internal Services"/>
    <x v="1"/>
    <x v="1"/>
    <n v="1"/>
    <s v="5 - Senior Officer"/>
    <s v="Y"/>
    <n v="1"/>
    <x v="2"/>
    <n v="42"/>
    <s v="Italy"/>
    <s v="Europe"/>
    <s v="Europe"/>
    <d v="2016-04-01T00:00:00"/>
    <n v="4"/>
    <n v="0.65904181767348669"/>
  </r>
  <r>
    <x v="440"/>
    <x v="1"/>
    <x v="0"/>
    <s v="Y"/>
    <x v="2"/>
    <s v="No"/>
    <s v="No"/>
    <n v="0.5"/>
    <s v="No"/>
    <s v="N"/>
    <s v="Sales &amp; Marketing"/>
    <m/>
    <s v="6 - Junior Officer"/>
    <s v="Sales &amp; Marketing"/>
    <s v="Full Time"/>
    <s v="Full Time"/>
    <x v="3"/>
    <s v="6 - Junior Officer &amp; Sales &amp; Marketing"/>
    <x v="1"/>
    <x v="3"/>
    <n v="0"/>
    <s v=""/>
    <s v="N"/>
    <m/>
    <x v="1"/>
    <n v="28"/>
    <s v="France"/>
    <s v="Europe"/>
    <s v="Europe"/>
    <d v="2020-04-01T00:00:00"/>
    <n v="0"/>
    <n v="0.84506011752836252"/>
  </r>
  <r>
    <x v="441"/>
    <x v="1"/>
    <x v="4"/>
    <s v="N"/>
    <x v="0"/>
    <s v="Yes"/>
    <s v="Yes"/>
    <n v="0.5"/>
    <s v="No"/>
    <s v="Y"/>
    <s v="Operations"/>
    <m/>
    <s v="4 - Manager"/>
    <s v="Operations"/>
    <s v="Full Time"/>
    <s v="Full Time"/>
    <x v="3"/>
    <s v="5 - Senior Officer &amp; Operations"/>
    <x v="1"/>
    <x v="5"/>
    <n v="4"/>
    <s v="5 - Senior Officer"/>
    <s v="N"/>
    <n v="2"/>
    <x v="2"/>
    <n v="42"/>
    <s v="Germany"/>
    <s v="Europe"/>
    <s v="Europe"/>
    <d v="2011-04-01T00:00:00"/>
    <n v="9"/>
    <n v="0.44538177820564595"/>
  </r>
  <r>
    <x v="442"/>
    <x v="0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1"/>
    <s v="France"/>
    <s v="Europe"/>
    <s v="Europe"/>
    <d v="2018-04-01T00:00:00"/>
    <n v="2"/>
    <n v="0.68666539851039943"/>
  </r>
  <r>
    <x v="443"/>
    <x v="0"/>
    <x v="4"/>
    <s v="N"/>
    <x v="1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1"/>
    <s v="6 - Junior Officer"/>
    <s v="Y"/>
    <n v="2"/>
    <x v="1"/>
    <n v="24"/>
    <s v="Switzerland"/>
    <s v="Switzerland"/>
    <s v="Switzerland"/>
    <d v="2015-04-01T00:00:00"/>
    <n v="5"/>
    <n v="0.32369376508883041"/>
  </r>
  <r>
    <x v="444"/>
    <x v="0"/>
    <x v="1"/>
    <s v="N"/>
    <x v="0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3"/>
    <s v="4 - Manager"/>
    <s v="N"/>
    <n v="3"/>
    <x v="0"/>
    <n v="34"/>
    <s v="Switzerland"/>
    <s v="Switzerland"/>
    <s v="Switzerland"/>
    <d v="2012-04-01T00:00:00"/>
    <n v="8"/>
    <n v="0.11793992770785378"/>
  </r>
  <r>
    <x v="445"/>
    <x v="0"/>
    <x v="2"/>
    <s v="N"/>
    <x v="0"/>
    <s v="No"/>
    <s v="Yes"/>
    <n v="0.5"/>
    <s v="No"/>
    <s v="Y"/>
    <s v="Sales &amp; Marketing"/>
    <m/>
    <s v="2 - Director"/>
    <s v="Sales &amp; Marketing"/>
    <s v="Full Time"/>
    <s v="Full Time"/>
    <x v="2"/>
    <s v="2 - Director &amp; Sales &amp; Marketing"/>
    <x v="2"/>
    <x v="2"/>
    <n v="6"/>
    <s v="2 - Director"/>
    <s v="N"/>
    <n v="2"/>
    <x v="2"/>
    <n v="41"/>
    <s v="Switzerland"/>
    <s v="Switzerland"/>
    <s v="Switzerland"/>
    <d v="2014-04-01T00:00:00"/>
    <n v="6"/>
    <n v="0.52391414943025816"/>
  </r>
  <r>
    <x v="446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2"/>
    <x v="1"/>
    <n v="24"/>
    <s v="Switzerland"/>
    <s v="Switzerland"/>
    <s v="Switzerland"/>
    <d v="2017-04-01T00:00:00"/>
    <n v="3"/>
    <n v="0.60719815120576615"/>
  </r>
  <r>
    <x v="447"/>
    <x v="0"/>
    <x v="3"/>
    <s v="N"/>
    <x v="0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3"/>
    <s v="3 - Senior Manager"/>
    <s v="N"/>
    <n v="3"/>
    <x v="0"/>
    <n v="33"/>
    <s v="Switzerland"/>
    <s v="Switzerland"/>
    <s v="Switzerland"/>
    <d v="2015-04-01T00:00:00"/>
    <n v="5"/>
    <n v="0.57897316054028736"/>
  </r>
  <r>
    <x v="448"/>
    <x v="0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4"/>
    <n v="19"/>
    <s v="Switzerland"/>
    <s v="Switzerland"/>
    <s v="Switzerland"/>
    <d v="2017-04-01T00:00:00"/>
    <n v="3"/>
    <n v="0.49374344790251767"/>
  </r>
  <r>
    <x v="449"/>
    <x v="0"/>
    <x v="4"/>
    <s v="N"/>
    <x v="0"/>
    <s v="No"/>
    <s v="Yes"/>
    <n v="0.5"/>
    <s v="No"/>
    <s v="Y"/>
    <s v="Operations"/>
    <m/>
    <s v="5 - Senior Officer"/>
    <s v="Operations"/>
    <s v="Full Time"/>
    <s v="Full Time"/>
    <x v="3"/>
    <s v="5 - Senior Officer &amp; Operations"/>
    <x v="1"/>
    <x v="5"/>
    <n v="3"/>
    <s v="5 - Senior Officer"/>
    <s v="N"/>
    <n v="2"/>
    <x v="0"/>
    <n v="30"/>
    <s v="Switzerland"/>
    <s v="Switzerland"/>
    <s v="Switzerland"/>
    <d v="2013-04-01T00:00:00"/>
    <n v="7"/>
    <n v="5.3602949376240216E-3"/>
  </r>
  <r>
    <x v="450"/>
    <x v="0"/>
    <x v="4"/>
    <s v="N"/>
    <x v="0"/>
    <s v="No"/>
    <s v="Yes"/>
    <n v="0.5"/>
    <s v="No"/>
    <s v="Y"/>
    <s v="Sales &amp; Marketing"/>
    <m/>
    <s v="5 - Senior Officer"/>
    <s v="Sales &amp; Marketing"/>
    <s v="Full Time"/>
    <s v="Full Time"/>
    <x v="3"/>
    <s v="5 - Senior Officer &amp; Sales &amp; Marketing"/>
    <x v="1"/>
    <x v="5"/>
    <n v="2"/>
    <s v="5 - Senior Officer"/>
    <s v="N"/>
    <m/>
    <x v="1"/>
    <n v="25"/>
    <s v="France"/>
    <s v="Europe"/>
    <s v="Europe"/>
    <d v="2018-04-01T00:00:00"/>
    <n v="2"/>
    <n v="0.16470462776084038"/>
  </r>
  <r>
    <x v="451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3"/>
    <s v="Belgium"/>
    <s v="Europe"/>
    <s v="Europe"/>
    <d v="2018-04-01T00:00:00"/>
    <n v="2"/>
    <n v="0.68095742481792576"/>
  </r>
  <r>
    <x v="452"/>
    <x v="0"/>
    <x v="2"/>
    <s v="N"/>
    <x v="0"/>
    <s v="No"/>
    <s v="Yes"/>
    <n v="0.5"/>
    <s v="No"/>
    <s v="Y"/>
    <s v="Sales &amp; Marketing"/>
    <m/>
    <s v="2 - Director"/>
    <s v="Sales &amp; Marketing"/>
    <s v="Full Time"/>
    <s v="Full Time"/>
    <x v="2"/>
    <s v="2 - Director &amp; Sales &amp; Marketing"/>
    <x v="2"/>
    <x v="2"/>
    <n v="4"/>
    <s v="2 - Director"/>
    <s v="N"/>
    <n v="3"/>
    <x v="0"/>
    <n v="39"/>
    <s v="Switzerland"/>
    <s v="Switzerland"/>
    <s v="Switzerland"/>
    <d v="2012-04-01T00:00:00"/>
    <n v="8"/>
    <n v="0.54578593065576253"/>
  </r>
  <r>
    <x v="453"/>
    <x v="0"/>
    <x v="4"/>
    <s v="N"/>
    <x v="4"/>
    <s v="Yes"/>
    <s v="Yes"/>
    <n v="0.5"/>
    <s v="No"/>
    <s v="Y"/>
    <s v="Operations"/>
    <m/>
    <s v="4 - Manager"/>
    <s v="Operations"/>
    <s v="Full Time"/>
    <s v="Full Time"/>
    <x v="3"/>
    <s v="5 - Senior Officer &amp; Operations"/>
    <x v="1"/>
    <x v="5"/>
    <n v="3"/>
    <s v="5 - Senior Officer"/>
    <s v="N"/>
    <n v="2"/>
    <x v="0"/>
    <n v="34"/>
    <s v="Switzerland"/>
    <s v="Switzerland"/>
    <s v="Switzerland"/>
    <d v="2016-04-01T00:00:00"/>
    <n v="4"/>
    <n v="7.0954437117234481E-2"/>
  </r>
  <r>
    <x v="454"/>
    <x v="1"/>
    <x v="5"/>
    <s v="N"/>
    <x v="2"/>
    <s v="No"/>
    <s v="No"/>
    <n v="0.5"/>
    <s v="No"/>
    <s v="Y"/>
    <s v="Sales &amp; Marketing"/>
    <m/>
    <s v="1 - Executive"/>
    <s v="Sales &amp; Marketing"/>
    <s v="Full Time"/>
    <s v="Full Time"/>
    <x v="0"/>
    <s v=""/>
    <x v="0"/>
    <x v="0"/>
    <n v="4"/>
    <s v="1 - Executive"/>
    <s v="N"/>
    <n v="2"/>
    <x v="2"/>
    <n v="45"/>
    <s v="France"/>
    <s v="Europe"/>
    <s v="Europe"/>
    <d v="2016-04-01T00:00:00"/>
    <n v="4"/>
    <n v="0.14313671347281909"/>
  </r>
  <r>
    <x v="455"/>
    <x v="0"/>
    <x v="4"/>
    <s v="N"/>
    <x v="0"/>
    <s v="No"/>
    <s v="Yes"/>
    <n v="0.5"/>
    <s v="No"/>
    <s v="Y"/>
    <s v="Internal Services"/>
    <m/>
    <s v="5 - Senior Officer"/>
    <s v="Internal Services"/>
    <s v="Full Time"/>
    <s v="Full Time"/>
    <x v="3"/>
    <s v="5 - Senior Officer &amp; Internal Services"/>
    <x v="1"/>
    <x v="5"/>
    <n v="3"/>
    <s v="5 - Senior Officer"/>
    <s v="N"/>
    <n v="2"/>
    <x v="1"/>
    <n v="28"/>
    <s v="Netherlands"/>
    <s v="Europe"/>
    <s v="Europe"/>
    <d v="2013-04-01T00:00:00"/>
    <n v="7"/>
    <n v="0.48993236592623624"/>
  </r>
  <r>
    <x v="456"/>
    <x v="0"/>
    <x v="4"/>
    <s v="N"/>
    <x v="0"/>
    <s v="Yes"/>
    <s v="Yes"/>
    <n v="0.5"/>
    <s v="No"/>
    <s v="Y"/>
    <s v="Sales &amp; Marketing"/>
    <m/>
    <s v="4 - Manager"/>
    <s v="Sales &amp; Marketing"/>
    <s v="Full Time"/>
    <s v="Full Time"/>
    <x v="3"/>
    <s v="5 - Senior Officer &amp; Sales &amp; Marketing"/>
    <x v="1"/>
    <x v="5"/>
    <n v="3"/>
    <s v="5 - Senior Officer"/>
    <s v="N"/>
    <n v="2"/>
    <x v="0"/>
    <n v="31"/>
    <s v="Switzerland"/>
    <s v="Switzerland"/>
    <s v="Switzerland"/>
    <d v="2013-04-01T00:00:00"/>
    <n v="7"/>
    <n v="0.88371713458891443"/>
  </r>
  <r>
    <x v="457"/>
    <x v="1"/>
    <x v="3"/>
    <s v="N"/>
    <x v="3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2"/>
    <s v="3 - Senior Manager"/>
    <s v="N"/>
    <n v="3"/>
    <x v="2"/>
    <n v="48"/>
    <s v="Germany"/>
    <s v="Europe"/>
    <s v="Europe"/>
    <d v="2011-04-01T00:00:00"/>
    <n v="9"/>
    <n v="0.50623566750403393"/>
  </r>
  <r>
    <x v="458"/>
    <x v="1"/>
    <x v="0"/>
    <s v="N"/>
    <x v="0"/>
    <s v="No"/>
    <s v="Yes"/>
    <n v="0.5"/>
    <s v="No"/>
    <s v="Y"/>
    <s v="Internal Services"/>
    <m/>
    <s v="6 - Junior Officer"/>
    <s v="Internal Services"/>
    <n v="0.8"/>
    <s v="Part Time"/>
    <x v="3"/>
    <s v="6 - Junior Officer &amp; Internal Services"/>
    <x v="1"/>
    <x v="3"/>
    <n v="3"/>
    <s v="6 - Junior Officer"/>
    <s v="N"/>
    <n v="2"/>
    <x v="1"/>
    <n v="24"/>
    <s v="Switzerland"/>
    <s v="Switzerland"/>
    <s v="Switzerland"/>
    <d v="2017-04-01T00:00:00"/>
    <n v="3"/>
    <n v="0.37092797762724106"/>
  </r>
  <r>
    <x v="459"/>
    <x v="0"/>
    <x v="1"/>
    <s v="N"/>
    <x v="1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2"/>
    <s v="4 - Manager"/>
    <s v="N"/>
    <n v="3"/>
    <x v="0"/>
    <n v="32"/>
    <s v="Switzerland"/>
    <s v="Switzerland"/>
    <s v="Switzerland"/>
    <d v="2015-04-01T00:00:00"/>
    <n v="5"/>
    <n v="0.87744417625061077"/>
  </r>
  <r>
    <x v="460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1"/>
    <n v="28"/>
    <s v="Switzerland"/>
    <s v="Switzerland"/>
    <s v="Switzerland"/>
    <d v="2018-04-01T00:00:00"/>
    <n v="2"/>
    <n v="8.9390605908466148E-2"/>
  </r>
  <r>
    <x v="461"/>
    <x v="0"/>
    <x v="1"/>
    <s v="N"/>
    <x v="0"/>
    <s v="Yes"/>
    <s v="Yes"/>
    <n v="0.5"/>
    <s v="No"/>
    <s v="Y"/>
    <s v="Operations"/>
    <m/>
    <s v="3 - Senior Manager"/>
    <s v="Operations"/>
    <s v="Full Time"/>
    <s v="Full Time"/>
    <x v="3"/>
    <s v="4 - Manager &amp; Operations"/>
    <x v="1"/>
    <x v="1"/>
    <n v="3"/>
    <s v="4 - Manager"/>
    <s v="N"/>
    <n v="2"/>
    <x v="0"/>
    <n v="39"/>
    <s v="Switzerland"/>
    <s v="Switzerland"/>
    <s v="Switzerland"/>
    <d v="2016-04-01T00:00:00"/>
    <n v="4"/>
    <n v="0.61034537959186697"/>
  </r>
  <r>
    <x v="462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2"/>
    <s v="6 - Junior Officer"/>
    <s v="N"/>
    <n v="2"/>
    <x v="4"/>
    <n v="19"/>
    <s v="France"/>
    <s v="Europe"/>
    <s v="Europe"/>
    <d v="2018-04-01T00:00:00"/>
    <n v="2"/>
    <n v="0.33560120895982126"/>
  </r>
  <r>
    <x v="463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1"/>
    <s v="France"/>
    <s v="Europe"/>
    <s v="Europe"/>
    <d v="2019-04-01T00:00:00"/>
    <n v="1"/>
    <n v="0.79549592621741072"/>
  </r>
  <r>
    <x v="464"/>
    <x v="0"/>
    <x v="3"/>
    <s v="N"/>
    <x v="0"/>
    <s v="No"/>
    <s v="Yes"/>
    <n v="0.5"/>
    <s v="No"/>
    <s v="Y"/>
    <s v="Sales &amp; Marketing"/>
    <m/>
    <s v="3 - Senior Manager"/>
    <s v="Sales &amp; Marketing"/>
    <s v="Full Time"/>
    <s v="Full Time"/>
    <x v="1"/>
    <s v="3 - Senior Manager &amp; Sales &amp; Marketing"/>
    <x v="2"/>
    <x v="4"/>
    <n v="2"/>
    <s v="3 - Senior Manager"/>
    <s v="N"/>
    <n v="2"/>
    <x v="0"/>
    <n v="33"/>
    <s v="Switzerland"/>
    <s v="Switzerland"/>
    <s v="Switzerland"/>
    <d v="2014-04-01T00:00:00"/>
    <n v="6"/>
    <n v="0.83080772037579942"/>
  </r>
  <r>
    <x v="465"/>
    <x v="1"/>
    <x v="0"/>
    <s v="N"/>
    <x v="1"/>
    <s v="No"/>
    <s v="Yes"/>
    <n v="0.5"/>
    <s v="No"/>
    <s v="Y"/>
    <s v="Sales &amp; Marketing"/>
    <m/>
    <s v="6 - Junior Officer"/>
    <s v="Sales &amp; Marketing"/>
    <n v="0.8"/>
    <s v="Part Time"/>
    <x v="3"/>
    <s v="6 - Junior Officer &amp; Sales &amp; Marketing"/>
    <x v="1"/>
    <x v="3"/>
    <n v="3"/>
    <s v="6 - Junior Officer"/>
    <s v="N"/>
    <n v="2"/>
    <x v="1"/>
    <n v="26"/>
    <s v="Switzerland"/>
    <s v="Switzerland"/>
    <s v="Switzerland"/>
    <d v="2017-04-01T00:00:00"/>
    <n v="3"/>
    <n v="0.80877594967963806"/>
  </r>
  <r>
    <x v="466"/>
    <x v="0"/>
    <x v="2"/>
    <s v="N"/>
    <x v="0"/>
    <s v="Yes"/>
    <s v="Yes"/>
    <n v="0.5"/>
    <s v="No"/>
    <s v="Y"/>
    <s v="Sales &amp; Marketing"/>
    <m/>
    <s v="1 - Executive"/>
    <s v="Sales &amp; Marketing"/>
    <s v="Full Time"/>
    <s v="Full Time"/>
    <x v="2"/>
    <s v="2 - Director &amp; Sales &amp; Marketing"/>
    <x v="2"/>
    <x v="2"/>
    <n v="5"/>
    <s v="2 - Director"/>
    <s v="N"/>
    <n v="2"/>
    <x v="2"/>
    <n v="48"/>
    <s v="Switzerland"/>
    <s v="Switzerland"/>
    <s v="Switzerland"/>
    <d v="2015-04-01T00:00:00"/>
    <n v="5"/>
    <n v="0.38098577649780607"/>
  </r>
  <r>
    <x v="467"/>
    <x v="0"/>
    <x v="5"/>
    <s v="N"/>
    <x v="2"/>
    <s v="No"/>
    <s v="No"/>
    <n v="0.5"/>
    <s v="Yes"/>
    <s v="Y"/>
    <s v="Strategy"/>
    <s v="FY20"/>
    <m/>
    <s v="Strategy"/>
    <s v="Full Time"/>
    <s v="Full Time"/>
    <x v="0"/>
    <s v=""/>
    <x v="0"/>
    <x v="0"/>
    <n v="2"/>
    <s v="1 - Executive"/>
    <s v="N"/>
    <n v="3"/>
    <x v="0"/>
    <n v="31"/>
    <s v="Switzerland"/>
    <s v="Switzerland"/>
    <s v="Switzerland"/>
    <d v="2013-04-01T00:00:00"/>
    <n v="7"/>
    <n v="0.28851433686733385"/>
  </r>
  <r>
    <x v="468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3"/>
    <s v="France"/>
    <s v="Europe"/>
    <s v="Europe"/>
    <d v="2018-04-01T00:00:00"/>
    <n v="2"/>
    <n v="0.391849872992871"/>
  </r>
  <r>
    <x v="469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4"/>
    <s v="Germany"/>
    <s v="Europe"/>
    <s v="Europe"/>
    <d v="2017-04-01T00:00:00"/>
    <n v="3"/>
    <n v="0.88505238282141041"/>
  </r>
  <r>
    <x v="470"/>
    <x v="0"/>
    <x v="0"/>
    <s v="N"/>
    <x v="1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4"/>
    <s v="France"/>
    <s v="Europe"/>
    <s v="Europe"/>
    <d v="2018-04-01T00:00:00"/>
    <n v="2"/>
    <n v="0.84912075445150292"/>
  </r>
  <r>
    <x v="471"/>
    <x v="0"/>
    <x v="0"/>
    <s v="N"/>
    <x v="0"/>
    <s v="No"/>
    <s v="Yes"/>
    <n v="0.5"/>
    <s v="No"/>
    <s v="Y"/>
    <s v="Internal Services"/>
    <m/>
    <s v="6 - Junior Officer"/>
    <s v="Internal Services"/>
    <s v="Full Time"/>
    <s v="Full Time"/>
    <x v="3"/>
    <s v="6 - Junior Officer &amp; Internal Services"/>
    <x v="1"/>
    <x v="3"/>
    <n v="2"/>
    <s v="6 - Junior Officer"/>
    <s v="N"/>
    <n v="3"/>
    <x v="1"/>
    <n v="23"/>
    <s v="Switzerland"/>
    <s v="Switzerland"/>
    <s v="Switzerland"/>
    <d v="2018-04-01T00:00:00"/>
    <n v="2"/>
    <n v="0.60856565323104284"/>
  </r>
  <r>
    <x v="472"/>
    <x v="1"/>
    <x v="1"/>
    <s v="N"/>
    <x v="0"/>
    <s v="Yes"/>
    <s v="Yes"/>
    <n v="0.5"/>
    <s v="No"/>
    <s v="Y"/>
    <s v="Operations"/>
    <m/>
    <s v="3 - Senior Manager"/>
    <s v="Operations"/>
    <s v="Full Time"/>
    <s v="Full Time"/>
    <x v="3"/>
    <s v="4 - Manager &amp; Operations"/>
    <x v="1"/>
    <x v="1"/>
    <n v="3"/>
    <s v="4 - Manager"/>
    <s v="N"/>
    <m/>
    <x v="2"/>
    <n v="49"/>
    <s v="Switzerland"/>
    <s v="Switzerland"/>
    <s v="Switzerland"/>
    <d v="2012-04-01T00:00:00"/>
    <n v="8"/>
    <n v="0.6293831073934687"/>
  </r>
  <r>
    <x v="473"/>
    <x v="0"/>
    <x v="1"/>
    <s v="N"/>
    <x v="1"/>
    <s v="No"/>
    <s v="Yes"/>
    <n v="0.5"/>
    <s v="No"/>
    <s v="Y"/>
    <s v="Sales &amp; Marketing"/>
    <m/>
    <s v="4 - Manager"/>
    <s v="Sales &amp; Marketing"/>
    <s v="Full Time"/>
    <s v="Full Time"/>
    <x v="1"/>
    <s v="4 - Manager &amp; Sales &amp; Marketing"/>
    <x v="1"/>
    <x v="1"/>
    <n v="3"/>
    <s v="4 - Manager"/>
    <s v="N"/>
    <n v="3"/>
    <x v="0"/>
    <n v="33"/>
    <s v="Switzerland"/>
    <s v="Switzerland"/>
    <s v="Switzerland"/>
    <d v="2013-04-01T00:00:00"/>
    <n v="7"/>
    <n v="0.87366033253337616"/>
  </r>
  <r>
    <x v="474"/>
    <x v="1"/>
    <x v="0"/>
    <s v="N"/>
    <x v="0"/>
    <s v="No"/>
    <s v="Yes"/>
    <n v="0.5"/>
    <s v="No"/>
    <s v="Y"/>
    <s v="Sales &amp; Marketing"/>
    <m/>
    <s v="6 - Junior Officer"/>
    <s v="Sales &amp; Marketing"/>
    <n v="0.7"/>
    <s v="Part Time"/>
    <x v="3"/>
    <s v="6 - Junior Officer &amp; Sales &amp; Marketing"/>
    <x v="1"/>
    <x v="3"/>
    <n v="3"/>
    <s v="6 - Junior Officer"/>
    <s v="N"/>
    <n v="3"/>
    <x v="1"/>
    <n v="25"/>
    <s v="France"/>
    <s v="Europe"/>
    <s v="Europe"/>
    <d v="2017-04-01T00:00:00"/>
    <n v="3"/>
    <n v="0.67111620906705827"/>
  </r>
  <r>
    <x v="475"/>
    <x v="1"/>
    <x v="0"/>
    <s v="N"/>
    <x v="1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2"/>
    <x v="1"/>
    <n v="20"/>
    <s v="Germany"/>
    <s v="Europe"/>
    <s v="Europe"/>
    <d v="2017-04-01T00:00:00"/>
    <n v="3"/>
    <n v="4.9612521647022678E-2"/>
  </r>
  <r>
    <x v="476"/>
    <x v="1"/>
    <x v="2"/>
    <s v="N"/>
    <x v="0"/>
    <s v="Yes"/>
    <s v="Yes"/>
    <n v="0.5"/>
    <s v="No"/>
    <s v="Y"/>
    <s v="Internal Services"/>
    <m/>
    <s v="1 - Executive"/>
    <s v="Internal Services"/>
    <s v="Full Time"/>
    <s v="Full Time"/>
    <x v="2"/>
    <s v="2 - Director &amp; Internal Services"/>
    <x v="2"/>
    <x v="2"/>
    <n v="6"/>
    <s v="2 - Director"/>
    <s v="N"/>
    <n v="2"/>
    <x v="2"/>
    <n v="44"/>
    <s v="Switzerland"/>
    <s v="Switzerland"/>
    <s v="Switzerland"/>
    <d v="2014-04-01T00:00:00"/>
    <n v="6"/>
    <n v="0.95406682421579636"/>
  </r>
  <r>
    <x v="477"/>
    <x v="1"/>
    <x v="0"/>
    <s v="Y"/>
    <x v="2"/>
    <s v="No"/>
    <s v="No"/>
    <n v="0.5"/>
    <s v="No"/>
    <s v="N"/>
    <s v="Operations"/>
    <m/>
    <s v="6 - Junior Officer"/>
    <s v="Operations"/>
    <s v="Full Time"/>
    <s v="Full Time"/>
    <x v="3"/>
    <s v="6 - Junior Officer &amp; Operations"/>
    <x v="1"/>
    <x v="3"/>
    <n v="0"/>
    <s v=""/>
    <s v="N"/>
    <m/>
    <x v="1"/>
    <n v="25"/>
    <s v="Switzerland"/>
    <s v="Switzerland"/>
    <s v="Switzerland"/>
    <d v="2020-04-01T00:00:00"/>
    <n v="0"/>
    <n v="0.49929555405104198"/>
  </r>
  <r>
    <x v="478"/>
    <x v="0"/>
    <x v="0"/>
    <s v="N"/>
    <x v="3"/>
    <s v="No"/>
    <s v="No"/>
    <n v="0.5"/>
    <s v="Yes"/>
    <s v="Y"/>
    <s v="Operations"/>
    <s v="FY20"/>
    <m/>
    <s v="Operations"/>
    <s v="Full Time"/>
    <s v="Full Time"/>
    <x v="0"/>
    <s v=""/>
    <x v="0"/>
    <x v="0"/>
    <n v="3"/>
    <s v="6 - Junior Officer"/>
    <s v="N"/>
    <n v="4"/>
    <x v="3"/>
    <n v="53"/>
    <s v="Switzerland"/>
    <s v="Switzerland"/>
    <s v="Switzerland"/>
    <d v="2017-04-01T00:00:00"/>
    <n v="3"/>
    <n v="0.27576660718796464"/>
  </r>
  <r>
    <x v="479"/>
    <x v="0"/>
    <x v="3"/>
    <s v="Y"/>
    <x v="2"/>
    <s v="No"/>
    <s v="No"/>
    <n v="0.5"/>
    <s v="No"/>
    <s v="N"/>
    <s v="Sales &amp; Marketing"/>
    <m/>
    <s v="3 - Senior Manager"/>
    <s v="Sales &amp; Marketing"/>
    <s v="Full Time"/>
    <s v="Full Time"/>
    <x v="1"/>
    <s v="3 - Senior Manager &amp; Sales &amp; Marketing"/>
    <x v="2"/>
    <x v="4"/>
    <n v="0"/>
    <s v=""/>
    <s v="N"/>
    <m/>
    <x v="0"/>
    <n v="38"/>
    <s v="Switzerland"/>
    <s v="Switzerland"/>
    <s v="Switzerland"/>
    <d v="2020-04-01T00:00:00"/>
    <n v="0"/>
    <n v="0.13975842952348039"/>
  </r>
  <r>
    <x v="480"/>
    <x v="0"/>
    <x v="3"/>
    <s v="N"/>
    <x v="0"/>
    <s v="No"/>
    <s v="Yes"/>
    <n v="0.5"/>
    <s v="No"/>
    <s v="Y"/>
    <s v="Internal Services"/>
    <m/>
    <s v="3 - Senior Manager"/>
    <s v="Internal Services"/>
    <s v="Full Time"/>
    <s v="Full Time"/>
    <x v="1"/>
    <s v="3 - Senior Manager &amp; Internal Services"/>
    <x v="2"/>
    <x v="4"/>
    <n v="2"/>
    <s v="3 - Senior Manager"/>
    <s v="N"/>
    <n v="3"/>
    <x v="0"/>
    <n v="37"/>
    <s v="Italy"/>
    <s v="Europe"/>
    <s v="Europe"/>
    <d v="2016-04-01T00:00:00"/>
    <n v="4"/>
    <n v="0.71507649166215848"/>
  </r>
  <r>
    <x v="481"/>
    <x v="0"/>
    <x v="3"/>
    <s v="N"/>
    <x v="1"/>
    <s v="No"/>
    <s v="Yes"/>
    <n v="0.5"/>
    <s v="No"/>
    <s v="Y"/>
    <s v="Operations"/>
    <m/>
    <s v="3 - Senior Manager"/>
    <s v="Operations"/>
    <s v="Full Time"/>
    <s v="Full Time"/>
    <x v="3"/>
    <s v="3 - Senior Manager &amp; Operations"/>
    <x v="2"/>
    <x v="4"/>
    <n v="3"/>
    <s v="3 - Senior Manager"/>
    <s v="N"/>
    <n v="3"/>
    <x v="0"/>
    <n v="39"/>
    <s v="Switzerland"/>
    <s v="Switzerland"/>
    <s v="Switzerland"/>
    <d v="2011-04-01T00:00:00"/>
    <n v="9"/>
    <n v="0.85115736468950776"/>
  </r>
  <r>
    <x v="482"/>
    <x v="1"/>
    <x v="0"/>
    <s v="N"/>
    <x v="1"/>
    <s v="No"/>
    <s v="No"/>
    <n v="0.5"/>
    <s v="Yes"/>
    <s v="Y"/>
    <s v="Operations"/>
    <s v="FY20"/>
    <m/>
    <s v="Operations"/>
    <n v="0.5"/>
    <s v="Part Time"/>
    <x v="0"/>
    <s v=""/>
    <x v="0"/>
    <x v="0"/>
    <n v="4"/>
    <s v="6 - Junior Officer"/>
    <s v="N"/>
    <n v="3"/>
    <x v="0"/>
    <n v="36"/>
    <s v="Italy"/>
    <s v="Europe"/>
    <s v="Europe"/>
    <d v="2016-04-01T00:00:00"/>
    <n v="4"/>
    <n v="0.26935700124679773"/>
  </r>
  <r>
    <x v="483"/>
    <x v="0"/>
    <x v="5"/>
    <s v="Y"/>
    <x v="2"/>
    <s v="No"/>
    <s v="No"/>
    <n v="0.5"/>
    <s v="No"/>
    <s v="N"/>
    <s v="Strategy"/>
    <m/>
    <s v="1 - Executive"/>
    <s v="Strategy"/>
    <s v="Full Time"/>
    <s v="Full Time"/>
    <x v="0"/>
    <s v=""/>
    <x v="0"/>
    <x v="0"/>
    <n v="0"/>
    <s v=""/>
    <s v="N"/>
    <m/>
    <x v="5"/>
    <n v="61"/>
    <s v="Japan"/>
    <s v="Asia Pacific"/>
    <s v="Elsewhere"/>
    <d v="2020-04-01T00:00:00"/>
    <n v="0"/>
    <n v="0.52300980943440989"/>
  </r>
  <r>
    <x v="484"/>
    <x v="0"/>
    <x v="1"/>
    <s v="N"/>
    <x v="1"/>
    <s v="No"/>
    <s v="Yes"/>
    <n v="0.5"/>
    <s v="No"/>
    <s v="Y"/>
    <s v="Operations"/>
    <m/>
    <s v="4 - Manager"/>
    <s v="Operations"/>
    <s v="Full Time"/>
    <s v="Full Time"/>
    <x v="3"/>
    <s v="4 - Manager &amp; Operations"/>
    <x v="1"/>
    <x v="1"/>
    <n v="1"/>
    <s v="5 - Senior Officer"/>
    <s v="Y"/>
    <n v="1"/>
    <x v="0"/>
    <n v="34"/>
    <s v="Germany"/>
    <s v="Europe"/>
    <s v="Europe"/>
    <d v="2013-04-01T00:00:00"/>
    <n v="7"/>
    <n v="0.64703928130127109"/>
  </r>
  <r>
    <x v="485"/>
    <x v="1"/>
    <x v="0"/>
    <s v="N"/>
    <x v="0"/>
    <s v="No"/>
    <s v="No"/>
    <n v="0.5"/>
    <s v="Yes"/>
    <s v="Y"/>
    <s v="Operations"/>
    <s v="FY20"/>
    <m/>
    <s v="Operations"/>
    <s v="Full Time"/>
    <s v="Full Time"/>
    <x v="0"/>
    <s v=""/>
    <x v="0"/>
    <x v="0"/>
    <n v="2"/>
    <s v="6 - Junior Officer"/>
    <s v="N"/>
    <n v="3"/>
    <x v="2"/>
    <n v="47"/>
    <s v="Germany"/>
    <s v="Europe"/>
    <s v="Europe"/>
    <d v="2018-04-01T00:00:00"/>
    <n v="2"/>
    <n v="0.75417294760493436"/>
  </r>
  <r>
    <x v="486"/>
    <x v="1"/>
    <x v="1"/>
    <s v="N"/>
    <x v="1"/>
    <s v="No"/>
    <s v="Yes"/>
    <n v="0.5"/>
    <s v="No"/>
    <s v="Y"/>
    <s v="Internal Services"/>
    <m/>
    <s v="4 - Manager"/>
    <s v="Internal Services"/>
    <s v="Full Time"/>
    <s v="Full Time"/>
    <x v="3"/>
    <s v="4 - Manager &amp; Internal Services"/>
    <x v="1"/>
    <x v="1"/>
    <n v="1"/>
    <s v="5 - Senior Officer"/>
    <s v="Y"/>
    <n v="2"/>
    <x v="0"/>
    <n v="39"/>
    <s v="Italy"/>
    <s v="Europe"/>
    <s v="Europe"/>
    <d v="2015-04-01T00:00:00"/>
    <n v="5"/>
    <n v="0.27401590660909947"/>
  </r>
  <r>
    <x v="487"/>
    <x v="1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1"/>
    <s v="6 - Junior Officer"/>
    <s v="N"/>
    <m/>
    <x v="1"/>
    <n v="26"/>
    <s v="Switzerland"/>
    <s v="Switzerland"/>
    <s v="Switzerland"/>
    <d v="2019-04-01T00:00:00"/>
    <n v="1"/>
    <n v="0.10101373312851136"/>
  </r>
  <r>
    <x v="488"/>
    <x v="0"/>
    <x v="1"/>
    <s v="Y"/>
    <x v="2"/>
    <s v="No"/>
    <s v="No"/>
    <n v="0.5"/>
    <s v="No"/>
    <s v="N"/>
    <s v="Operations"/>
    <m/>
    <s v="4 - Manager"/>
    <s v="Operations"/>
    <s v="Full Time"/>
    <s v="Full Time"/>
    <x v="3"/>
    <s v="4 - Manager &amp; Operations"/>
    <x v="1"/>
    <x v="1"/>
    <n v="0"/>
    <s v=""/>
    <s v="N"/>
    <m/>
    <x v="0"/>
    <n v="30"/>
    <s v="Switzerland"/>
    <s v="Switzerland"/>
    <s v="Switzerland"/>
    <d v="2020-04-01T00:00:00"/>
    <n v="0"/>
    <n v="0.31006633396067895"/>
  </r>
  <r>
    <x v="489"/>
    <x v="0"/>
    <x v="3"/>
    <s v="Y"/>
    <x v="2"/>
    <s v="No"/>
    <s v="No"/>
    <n v="0.5"/>
    <s v="No"/>
    <s v="N"/>
    <s v="Finance"/>
    <m/>
    <s v="3 - Senior Manager"/>
    <s v="Finance"/>
    <s v="Full Time"/>
    <s v="Full Time"/>
    <x v="2"/>
    <s v="3 - Senior Manager &amp; Finance"/>
    <x v="2"/>
    <x v="4"/>
    <n v="0"/>
    <s v=""/>
    <s v="N"/>
    <m/>
    <x v="0"/>
    <n v="33"/>
    <s v="Switzerland"/>
    <s v="Switzerland"/>
    <s v="Switzerland"/>
    <d v="2020-04-01T00:00:00"/>
    <n v="0"/>
    <n v="0.26055199528767004"/>
  </r>
  <r>
    <x v="490"/>
    <x v="1"/>
    <x v="4"/>
    <s v="Y"/>
    <x v="2"/>
    <s v="No"/>
    <s v="No"/>
    <n v="0.5"/>
    <s v="No"/>
    <s v="N"/>
    <s v="Internal Services"/>
    <m/>
    <s v="5 - Senior Officer"/>
    <s v="Internal Services"/>
    <s v="Full Time"/>
    <s v="Full Time"/>
    <x v="3"/>
    <s v="5 - Senior Officer &amp; Internal Services"/>
    <x v="1"/>
    <x v="5"/>
    <n v="0"/>
    <s v=""/>
    <s v="N"/>
    <m/>
    <x v="0"/>
    <n v="33"/>
    <s v="United Kingdom"/>
    <s v="Europe"/>
    <s v="Europe"/>
    <d v="2020-04-01T00:00:00"/>
    <n v="0"/>
    <n v="0.82235001233099936"/>
  </r>
  <r>
    <x v="491"/>
    <x v="0"/>
    <x v="2"/>
    <s v="N"/>
    <x v="4"/>
    <s v="No"/>
    <s v="Yes"/>
    <n v="0.5"/>
    <s v="No"/>
    <s v="Y"/>
    <s v="Sales &amp; Marketing"/>
    <m/>
    <s v="2 - Director"/>
    <s v="Sales &amp; Marketing"/>
    <s v="Full Time"/>
    <s v="Full Time"/>
    <x v="2"/>
    <s v="2 - Director &amp; Sales &amp; Marketing"/>
    <x v="2"/>
    <x v="2"/>
    <n v="3"/>
    <s v="2 - Director"/>
    <s v="N"/>
    <n v="2"/>
    <x v="2"/>
    <n v="42"/>
    <s v="Switzerland"/>
    <s v="Switzerland"/>
    <s v="Switzerland"/>
    <d v="2012-04-01T00:00:00"/>
    <n v="8"/>
    <n v="0.83681255161168144"/>
  </r>
  <r>
    <x v="492"/>
    <x v="0"/>
    <x v="1"/>
    <s v="N"/>
    <x v="4"/>
    <s v="Yes"/>
    <s v="Yes"/>
    <n v="0.5"/>
    <s v="No"/>
    <s v="Y"/>
    <s v="Sales &amp; Marketing"/>
    <m/>
    <s v="3 - Senior Manager"/>
    <s v="Sales &amp; Marketing"/>
    <s v="Full Time"/>
    <s v="Full Time"/>
    <x v="1"/>
    <s v="4 - Manager &amp; Sales &amp; Marketing"/>
    <x v="1"/>
    <x v="1"/>
    <n v="2"/>
    <s v="4 - Manager"/>
    <s v="N"/>
    <n v="2"/>
    <x v="0"/>
    <n v="33"/>
    <s v="France"/>
    <s v="Europe"/>
    <s v="Europe"/>
    <d v="2016-04-01T00:00:00"/>
    <n v="4"/>
    <n v="0.8077332131462216"/>
  </r>
  <r>
    <x v="493"/>
    <x v="1"/>
    <x v="0"/>
    <s v="N"/>
    <x v="3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3"/>
    <x v="1"/>
    <n v="27"/>
    <s v="Sweden"/>
    <s v="Europe"/>
    <s v="Europe"/>
    <d v="2017-04-01T00:00:00"/>
    <n v="3"/>
    <n v="0.89104227133983405"/>
  </r>
  <r>
    <x v="494"/>
    <x v="1"/>
    <x v="0"/>
    <s v="N"/>
    <x v="0"/>
    <s v="No"/>
    <s v="Yes"/>
    <n v="0.5"/>
    <s v="No"/>
    <s v="Y"/>
    <s v="Operations"/>
    <m/>
    <s v="6 - Junior Officer"/>
    <s v="Operations"/>
    <s v="Full Time"/>
    <s v="Full Time"/>
    <x v="3"/>
    <s v="6 - Junior Officer &amp; Operations"/>
    <x v="1"/>
    <x v="3"/>
    <n v="3"/>
    <s v="6 - Junior Officer"/>
    <s v="N"/>
    <n v="3"/>
    <x v="1"/>
    <n v="22"/>
    <s v="Switzerland"/>
    <s v="Switzerland"/>
    <s v="Switzerland"/>
    <d v="2017-04-01T00:00:00"/>
    <n v="3"/>
    <n v="0.30183208199303557"/>
  </r>
  <r>
    <x v="495"/>
    <x v="0"/>
    <x v="0"/>
    <s v="N"/>
    <x v="3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3"/>
    <s v="6 - Junior Officer"/>
    <s v="N"/>
    <n v="3"/>
    <x v="1"/>
    <n v="25"/>
    <s v="Germany"/>
    <s v="Europe"/>
    <s v="Europe"/>
    <d v="2017-04-01T00:00:00"/>
    <n v="3"/>
    <n v="0.72653648179711705"/>
  </r>
  <r>
    <x v="496"/>
    <x v="1"/>
    <x v="4"/>
    <s v="N"/>
    <x v="0"/>
    <s v="No"/>
    <s v="Yes"/>
    <n v="0.5"/>
    <s v="No"/>
    <s v="Y"/>
    <s v="Operations"/>
    <m/>
    <s v="5 - Senior Officer"/>
    <s v="Operations"/>
    <n v="0.9"/>
    <s v="Part Time"/>
    <x v="3"/>
    <s v="5 - Senior Officer &amp; Operations"/>
    <x v="1"/>
    <x v="5"/>
    <n v="2"/>
    <s v="5 - Senior Officer"/>
    <s v="N"/>
    <n v="3"/>
    <x v="0"/>
    <n v="32"/>
    <s v="Austria"/>
    <s v="Europe"/>
    <s v="Europe"/>
    <d v="2011-04-01T00:00:00"/>
    <n v="9"/>
    <n v="0.30574803739002143"/>
  </r>
  <r>
    <x v="497"/>
    <x v="0"/>
    <x v="0"/>
    <s v="N"/>
    <x v="0"/>
    <s v="No"/>
    <s v="Yes"/>
    <n v="0.5"/>
    <s v="No"/>
    <s v="Y"/>
    <s v="Sales &amp; Marketing"/>
    <m/>
    <s v="6 - Junior Officer"/>
    <s v="Sales &amp; Marketing"/>
    <s v="Full Time"/>
    <s v="Full Time"/>
    <x v="3"/>
    <s v="6 - Junior Officer &amp; Sales &amp; Marketing"/>
    <x v="1"/>
    <x v="3"/>
    <n v="2"/>
    <s v="6 - Junior Officer"/>
    <s v="N"/>
    <n v="3"/>
    <x v="1"/>
    <n v="21"/>
    <s v="Canada"/>
    <s v="Americas"/>
    <s v="Elsewhere"/>
    <d v="2018-04-01T00:00:00"/>
    <n v="2"/>
    <n v="0.43266266807232456"/>
  </r>
  <r>
    <x v="498"/>
    <x v="0"/>
    <x v="3"/>
    <s v="N"/>
    <x v="0"/>
    <s v="No"/>
    <s v="Yes"/>
    <n v="0.5"/>
    <s v="No"/>
    <s v="Y"/>
    <s v="Finance"/>
    <m/>
    <s v="3 - Senior Manager"/>
    <s v="Finance"/>
    <s v="Full Time"/>
    <s v="Full Time"/>
    <x v="2"/>
    <s v="3 - Senior Manager &amp; Finance"/>
    <x v="2"/>
    <x v="4"/>
    <n v="1"/>
    <s v="4 - Manager"/>
    <s v="Y"/>
    <n v="1"/>
    <x v="2"/>
    <n v="42"/>
    <s v="Spain"/>
    <s v="Europe"/>
    <s v="Europe"/>
    <d v="2016-04-01T00:00:00"/>
    <n v="4"/>
    <n v="0.98702524778759004"/>
  </r>
  <r>
    <x v="499"/>
    <x v="0"/>
    <x v="1"/>
    <s v="N"/>
    <x v="0"/>
    <s v="Yes"/>
    <s v="Yes"/>
    <n v="0.5"/>
    <s v="No"/>
    <s v="Y"/>
    <s v="Sales &amp; Marketing"/>
    <m/>
    <s v="3 - Senior Manager"/>
    <s v="Sales &amp; Marketing"/>
    <s v="Full Time"/>
    <s v="Full Time"/>
    <x v="1"/>
    <s v="4 - Manager &amp; Sales &amp; Marketing"/>
    <x v="1"/>
    <x v="1"/>
    <n v="9"/>
    <s v="4 - Manager"/>
    <s v="N"/>
    <n v="3"/>
    <x v="0"/>
    <n v="39"/>
    <s v="Switzerland"/>
    <s v="Switzerland"/>
    <s v="Switzerland"/>
    <d v="2011-04-01T00:00:00"/>
    <n v="9"/>
    <n v="0.858614684470160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E442B-4304-4616-8B92-E2F60A52747E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3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5"/>
        <item x="2"/>
        <item x="3"/>
        <item x="1"/>
        <item x="4"/>
        <item x="0"/>
        <item t="default"/>
      </items>
    </pivotField>
    <pivotField showAll="0"/>
    <pivotField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7">
        <item sd="0" x="0"/>
        <item x="2"/>
        <item x="4"/>
        <item x="1"/>
        <item x="5"/>
        <item x="3"/>
        <item t="default"/>
      </items>
    </pivotField>
    <pivotField showAll="0"/>
    <pivotField showAll="0"/>
    <pivotField showAll="0"/>
    <pivotField showAll="0"/>
    <pivotField showAll="0">
      <items count="7"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</pivotFields>
  <rowFields count="2">
    <field x="19"/>
    <field x="18"/>
  </rowFields>
  <rowItems count="12">
    <i>
      <x/>
    </i>
    <i>
      <x v="1"/>
    </i>
    <i r="1">
      <x v="2"/>
    </i>
    <i>
      <x v="2"/>
    </i>
    <i r="1">
      <x v="2"/>
    </i>
    <i>
      <x v="3"/>
    </i>
    <i r="1">
      <x v="1"/>
    </i>
    <i>
      <x v="4"/>
    </i>
    <i r="1">
      <x v="1"/>
    </i>
    <i>
      <x v="5"/>
    </i>
    <i r="1">
      <x v="1"/>
    </i>
    <i t="grand">
      <x/>
    </i>
  </rowItems>
  <colItems count="1">
    <i/>
  </colItems>
  <dataFields count="1">
    <dataField name="Count of Employee ID" fld="0" subtotal="count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217CF-6EBC-4760-8E8F-AD9D255AD93E}" name="Table1" displayName="Table1" ref="A1:C13" totalsRowShown="0">
  <autoFilter ref="A1:C13" xr:uid="{A4ACB7DF-3D6A-43CB-8B56-DAB711F810D1}"/>
  <tableColumns count="3">
    <tableColumn id="1" xr3:uid="{6582EC9C-2A1F-4A66-9DB0-397483C521CC}" name="Column1"/>
    <tableColumn id="2" xr3:uid="{E35023DF-EB45-4BD7-B771-6C52CF8E6065}" name="Column2"/>
    <tableColumn id="3" xr3:uid="{2CD9766C-582B-4517-96E4-B5AD5535A79E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4491-13B7-4697-9669-A3E599DDA115}">
  <dimension ref="A3:B15"/>
  <sheetViews>
    <sheetView workbookViewId="0">
      <selection activeCell="D22" sqref="D22"/>
    </sheetView>
  </sheetViews>
  <sheetFormatPr defaultRowHeight="12.75"/>
  <cols>
    <col min="1" max="1" width="23" bestFit="1" customWidth="1"/>
    <col min="2" max="2" width="20.85546875" bestFit="1" customWidth="1"/>
    <col min="3" max="3" width="5.42578125" bestFit="1" customWidth="1"/>
    <col min="4" max="4" width="12.28515625" bestFit="1" customWidth="1"/>
    <col min="5" max="5" width="20.5703125" bestFit="1" customWidth="1"/>
    <col min="6" max="6" width="11.7109375" bestFit="1" customWidth="1"/>
  </cols>
  <sheetData>
    <row r="3" spans="1:2">
      <c r="A3" s="7" t="s">
        <v>160</v>
      </c>
      <c r="B3" t="s">
        <v>163</v>
      </c>
    </row>
    <row r="4" spans="1:2">
      <c r="A4" s="8" t="s">
        <v>162</v>
      </c>
      <c r="B4" s="6">
        <v>62</v>
      </c>
    </row>
    <row r="5" spans="1:2">
      <c r="A5" s="8" t="s">
        <v>95</v>
      </c>
      <c r="B5" s="6">
        <v>33</v>
      </c>
    </row>
    <row r="6" spans="1:2">
      <c r="A6" s="9" t="s">
        <v>126</v>
      </c>
      <c r="B6" s="6">
        <v>33</v>
      </c>
    </row>
    <row r="7" spans="1:2">
      <c r="A7" s="8" t="s">
        <v>94</v>
      </c>
      <c r="B7" s="6">
        <v>51</v>
      </c>
    </row>
    <row r="8" spans="1:2">
      <c r="A8" s="9" t="s">
        <v>126</v>
      </c>
      <c r="B8" s="6">
        <v>51</v>
      </c>
    </row>
    <row r="9" spans="1:2">
      <c r="A9" s="8" t="s">
        <v>93</v>
      </c>
      <c r="B9" s="6">
        <v>74</v>
      </c>
    </row>
    <row r="10" spans="1:2">
      <c r="A10" s="9" t="s">
        <v>125</v>
      </c>
      <c r="B10" s="6">
        <v>74</v>
      </c>
    </row>
    <row r="11" spans="1:2">
      <c r="A11" s="8" t="s">
        <v>127</v>
      </c>
      <c r="B11" s="6">
        <v>93</v>
      </c>
    </row>
    <row r="12" spans="1:2">
      <c r="A12" s="9" t="s">
        <v>125</v>
      </c>
      <c r="B12" s="6">
        <v>93</v>
      </c>
    </row>
    <row r="13" spans="1:2">
      <c r="A13" s="8" t="s">
        <v>92</v>
      </c>
      <c r="B13" s="6">
        <v>187</v>
      </c>
    </row>
    <row r="14" spans="1:2">
      <c r="A14" s="9" t="s">
        <v>125</v>
      </c>
      <c r="B14" s="6">
        <v>187</v>
      </c>
    </row>
    <row r="15" spans="1:2">
      <c r="A15" s="8" t="s">
        <v>161</v>
      </c>
      <c r="B15" s="6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01"/>
  <sheetViews>
    <sheetView tabSelected="1" topLeftCell="M1" workbookViewId="0">
      <selection activeCell="Q23" sqref="Q2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0.84528938754854333</v>
      </c>
    </row>
    <row r="3" spans="1:32" hidden="1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0.51023580271300517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0.17796555765174737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7.9102424695851381E-2</v>
      </c>
    </row>
    <row r="6" spans="1:32" hidden="1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0.50573413969216363</v>
      </c>
    </row>
    <row r="7" spans="1:32" hidden="1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4.3379497398261524E-2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0.8666935177462961</v>
      </c>
    </row>
    <row r="9" spans="1:32" hidden="1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0.40266224284555596</v>
      </c>
    </row>
    <row r="10" spans="1:32" hidden="1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0.5560796759346267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0.21261132859209475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0.8741422394118511</v>
      </c>
    </row>
    <row r="13" spans="1:32" hidden="1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9.1932354008510075E-2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0.37089124963388231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0.14838410229897947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7.6872825580719617E-2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0.91486996297571654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2.4997491555521889E-2</v>
      </c>
    </row>
    <row r="19" spans="1:32" hidden="1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0.2292562910421384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1.9051921486206269E-2</v>
      </c>
    </row>
    <row r="21" spans="1:32" hidden="1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0.61956317771256753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0.1498591849417984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0.24186631722071505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0.25852989470101417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0.94816974009643973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0.55317676676269245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0.32368710591922678</v>
      </c>
    </row>
    <row r="28" spans="1:32" hidden="1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0.50724909553109609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0.6286973197562078</v>
      </c>
    </row>
    <row r="30" spans="1:32" hidden="1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8.5157734795786588E-3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0.36401714803082352</v>
      </c>
    </row>
    <row r="32" spans="1:32" hidden="1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0.3751766390716329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0.23822623648625663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0.3855703770905321</v>
      </c>
    </row>
    <row r="35" spans="1:32" hidden="1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0.22215465035967297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0.55067398937671486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0.8250689402932927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0.48540665072819622</v>
      </c>
    </row>
    <row r="39" spans="1:32" hidden="1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0.14922781911011906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0.64987306539281342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8.4828864638843982E-2</v>
      </c>
    </row>
    <row r="42" spans="1:32" hidden="1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0.99130173009097278</v>
      </c>
    </row>
    <row r="43" spans="1:32" hidden="1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0.68163033800710759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0.76892818326611545</v>
      </c>
    </row>
    <row r="45" spans="1:32" hidden="1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0.90132690768234303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0.62788515821522717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0.35794600128568854</v>
      </c>
    </row>
    <row r="48" spans="1:32" hidden="1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5.3660581252522266E-2</v>
      </c>
    </row>
    <row r="49" spans="1:32" hidden="1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0.87407097577736625</v>
      </c>
    </row>
    <row r="50" spans="1:32" hidden="1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0.1524080093720015</v>
      </c>
    </row>
    <row r="51" spans="1:32" hidden="1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0.29898974353594698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0.97750016669148432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0.12091799862739305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0.61176301812993383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0.24020389767246719</v>
      </c>
    </row>
    <row r="56" spans="1:32" hidden="1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0.50464694771472884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0.16671797233775587</v>
      </c>
    </row>
    <row r="58" spans="1:32" hidden="1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0.43049628693656228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0.2836548511848882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0.13985569622078864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0.54583224084916715</v>
      </c>
    </row>
    <row r="62" spans="1:32" hidden="1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0.97138626883745549</v>
      </c>
    </row>
    <row r="63" spans="1:32" hidden="1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0.85824436953416317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0.24067550227475032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8.226223730230009E-2</v>
      </c>
    </row>
    <row r="66" spans="1:32" hidden="1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0.94229275373689481</v>
      </c>
    </row>
    <row r="67" spans="1:32" hidden="1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0.34399641080614662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0.47971838768913644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0.80184048236160321</v>
      </c>
    </row>
    <row r="70" spans="1:32" hidden="1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0.29686416795014714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0.10234633497221557</v>
      </c>
    </row>
    <row r="72" spans="1:32" hidden="1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0.37656304510413707</v>
      </c>
    </row>
    <row r="73" spans="1:32" hidden="1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0.60519770040801846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0.75751800630989952</v>
      </c>
    </row>
    <row r="75" spans="1:32" hidden="1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0.64956745323213272</v>
      </c>
    </row>
    <row r="76" spans="1:32" hidden="1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0.38226572364496103</v>
      </c>
    </row>
    <row r="77" spans="1:32" hidden="1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0.87736328823765852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0.68987843337987576</v>
      </c>
    </row>
    <row r="79" spans="1:32" hidden="1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0.12986623793968788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0.69009778996802495</v>
      </c>
    </row>
    <row r="81" spans="1:32" hidden="1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0.41066656776451582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0.23023271197390283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0.37884225408178562</v>
      </c>
    </row>
    <row r="84" spans="1:32" hidden="1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0.29515791862010832</v>
      </c>
    </row>
    <row r="85" spans="1:32" hidden="1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0.81582152350090553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0.64852018766742414</v>
      </c>
    </row>
    <row r="87" spans="1:32" hidden="1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0.91676676245810518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0.81006609369154303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0.40402640097260634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0.96618668588467427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0.57170154709342358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0.68184859403966847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0.83261836318492188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0.94389878417217732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0.12221077525625601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0.77902656051147678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8.8174901451654186E-4</v>
      </c>
    </row>
    <row r="98" spans="1:32" hidden="1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0.13012908879231266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0.1491574879075257</v>
      </c>
    </row>
    <row r="100" spans="1:32" hidden="1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0.74033617622307824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0.40920976533489728</v>
      </c>
    </row>
    <row r="102" spans="1:32" hidden="1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0.87484879251510828</v>
      </c>
    </row>
    <row r="103" spans="1:32" hidden="1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1.2983562936654036E-2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0.71140949517697738</v>
      </c>
    </row>
    <row r="105" spans="1:32" hidden="1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3.1027984516937446E-2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0.25542309382650052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0.90682534297170136</v>
      </c>
    </row>
    <row r="108" spans="1:32" hidden="1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9.4541934987703358E-2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0.10204775799642685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0.97115614413535689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0.53105159254229151</v>
      </c>
    </row>
    <row r="112" spans="1:32" hidden="1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5.0525553886935914E-2</v>
      </c>
    </row>
    <row r="113" spans="1:32" hidden="1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0.86705286676727178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0.87044910396066422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0.99655445635527351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0.44689759153022146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0.12171067361687027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0.22767316437492247</v>
      </c>
    </row>
    <row r="119" spans="1:32" hidden="1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0.72827620154299544</v>
      </c>
    </row>
    <row r="120" spans="1:32" hidden="1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0.99297311115002806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0.38415034780180146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0.28424147370222352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0.47120370580014459</v>
      </c>
    </row>
    <row r="124" spans="1:32" hidden="1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0.5804737767989594</v>
      </c>
    </row>
    <row r="125" spans="1:32" hidden="1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0.98553169620826608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0.696722250012902</v>
      </c>
    </row>
    <row r="127" spans="1:32" hidden="1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0.52890306978225443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0.37890314527412783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0.84299660626066852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0.69531913791843225</v>
      </c>
    </row>
    <row r="131" spans="1:32" hidden="1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5.6891769332003017E-2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0.75748516929495924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0.69967209156338817</v>
      </c>
    </row>
    <row r="134" spans="1:32" hidden="1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0.81814507604333386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0.27264749116462417</v>
      </c>
    </row>
    <row r="136" spans="1:32" hidden="1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0.5689161675360539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0.22041935675837543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8.4073450884817325E-3</v>
      </c>
    </row>
    <row r="139" spans="1:32" hidden="1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0.37838022926792636</v>
      </c>
    </row>
    <row r="140" spans="1:32" hidden="1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0.69086750632260641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0.32245801105201655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0.67260039973697483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0.90890967618476126</v>
      </c>
    </row>
    <row r="144" spans="1:32" hidden="1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0.77205069869808307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0.69021418214106856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0.92098426903851349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8.2760057576719892E-2</v>
      </c>
    </row>
    <row r="148" spans="1:32" hidden="1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0.36152449675683507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0.51192005321659606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0.21564924655705031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0.64491796353573749</v>
      </c>
    </row>
    <row r="152" spans="1:32" hidden="1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0.6493004794014835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0.51062336073096404</v>
      </c>
    </row>
    <row r="154" spans="1:32" hidden="1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0.40884973729742169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0.4703885800980554</v>
      </c>
    </row>
    <row r="156" spans="1:32" hidden="1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0.82407907638255751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0.31282171326054209</v>
      </c>
    </row>
    <row r="158" spans="1:32" hidden="1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0.26843362087719369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0.95555371473564166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9.6892842936087131E-2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0.19771034529800458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0.93067876637723701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0.25078788181291212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0.55649042769245571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6.5487183428644569E-2</v>
      </c>
    </row>
    <row r="166" spans="1:32" hidden="1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0.27306617419602819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0.20293357580568816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0.20714900238332656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7.7527594900251406E-2</v>
      </c>
    </row>
    <row r="170" spans="1:32" hidden="1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0.29030714253391132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0.76828324471005449</v>
      </c>
    </row>
    <row r="172" spans="1:32" hidden="1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8.8335095853051659E-2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0.31725066107032873</v>
      </c>
    </row>
    <row r="174" spans="1:32" hidden="1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0.4009343800901104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0.67003592467430717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0.9431782422843904</v>
      </c>
    </row>
    <row r="177" spans="1:32" hidden="1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0.95389612437699156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0.5985779270482311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0.65872249400575689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7.5541985836794501E-3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0.97761362306623656</v>
      </c>
    </row>
    <row r="182" spans="1:32" hidden="1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0.94059203892632393</v>
      </c>
    </row>
    <row r="183" spans="1:32" hidden="1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0.8850117786887528</v>
      </c>
    </row>
    <row r="184" spans="1:32" hidden="1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0.30573916414288937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0.5107799622512228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0.10645545713672666</v>
      </c>
    </row>
    <row r="187" spans="1:32" hidden="1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0.94830972494165211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0.73881149491333975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0.53898052631063376</v>
      </c>
    </row>
    <row r="190" spans="1:32" hidden="1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0.99040480468299152</v>
      </c>
    </row>
    <row r="191" spans="1:32" hidden="1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0.13524314119374348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0.29735429771254773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0.30624676108877835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0.66896425540187154</v>
      </c>
    </row>
    <row r="195" spans="1:32" hidden="1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0.39531218546452984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0.42518840129916502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0.75821521126223645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0.88928503677131476</v>
      </c>
    </row>
    <row r="199" spans="1:32" hidden="1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0.65890409981323028</v>
      </c>
    </row>
    <row r="200" spans="1:32" hidden="1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0.85621005967222896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0.90940714100438924</v>
      </c>
    </row>
    <row r="202" spans="1:32" hidden="1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0.94268740374417059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0.44581705067248778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0.46136857090283001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0.65274268826426851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0.68273119404647875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0.13601829875484406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0.58848873531560841</v>
      </c>
    </row>
    <row r="209" spans="1:32" hidden="1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0.62629882160824735</v>
      </c>
    </row>
    <row r="210" spans="1:32" hidden="1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0.19333142329247244</v>
      </c>
    </row>
    <row r="211" spans="1:32" hidden="1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0.6182001597635971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0.35026093813291048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0.23273434752079647</v>
      </c>
    </row>
    <row r="214" spans="1:32" hidden="1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0.60734653136394456</v>
      </c>
    </row>
    <row r="215" spans="1:32" hidden="1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4.9499236323774509E-2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0.16706219510134934</v>
      </c>
    </row>
    <row r="217" spans="1:32" hidden="1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0.69069776712552344</v>
      </c>
    </row>
    <row r="218" spans="1:32" hidden="1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0.3195057360121083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0.7678640307493606</v>
      </c>
    </row>
    <row r="220" spans="1:32" hidden="1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0.22902318978063607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0.72469033567778041</v>
      </c>
    </row>
    <row r="222" spans="1:32" hidden="1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0.14431697057218551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0.27099792829715441</v>
      </c>
    </row>
    <row r="224" spans="1:32" hidden="1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0.54782631043168351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0.21247606670054131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0.83045684407893816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0.62015417898071512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0.76116796705846834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0.45407179401515452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0.99347734877735094</v>
      </c>
    </row>
    <row r="231" spans="1:32" hidden="1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0.22189036719849131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5.6015881538802659E-2</v>
      </c>
    </row>
    <row r="233" spans="1:32" hidden="1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8.9430604777789857E-2</v>
      </c>
    </row>
    <row r="234" spans="1:32" hidden="1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0.39419178549925737</v>
      </c>
    </row>
    <row r="235" spans="1:32" hidden="1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0.25233372980841073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0.24699470977864413</v>
      </c>
    </row>
    <row r="237" spans="1:32" hidden="1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0.16006336388318387</v>
      </c>
    </row>
    <row r="238" spans="1:32" hidden="1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0.73178966882932028</v>
      </c>
    </row>
    <row r="239" spans="1:32" hidden="1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0.5475547585155599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0.70556934045561215</v>
      </c>
    </row>
    <row r="241" spans="1:32" hidden="1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0.56257770975403032</v>
      </c>
    </row>
    <row r="242" spans="1:32" hidden="1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0.38591902114613574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2.3056859639425498E-2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0.40151220455418291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0.98825354606936289</v>
      </c>
    </row>
    <row r="246" spans="1:32" hidden="1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0.27364612817075817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0.11802591080720515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0.31204879691976739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0.932231346755233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0.5849505973257616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0.60042351072934208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0.72526375570211887</v>
      </c>
    </row>
    <row r="253" spans="1:32" hidden="1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0.67543068104808235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0.52488262245086714</v>
      </c>
    </row>
    <row r="255" spans="1:32" hidden="1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9.2490873275512531E-2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0.93693307745948251</v>
      </c>
    </row>
    <row r="257" spans="1:32" hidden="1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7.1534928657849717E-2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5.7972699299350894E-2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0.79363440900105853</v>
      </c>
    </row>
    <row r="260" spans="1:32" hidden="1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0.84671923817585892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0.99329814120686166</v>
      </c>
    </row>
    <row r="262" spans="1:32" hidden="1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0.19404085441051244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0.25212063002094875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0.34758222071966072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0.5101026860781035</v>
      </c>
    </row>
    <row r="266" spans="1:32" hidden="1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5.4076174559812173E-2</v>
      </c>
    </row>
    <row r="267" spans="1:32" hidden="1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0.63613361627825238</v>
      </c>
    </row>
    <row r="268" spans="1:32" hidden="1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0.51721627517654523</v>
      </c>
    </row>
    <row r="269" spans="1:32" hidden="1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1.4632821213468317E-2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0.48083865978464324</v>
      </c>
    </row>
    <row r="271" spans="1:32" hidden="1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5.1928013514407345E-2</v>
      </c>
    </row>
    <row r="272" spans="1:32" hidden="1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0.13110623290063028</v>
      </c>
    </row>
    <row r="273" spans="1:32" hidden="1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1.3544808553213938E-2</v>
      </c>
    </row>
    <row r="274" spans="1:32" hidden="1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8.5822414085335308E-2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0.28173640767744668</v>
      </c>
    </row>
    <row r="276" spans="1:32" hidden="1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0.71253461714309752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0.95736276342659654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5.649188830045293E-2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0.40678603893189091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6.6704510442721521E-2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0.6661156530780219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0.32979639177908815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2.2831535915098677E-2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0.82529723349117334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0.32374220753193683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0.40388265420048874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0.77025563444499867</v>
      </c>
    </row>
    <row r="288" spans="1:32" hidden="1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9.9901331536507265E-2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0.79499761078970876</v>
      </c>
    </row>
    <row r="290" spans="1:32" hidden="1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0.44387333052283107</v>
      </c>
    </row>
    <row r="291" spans="1:32" hidden="1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0.24376493398617816</v>
      </c>
    </row>
    <row r="292" spans="1:32" hidden="1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0.18345354846190498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0.11798843338862319</v>
      </c>
    </row>
    <row r="294" spans="1:32" hidden="1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0.53676524430702444</v>
      </c>
    </row>
    <row r="295" spans="1:32" hidden="1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0.71867777581229231</v>
      </c>
    </row>
    <row r="296" spans="1:32" hidden="1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0.37520223050146362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0.48166840526251986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6.8764523162787139E-2</v>
      </c>
    </row>
    <row r="299" spans="1:32" hidden="1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0.93543166066517192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0.28865417472160615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6.11668120660257E-2</v>
      </c>
    </row>
    <row r="302" spans="1:32" hidden="1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0.53953255632030228</v>
      </c>
    </row>
    <row r="303" spans="1:32" hidden="1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0.45858328964452855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0.2316711421904214</v>
      </c>
    </row>
    <row r="305" spans="1:32" hidden="1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0.5377440352267151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2.480047489363979E-2</v>
      </c>
    </row>
    <row r="307" spans="1:32" hidden="1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0.53833846470356783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0.29207544252563367</v>
      </c>
    </row>
    <row r="309" spans="1:32" hidden="1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0.47642316067599932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0.80794272473815043</v>
      </c>
    </row>
    <row r="311" spans="1:32" hidden="1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0.88693377926403183</v>
      </c>
    </row>
    <row r="312" spans="1:32" hidden="1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0.35915547010722371</v>
      </c>
    </row>
    <row r="313" spans="1:32" hidden="1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0.40630573766157874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8.2778167694251725E-2</v>
      </c>
    </row>
    <row r="315" spans="1:32" hidden="1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0.17614946339030424</v>
      </c>
    </row>
    <row r="316" spans="1:32" hidden="1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0.14261188373458011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0.97648887515070626</v>
      </c>
    </row>
    <row r="318" spans="1:32" hidden="1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6.6383120311074628E-2</v>
      </c>
    </row>
    <row r="319" spans="1:32" hidden="1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0.21238256362473074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1.0546387881045671E-2</v>
      </c>
    </row>
    <row r="321" spans="1:32" hidden="1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0.70773408060257015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0.84359084848781085</v>
      </c>
    </row>
    <row r="323" spans="1:32" hidden="1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0.27745516557344496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0.346873354060517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0.36303516530940627</v>
      </c>
    </row>
    <row r="326" spans="1:32" hidden="1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0.15237186390598778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0.78466195953961904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0.93303076059315315</v>
      </c>
    </row>
    <row r="329" spans="1:32" hidden="1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5.0234138700661513E-2</v>
      </c>
    </row>
    <row r="330" spans="1:32" hidden="1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0.37315643339890181</v>
      </c>
    </row>
    <row r="331" spans="1:32" hidden="1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0.71206486124264656</v>
      </c>
    </row>
    <row r="332" spans="1:32" hidden="1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0.97400976563910202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0.7936105553410383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0.66960969331528475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0.5130377233304162</v>
      </c>
    </row>
    <row r="336" spans="1:32" hidden="1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0.76770783165766154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6.3260092948766777E-2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0.65740629893364277</v>
      </c>
    </row>
    <row r="339" spans="1:32" hidden="1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0.40983684714060287</v>
      </c>
    </row>
    <row r="340" spans="1:32" hidden="1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0.84141382174256796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0.78420086375312681</v>
      </c>
    </row>
    <row r="342" spans="1:32" hidden="1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0.89901789144379984</v>
      </c>
    </row>
    <row r="343" spans="1:32" hidden="1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0.72240742869386931</v>
      </c>
    </row>
    <row r="344" spans="1:32" hidden="1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0.19162992859541961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0.78662422497446283</v>
      </c>
    </row>
    <row r="346" spans="1:32" hidden="1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0.78664689006220023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0.61740823946735013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0.4113842924156782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0.16766668361587345</v>
      </c>
    </row>
    <row r="350" spans="1:32" hidden="1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0.71017872962229234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0.73253947244034678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0.70688358809325835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0.80510306330221781</v>
      </c>
    </row>
    <row r="354" spans="1:32" hidden="1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6.7768780705207532E-2</v>
      </c>
    </row>
    <row r="355" spans="1:32" hidden="1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0.65952218714179078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0.99652799331252562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7.6235273431896289E-2</v>
      </c>
    </row>
    <row r="358" spans="1:32" hidden="1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0.59567791478144072</v>
      </c>
    </row>
    <row r="359" spans="1:32" hidden="1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0.805034530974442</v>
      </c>
    </row>
    <row r="360" spans="1:32" hidden="1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0.67945721752780597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0.6926656400253951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0.90182233213137464</v>
      </c>
    </row>
    <row r="363" spans="1:32" hidden="1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0.69003710193526779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0.49340432695820824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0.38338178063580231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0.22560006838172586</v>
      </c>
    </row>
    <row r="367" spans="1:32" hidden="1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0.71172826990350957</v>
      </c>
    </row>
    <row r="368" spans="1:32" hidden="1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0.67684710658225811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0.10093299951783286</v>
      </c>
    </row>
    <row r="370" spans="1:32" hidden="1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0.26777664615565677</v>
      </c>
    </row>
    <row r="371" spans="1:32" hidden="1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0.32253671337415724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0.59785600377583947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0.52583064962630466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0.43242796401026073</v>
      </c>
    </row>
    <row r="375" spans="1:32" hidden="1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0.38094493911317895</v>
      </c>
    </row>
    <row r="376" spans="1:32" hidden="1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0.29334201440420804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0.75872424036296626</v>
      </c>
    </row>
    <row r="378" spans="1:32" hidden="1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0.76099078191695013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9.1710784415905966E-2</v>
      </c>
    </row>
    <row r="380" spans="1:32" hidden="1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5.1474120283544367E-2</v>
      </c>
    </row>
    <row r="381" spans="1:32" hidden="1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0.46597226701955141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6.1095679146623505E-2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0.78926560177099314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0.54044610383054825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0.39109454646422459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0.58358467806456549</v>
      </c>
    </row>
    <row r="387" spans="1:32" hidden="1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0.3885496132376538</v>
      </c>
    </row>
    <row r="388" spans="1:32" hidden="1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0.49321175571910125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0.84159468910191237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0.48506976569372529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0.48458681168821427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1.3831821502162556E-2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0.53903597493438216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6.1723254158590812E-2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0.16466246014493702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0.53615848012068124</v>
      </c>
    </row>
    <row r="397" spans="1:32" hidden="1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9.4228763874903643E-2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0.74038363991983802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0.30725256443680404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0.36656635112971425</v>
      </c>
    </row>
    <row r="401" spans="1:32" hidden="1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0.97232750593214268</v>
      </c>
    </row>
    <row r="402" spans="1:32" hidden="1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0.21631567504470639</v>
      </c>
    </row>
    <row r="403" spans="1:32" hidden="1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0.76579167348682842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0.83889169545566766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0.20308052556496636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0.93275154089489609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0.59243770959353725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0.59013410019454071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1.7498109005857354E-2</v>
      </c>
    </row>
    <row r="410" spans="1:32" hidden="1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0.83214426734878388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0.39096208976628199</v>
      </c>
    </row>
    <row r="412" spans="1:32" hidden="1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0.22633316557245053</v>
      </c>
    </row>
    <row r="413" spans="1:32" hidden="1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0.17589660345359592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0.80282137215998761</v>
      </c>
    </row>
    <row r="415" spans="1:32" hidden="1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0.48313498418655287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0.66251896656729958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0.18596693084889027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0.14957461614806666</v>
      </c>
    </row>
    <row r="419" spans="1:32" hidden="1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0.15681392535134264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8.648760763779284E-2</v>
      </c>
    </row>
    <row r="421" spans="1:32" hidden="1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0.73445135406867712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0.89833985752843537</v>
      </c>
    </row>
    <row r="423" spans="1:32" hidden="1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0.1868892723864195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0.90235162626783205</v>
      </c>
    </row>
    <row r="425" spans="1:32" hidden="1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0.33756005035114645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0.13451249608656102</v>
      </c>
    </row>
    <row r="427" spans="1:32" hidden="1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0.95103896427600698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9.8761642889455548E-3</v>
      </c>
    </row>
    <row r="429" spans="1:32" hidden="1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0.6662526549326967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0.12777832847772486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5.8056136835614169E-2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0.97630263261521955</v>
      </c>
    </row>
    <row r="433" spans="1:32" hidden="1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8.4556851271148425E-2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0.79984688066094578</v>
      </c>
    </row>
    <row r="435" spans="1:32" hidden="1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0.59348273918489336</v>
      </c>
    </row>
    <row r="436" spans="1:32" hidden="1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0.9068826680877331</v>
      </c>
    </row>
    <row r="437" spans="1:32" hidden="1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0.30869747993105412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0.83491278111232892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0.41231630933028174</v>
      </c>
    </row>
    <row r="440" spans="1:32" hidden="1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3.9240657257326728E-2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0.22637089024700519</v>
      </c>
    </row>
    <row r="442" spans="1:32" hidden="1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0.30207494784570399</v>
      </c>
    </row>
    <row r="443" spans="1:32" hidden="1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0.67422475906549884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3.8963414146781172E-2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1.1538721358440585E-3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0.92841344995300235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0.13212665469092444</v>
      </c>
    </row>
    <row r="448" spans="1:32" hidden="1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0.20966899079730472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0.507714659309072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0.52001659655338406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0.11124514936956542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0.45966361259953603</v>
      </c>
    </row>
    <row r="453" spans="1:32" hidden="1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0.20055070204393433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0.14683827046631825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0.83363561214358162</v>
      </c>
    </row>
    <row r="456" spans="1:32" hidden="1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0.13866645875956629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0.28727825138355523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0.14827357038646405</v>
      </c>
    </row>
    <row r="459" spans="1:32" hidden="1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0.80276682798502719</v>
      </c>
    </row>
    <row r="460" spans="1:32" hidden="1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0.14108067419064141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0.33139358714528655</v>
      </c>
    </row>
    <row r="462" spans="1:32" hidden="1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0.79689368634710389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8.1405496162796465E-2</v>
      </c>
    </row>
    <row r="464" spans="1:32" hidden="1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0.270073318966082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6.4250081982028973E-2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0.78982071666104137</v>
      </c>
    </row>
    <row r="467" spans="1:32" hidden="1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0.1502926878359454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0.1435350053260479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0.85027067509879084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0.61725435593115696</v>
      </c>
    </row>
    <row r="471" spans="1:32" hidden="1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0.13028481186356333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0.19436201117696639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2.7758701548299181E-2</v>
      </c>
    </row>
    <row r="474" spans="1:32" hidden="1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0.88176870673503438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0.80556940304052027</v>
      </c>
    </row>
    <row r="476" spans="1:32" hidden="1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0.46167660606116079</v>
      </c>
    </row>
    <row r="477" spans="1:32" hidden="1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0.59733809648072</v>
      </c>
    </row>
    <row r="478" spans="1:32" hidden="1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0.30515483288872691</v>
      </c>
    </row>
    <row r="479" spans="1:32" hidden="1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0.16754799399242326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0.45527885423529357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0.1781371742147797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0.7618295912277574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0.70807367494306783</v>
      </c>
    </row>
    <row r="484" spans="1:32" hidden="1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0.45822417891193201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0.89091637110988764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0.75193766030639764</v>
      </c>
    </row>
    <row r="487" spans="1:32" hidden="1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0.22586576439969719</v>
      </c>
    </row>
    <row r="488" spans="1:32" hidden="1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0.4396810087152544</v>
      </c>
    </row>
    <row r="489" spans="1:32" hidden="1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0.86291508203698597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0.82199838920519064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0.10962569684538026</v>
      </c>
    </row>
    <row r="492" spans="1:32" hidden="1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0.95441066846895473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0.74662466068111255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0.1831107486621425</v>
      </c>
    </row>
    <row r="495" spans="1:32" hidden="1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5.1139475415699742E-2</v>
      </c>
    </row>
    <row r="496" spans="1:32" hidden="1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0.19369716477815291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0.10340362206831544</v>
      </c>
    </row>
    <row r="498" spans="1:32" hidden="1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0.11606158309299741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0.82687104535881029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0.37001467918830167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0.18480579160323574</v>
      </c>
    </row>
  </sheetData>
  <autoFilter ref="A1:AF501" xr:uid="{00000000-0009-0000-0000-000000000000}">
    <filterColumn colId="1">
      <filters>
        <filter val="Male"/>
      </filters>
    </filterColumn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J1" sqref="J1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7.9581171270222129E-2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0.32953299768538113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0.40967117085045002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0.35137299991135207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0.6175581433609747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0.23999911407444907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0.28337764417480193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0.85944178496545076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0.11884580210186702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0.19691835946395364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0.55038501443268228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0.56011463563876096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0.50134686242372661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0.99877024282270133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0.57590523185077458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0.82564527700556822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1.9752309387676914E-2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0.25628680888339606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0.75082898187586922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0.52990822737344989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0.46449217427105505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0.1196879717787831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1.0494431629547329E-2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0.60756277238559997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3.8300381484963619E-2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0.22776794633255848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0.54602873685012054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0.81191548225748333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0.86691263399779928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0.38609982662934961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0.81843436281388715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0.19600211637424447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0.66575693579885931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0.11719585601576799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0.65722171535651763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0.6352808651000974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0.73475529540169526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4.793456899299775E-2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0.68296842207902198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0.72904475126701596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0.60885271663612339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0.24573999409291714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0.44529218040432561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6.8141325666324359E-2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0.20314002343624615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0.20591195796020956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7.9057700679888487E-2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0.83123735484264683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0.77027754097824075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0.76530115228485507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7.2321839368215346E-2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0.89778236539300105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0.43847185366049757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0.36874575917960395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0.44834052448218475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0.88794975466588422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0.74530053836170163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0.79829424167086904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0.81098033288915017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0.7231540847293475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0.65861297535309693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0.45623502415331596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0.86182580459176894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0.48782533428548447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0.19516682369672611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0.21703875957980268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0.51880393438889449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0.63311600625386388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0.35224945412145048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0.38037585255960071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0.56784589228347193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0.12813066800217932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0.70231058667572632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0.76718507364830679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0.76905892806710807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0.41341913484077863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0.26294998497644761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0.45095209663345426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0.4015168121659114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0.34922387292659895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0.43403445494402948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0.30026633703671901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0.77067506868148861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0.27002967356232965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0.54839674014886108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0.48314734148001748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0.97010321127113719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0.63059028120156158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0.37796657373245612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0.79188610978936746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0.75992969316224546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2.1106692928837378E-2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4.4522406264858816E-2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0.59613364347537212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0.15672234308996535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0.67253888104625159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0.57099526104283227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0.49198125077006627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0.42258698317595811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0.24829472815809273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9.1198929687949293E-2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0.49975782447707695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0.16747240250640172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0.21203550195693022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0.95569370067553883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0.78670917919002514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0.57386591914453122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0.80219600198637897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1.833711020095441E-2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0.13252791796665553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0.2357822518300644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0.63639760607910423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0.62979867356616659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0.36924441459453683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0.45093192534852378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0.37068933671760029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0.92307385591363023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0.69958700645018834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1.2650443139501921E-2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0.44191159698760551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0.56183351226377642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0.23764807932155196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0.64999526584667411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0.9212659850658812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0.35083868421090414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0.63161291102111938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0.70635638240900511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0.69493537930556337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0.98758695807713359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0.87655714418286557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0.27811791342199266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0.22640251924228549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2.9951336956260732E-2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0.72354221060529478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0.2280314334969934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0.15919634330558585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0.67643719993185658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0.31247839019316948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0.24836483831672407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0.53887374230196938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0.32688876089629559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0.71006126466024277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0.11308911521691589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0.21848727220426478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0.77227974410423716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3.4321459424179523E-2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0.35735237609036696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0.26883794298295183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0.70066778308846811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0.12805641169640181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0.74310297012238891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0.47920461388497715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0.46512798882425554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0.53004438950317401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0.42424691234486223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0.22967556111348608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0.64110955908384304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0.13134777982153889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0.5397711839488406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0.51282997530900154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2.2114899293510737E-2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0.81726314377249099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0.72408936128983437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0.2331268707263624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6.0485619872710727E-2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0.83123277181503863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0.15860488783581161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0.66170604877345918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0.64403967025547204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0.60405665516158724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0.76491962285252457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0.3068014467313569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0.23946203111574171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0.41829868921526836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0.61405679699020477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0.85973493859301842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0.48950773732997932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0.46196625313927731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0.10308305661725625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0.75209015540450552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0.38969793801697961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0.88500250559165783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0.63414425929217566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0.5716303296736932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0.60483554221963243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0.62916744101953648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0.34017247511314697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0.98915121376608395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0.46623724157834079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0.31781304750209038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0.85267716660868076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0.10612094222535562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0.40767095444038581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0.7471098039803068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0.46626073893526354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0.9689548437763934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0.97658263221220765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0.68886614819975001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0.26147863505189295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0.88388939025534885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1.5083929449935418E-2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0.32099750134862715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0.60819564794582348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0.52130352983324013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0.57260190752342899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0.34172161478590091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0.77277562851553039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0.87898884144814338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0.45598174735011865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0.86070346980836121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3.6117729273510424E-2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0.83589954782601328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0.80309540678608271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0.94915588200141665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0.90380112447200134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0.69513051401411641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0.53388670003869299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0.64336179647181113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0.57124215069776263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0.75856969458062595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0.80915569726962477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0.30273076707097879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0.46113878192313063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0.40084632996766456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0.43845000559457825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0.55752862460551034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0.30661490369012778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0.65610769319620088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0.45769917824313622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0.55478102303794063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0.72879223411208427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0.82733188654365963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9.748053854401495E-2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0.17511792892100597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0.85746963241987484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0.95380729701321698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0.80413061362394556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0.48976734973655967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0.27509272707300148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0.99557495369356253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0.77387299088311978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0.12382274443349328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0.93043727310386637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0.94210261809508966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0.27225826740820569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0.88151396507231494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0.57844017057607944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5.7158189489734612E-2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0.91852262778251714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0.95978118866480677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0.60341743678097448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0.62362244021417312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0.73065505751534843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0.55660100044902439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0.61474123504149047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0.23423606499139837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0.19898687045943175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0.26769480925163991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0.16760993165154925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0.97609240986427392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0.1382987019531895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0.76973027049939413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0.1844805378610942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0.45292574400155594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0.17224765513646012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0.21448479263289777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0.63485888832900195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0.3733391134188786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0.92337309761717656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0.34315575996705616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0.62765462220497037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0.49731780759409416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0.9428194889815853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0.69906576057850234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0.92850633683249661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0.94813217367870828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0.66430328028521002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0.65738676150054209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4.2331992770049398E-3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0.30308168490306353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0.19756712998706161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5.8431420410880897E-2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0.82062166836792427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0.52930615034751782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0.22027349569665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0.69700736890705506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0.81349955050866063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0.35924555209772224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0.51882236044898966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4.242834581127275E-2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0.92387579349621851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0.31350371990236758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0.84548800405808944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0.68040512693777133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0.93080150556591523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0.99724908335841267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0.93029893850046119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0.42440343289831661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7.464775768771803E-4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0.95135947479131511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0.79100990297854412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0.83036064218082595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0.6183569761229748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0.83601787759077462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0.17050690717607553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0.36058982778933157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0.28389430447973318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5.4478085596296189E-2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0.19011137886063512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0.9868307229510016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0.49129554558023181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0.83550591489688752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0.17379994570614443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2.3836548035167993E-2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0.78352618811161534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0.65780575093366744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0.48952400216594238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0.94472456965046303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0.27159695987268628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0.80832525156946122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0.51163921539520862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0.17732223949968162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0.95913669543017088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0.17604319848266337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0.69746465942220381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0.87672734311637346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0.3143612250645994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0.57981927856613358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0.96713402877837773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0.84367198594527337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0.74959107133970437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0.30850650426568627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0.21524032186602904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0.69354281949324692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0.68199205228408188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0.87847749874223036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0.87398638999231948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3.1060455923574315E-2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0.42225687065238349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0.36284058655894069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0.47651020625586238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0.84500538840229633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0.27723144080002693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0.15396478733500185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0.4079569671728942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0.70260128839270608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7.4509215578187127E-2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4.5281603437851703E-2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0.58113695110173003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0.5440212150577286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0.29585339497229923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0.38051878781165305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0.53111609785743163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0.72368527918104919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0.11239591251395453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0.10583336611624494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2.3773213333926235E-2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0.78170484159778442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0.2715491107690714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0.77673942562412834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0.97690411385365195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0.7379508427876017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0.17864167232666806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0.99931733976259884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0.71589829274056205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0.23751642700472231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0.44373148377900173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0.75536492912604225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0.87137062918727326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0.78845138620233179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0.31926879091565674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4.2412995400925024E-2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0.5302531787337148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0.56001438346000965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0.14128152728361976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0.2123592625411147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0.46786786143533798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0.77202614626875177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4.5739525974129447E-2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0.75251642943848684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0.6223616686116572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0.27234007981913999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0.49956197442086081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0.4602491434380056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0.50717877570684966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0.8449831097536098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0.40852926725029193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0.77024415517049449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0.57086954276963342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0.29821715572500429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0.79906765925225653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0.40459501219443694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0.58769096376062813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0.79896156982140043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0.85881399809490466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0.3962768073268339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0.33722837327533439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0.94011276537609767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0.62905144906598776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0.25055745068609037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6.9148477394363472E-2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0.85819495750220465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0.4479890036098535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0.49233572772676015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0.59585532942240049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0.22738381209646952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7.5533888397841586E-2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0.51991276986157287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0.99886259710376879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0.99796655099648379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0.44754228402080976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0.51612676827030235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0.20230335179222392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0.16033302852417253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0.48062881827886983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0.95916958283919851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0.21911278986356619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0.394964318233059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0.418542055947695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0.76241042174496776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0.6431564140092122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0.41685694553149255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0.72799083902319472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0.60780936516023665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0.52885924768883219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0.37954447045898831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0.36568595419468375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3.878843990830172E-2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0.27841762099518963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0.92910652747819777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4.322605609876895E-2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0.95359800912257797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0.93323286119870552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0.35115199143955822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0.10680756033802452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0.46941160571633478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0.12984465531798539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0.84459851259431484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0.98755567495601004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0.13613664089288047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0.14806028119376102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0.32663711896763503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0.3562968678548587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0.35447535557810594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0.36741433547896174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7.7692736971692544E-2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0.36759804464640966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0.22406951421535748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5.36713474296453E-2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0.90860432292568838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0.49398553337938023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0.15971688313561438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0.61256922615772458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0.92159877800152812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0.94382371877125915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0.88296612194918556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0.31794023732190657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0.23703370515180167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0.54778846139479531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0.59297626102874201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0.36002374976115203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0.61748696648445267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0.62166142975727368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0.23304579190704766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0.53688943937026268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0.59052656538938586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0.63242956161889508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0.72019736623838104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0.57165419032010234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0.68234984030539503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0.92588785576359212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0.67239795897587307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0.1050530700752792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0.28743116519852641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0.61788565536836992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0.73962501648368884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0.49294927660350085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0.56886184776189075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0.20483016093502526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0.93781706198111126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0.51961666747430291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0.70034766749830535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0.39318931704867455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0.20185290280977841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0.379844807450329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0.65362926369892049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0.69653274068046034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0.78242280277008369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0.35762609031666748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0.42331356555392996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0.6511705245398326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0.45026202720824948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0.92472840501294473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8.2238411551864621E-2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0.66511874069615196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8.1154006757700792E-2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0.51482742594771602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0.54523187035161225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5.2352846540006381E-2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0.58037963754524446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2" sqref="B2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N23"/>
  <sheetViews>
    <sheetView topLeftCell="C1" workbookViewId="0">
      <selection activeCell="N15" sqref="N15"/>
    </sheetView>
  </sheetViews>
  <sheetFormatPr defaultRowHeight="12.75"/>
  <cols>
    <col min="4" max="4" width="18.28515625" customWidth="1"/>
    <col min="11" max="13" width="11.140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14">
      <c r="C17">
        <v>15</v>
      </c>
      <c r="D17" t="s">
        <v>31</v>
      </c>
      <c r="E17">
        <v>1</v>
      </c>
      <c r="N17" s="5"/>
    </row>
    <row r="18" spans="3:14">
      <c r="C18">
        <v>16</v>
      </c>
      <c r="D18" t="s">
        <v>30</v>
      </c>
      <c r="E18">
        <v>1</v>
      </c>
    </row>
    <row r="19" spans="3:14">
      <c r="C19">
        <v>17</v>
      </c>
      <c r="D19" t="s">
        <v>29</v>
      </c>
      <c r="E19">
        <v>1</v>
      </c>
    </row>
    <row r="20" spans="3:14">
      <c r="C20">
        <v>18</v>
      </c>
      <c r="D20" t="s">
        <v>28</v>
      </c>
      <c r="E20">
        <v>1</v>
      </c>
    </row>
    <row r="21" spans="3:14">
      <c r="C21">
        <v>19</v>
      </c>
      <c r="D21" t="s">
        <v>27</v>
      </c>
      <c r="E21">
        <v>6</v>
      </c>
    </row>
    <row r="22" spans="3:14">
      <c r="C22">
        <v>20</v>
      </c>
      <c r="D22" t="s">
        <v>26</v>
      </c>
      <c r="E22">
        <v>2</v>
      </c>
    </row>
    <row r="23" spans="3:14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K1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BA08-F769-4331-9C2E-76FE3E911D95}">
  <dimension ref="A1:M11"/>
  <sheetViews>
    <sheetView workbookViewId="0">
      <selection activeCell="G15" sqref="G15"/>
    </sheetView>
  </sheetViews>
  <sheetFormatPr defaultRowHeight="12.75"/>
  <sheetData>
    <row r="1" spans="1:13">
      <c r="A1" t="s">
        <v>146</v>
      </c>
      <c r="B1" t="s">
        <v>147</v>
      </c>
      <c r="C1" t="s">
        <v>148</v>
      </c>
      <c r="L1" t="s">
        <v>123</v>
      </c>
      <c r="M1" t="s">
        <v>157</v>
      </c>
    </row>
    <row r="2" spans="1:13">
      <c r="A2" t="s">
        <v>145</v>
      </c>
      <c r="C2">
        <f>COUNT('Pharma Group AG'!A1:A501)</f>
        <v>500</v>
      </c>
      <c r="I2" t="s">
        <v>151</v>
      </c>
      <c r="L2">
        <f>COUNTIF('Pharma Group AG'!W2:W501,"Y")</f>
        <v>36</v>
      </c>
    </row>
    <row r="3" spans="1:13">
      <c r="A3" t="s">
        <v>140</v>
      </c>
      <c r="B3">
        <f>COUNTIF('Pharma Group AG'!B2:B501,"Male")</f>
        <v>295</v>
      </c>
      <c r="I3" t="s">
        <v>152</v>
      </c>
      <c r="L3">
        <f>COUNTIFS('Pharma Group AG'!W2:W501,"Y",'Pharma Group AG'!B2:B501,"Male")</f>
        <v>28</v>
      </c>
      <c r="M3" s="5">
        <f>L3/L2</f>
        <v>0.77777777777777779</v>
      </c>
    </row>
    <row r="4" spans="1:13">
      <c r="A4" t="s">
        <v>141</v>
      </c>
      <c r="B4">
        <f>COUNTIFS('Pharma Group AG'!B2:B501,"Female")</f>
        <v>205</v>
      </c>
      <c r="I4" t="s">
        <v>153</v>
      </c>
      <c r="L4">
        <f>COUNTIFS('Pharma Group AG'!W2:W501,"Y",'Pharma Group AG'!B2:B501,"Female")</f>
        <v>8</v>
      </c>
      <c r="M4" s="5">
        <f>L4/L2</f>
        <v>0.22222222222222221</v>
      </c>
    </row>
    <row r="5" spans="1:13">
      <c r="A5" t="s">
        <v>142</v>
      </c>
      <c r="B5">
        <f>COUNTIF('Pharma Group AG'!I2:I501,"Yes")</f>
        <v>47</v>
      </c>
    </row>
    <row r="6" spans="1:13">
      <c r="A6" t="s">
        <v>143</v>
      </c>
      <c r="C6" s="5">
        <f>COUNTIF('Pharma Group AG'!F2:F501,"Yes")/500</f>
        <v>0.10199999999999999</v>
      </c>
      <c r="I6" t="s">
        <v>154</v>
      </c>
      <c r="L6">
        <f>COUNTIF('Pharma Group AG'!F2:F501,"Yes")</f>
        <v>51</v>
      </c>
    </row>
    <row r="7" spans="1:13">
      <c r="A7" t="s">
        <v>144</v>
      </c>
      <c r="C7" s="5">
        <f>COUNTIFS('Pharma Group AG'!F2:F501,"Yes",'Pharma Group AG'!B2:B501,"Female")/C2</f>
        <v>3.5999999999999997E-2</v>
      </c>
      <c r="I7" t="s">
        <v>155</v>
      </c>
      <c r="L7" s="6">
        <f>COUNTIFS('Pharma Group AG'!F2:F501,"Yes",'Pharma Group AG'!B2:B501,"Male")</f>
        <v>33</v>
      </c>
      <c r="M7" s="5">
        <f>L7/L6</f>
        <v>0.6470588235294118</v>
      </c>
    </row>
    <row r="8" spans="1:13">
      <c r="A8" t="s">
        <v>150</v>
      </c>
      <c r="C8" s="5">
        <f>COUNTIFS('Pharma Group AG'!B2:B501,"Male",'Pharma Group AG'!D2:D501,"Y")/COUNTIF('Pharma Group AG'!D2:D501,"Y")</f>
        <v>0.48484848484848486</v>
      </c>
      <c r="I8" t="s">
        <v>156</v>
      </c>
      <c r="L8">
        <f>COUNTIFS('Pharma Group AG'!F2:F501,"Yes",'Pharma Group AG'!B2:B501,"Female")</f>
        <v>18</v>
      </c>
      <c r="M8" s="5">
        <f>L8/L6</f>
        <v>0.35294117647058826</v>
      </c>
    </row>
    <row r="9" spans="1:13">
      <c r="A9" t="s">
        <v>149</v>
      </c>
      <c r="C9" s="5">
        <f>COUNTIFS('Pharma Group AG'!B2:B501,"Female",'Pharma Group AG'!D2:D501,"Y")/COUNTIF('Pharma Group AG'!D2:D501,"Y")</f>
        <v>0.51515151515151514</v>
      </c>
    </row>
    <row r="10" spans="1:13">
      <c r="A10" t="s">
        <v>158</v>
      </c>
      <c r="C10" s="6">
        <f>AVERAGEIF('Pharma Group AG'!B2:B501,"Male",'Pharma Group AG'!E2:E501)</f>
        <v>2.4071146245059287</v>
      </c>
    </row>
    <row r="11" spans="1:13">
      <c r="A11" t="s">
        <v>159</v>
      </c>
      <c r="C11">
        <f>AVERAGEIF('Pharma Group AG'!B2:B501,"Female",'Pharma Group AG'!E2:E501)</f>
        <v>2.4187500000000002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purl.org/dc/dcmitype/"/>
    <ds:schemaRef ds:uri="http://schemas.microsoft.com/office/2006/metadata/properties"/>
    <ds:schemaRef ds:uri="d84e4571-a221-42bf-b7fb-93635ee21df0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ec10cf3e-a676-41e1-a044-da170c7ccd02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Pharma Group AG</vt:lpstr>
      <vt:lpstr>Backing 1</vt:lpstr>
      <vt:lpstr>Backing 2</vt:lpstr>
      <vt:lpstr>country</vt:lpstr>
      <vt:lpstr>Backing 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psykid</cp:lastModifiedBy>
  <dcterms:created xsi:type="dcterms:W3CDTF">2020-09-23T13:01:50Z</dcterms:created>
  <dcterms:modified xsi:type="dcterms:W3CDTF">2025-02-10T06:46:14Z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