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veedorPDO\assests\DocumentosProyectos\Documentacion\Trimestre1\"/>
    </mc:Choice>
  </mc:AlternateContent>
  <xr:revisionPtr revIDLastSave="0" documentId="13_ncr:1_{62D90B44-073E-4490-B340-FDA948CFB42D}" xr6:coauthVersionLast="40" xr6:coauthVersionMax="40" xr10:uidLastSave="{00000000-0000-0000-0000-000000000000}"/>
  <bookViews>
    <workbookView xWindow="0" yWindow="0" windowWidth="16390" windowHeight="6800" activeTab="3" xr2:uid="{00000000-000D-0000-FFFF-FFFF00000000}"/>
  </bookViews>
  <sheets>
    <sheet name="tabulacion" sheetId="2" r:id="rId1"/>
    <sheet name="estadistica" sheetId="1" r:id="rId2"/>
    <sheet name="Requerimientos" sheetId="3" r:id="rId3"/>
    <sheet name="Req No Funcionales " sheetId="4" r:id="rId4"/>
  </sheets>
  <definedNames>
    <definedName name="_Toc39088605" localSheetId="2">Requerimientos!$B$2</definedName>
    <definedName name="_Toc39088606" localSheetId="2">Requerimientos!$C$2</definedName>
    <definedName name="_Toc39088607" localSheetId="2">Requerimientos!$B$3</definedName>
    <definedName name="_Toc39088608" localSheetId="2">Requerimientos!$C$3</definedName>
    <definedName name="_Toc39088609" localSheetId="2">Requerimientos!$B$4</definedName>
    <definedName name="_Toc39088610" localSheetId="2">Requerimientos!$C$4</definedName>
    <definedName name="_Toc39088611" localSheetId="2">Requerimientos!$B$5</definedName>
    <definedName name="_Toc39088612" localSheetId="2">Requerimientos!$C$5</definedName>
    <definedName name="_Toc39088613" localSheetId="2">Requerimientos!$B$6</definedName>
    <definedName name="_Toc39088614" localSheetId="2">Requerimientos!$C$6</definedName>
    <definedName name="_Toc39088615" localSheetId="2">Requerimientos!$B$7</definedName>
    <definedName name="_Toc39088616" localSheetId="2">Requerimientos!$C$7</definedName>
    <definedName name="_Toc39088617" localSheetId="2">Requerimientos!$B$8</definedName>
    <definedName name="_Toc39088618" localSheetId="2">Requerimientos!$C$8</definedName>
    <definedName name="_Toc39088619" localSheetId="2">Requerimientos!$B$9</definedName>
    <definedName name="_Toc39088620" localSheetId="2">Requerimientos!$C$9</definedName>
    <definedName name="_xlnm.Print_Area" localSheetId="2">Requerimientos!$B$2:$C$10</definedName>
  </definedNames>
  <calcPr calcId="181029"/>
</workbook>
</file>

<file path=xl/calcChain.xml><?xml version="1.0" encoding="utf-8"?>
<calcChain xmlns="http://schemas.openxmlformats.org/spreadsheetml/2006/main">
  <c r="C19" i="2" l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J112" i="1"/>
  <c r="J113" i="1" s="1"/>
  <c r="I112" i="1"/>
  <c r="I113" i="1" s="1"/>
  <c r="H112" i="1"/>
  <c r="H113" i="1" s="1"/>
  <c r="G112" i="1"/>
  <c r="G113" i="1" s="1"/>
  <c r="F112" i="1"/>
  <c r="F113" i="1" s="1"/>
  <c r="E112" i="1"/>
  <c r="E113" i="1" s="1"/>
  <c r="D112" i="1"/>
  <c r="D113" i="1" s="1"/>
  <c r="C112" i="1"/>
  <c r="C113" i="1" s="1"/>
  <c r="L92" i="1"/>
  <c r="L93" i="1" s="1"/>
  <c r="K92" i="1"/>
  <c r="K93" i="1" s="1"/>
  <c r="J92" i="1"/>
  <c r="J93" i="1" s="1"/>
  <c r="I92" i="1"/>
  <c r="I93" i="1" s="1"/>
  <c r="H92" i="1"/>
  <c r="H93" i="1" s="1"/>
  <c r="G92" i="1"/>
  <c r="G93" i="1" s="1"/>
  <c r="F92" i="1"/>
  <c r="F93" i="1" s="1"/>
  <c r="E92" i="1"/>
  <c r="E93" i="1" s="1"/>
  <c r="D92" i="1"/>
  <c r="D93" i="1" s="1"/>
  <c r="C92" i="1"/>
  <c r="C93" i="1" s="1"/>
  <c r="C71" i="1"/>
  <c r="I70" i="1"/>
  <c r="I71" i="1" s="1"/>
  <c r="H70" i="1"/>
  <c r="H71" i="1" s="1"/>
  <c r="G70" i="1"/>
  <c r="G71" i="1" s="1"/>
  <c r="F70" i="1"/>
  <c r="F71" i="1" s="1"/>
  <c r="E70" i="1"/>
  <c r="E71" i="1" s="1"/>
  <c r="D70" i="1"/>
  <c r="D71" i="1" s="1"/>
  <c r="C70" i="1"/>
  <c r="K45" i="1"/>
  <c r="K46" i="1" s="1"/>
  <c r="J45" i="1"/>
  <c r="J46" i="1" s="1"/>
  <c r="I45" i="1"/>
  <c r="I46" i="1" s="1"/>
  <c r="H45" i="1"/>
  <c r="H46" i="1" s="1"/>
  <c r="G45" i="1"/>
  <c r="G46" i="1" s="1"/>
  <c r="F45" i="1"/>
  <c r="F46" i="1" s="1"/>
  <c r="E45" i="1"/>
  <c r="E46" i="1" s="1"/>
  <c r="D45" i="1"/>
  <c r="D46" i="1" s="1"/>
  <c r="C45" i="1"/>
  <c r="C46" i="1" s="1"/>
  <c r="D36" i="1"/>
  <c r="D37" i="1" s="1"/>
  <c r="C36" i="1"/>
  <c r="C37" i="1" s="1"/>
  <c r="F27" i="1"/>
  <c r="F28" i="1" s="1"/>
  <c r="E27" i="1"/>
  <c r="E28" i="1" s="1"/>
  <c r="D27" i="1"/>
  <c r="D28" i="1" s="1"/>
  <c r="C27" i="1"/>
  <c r="C28" i="1" s="1"/>
  <c r="F17" i="1"/>
  <c r="F18" i="1" s="1"/>
  <c r="E17" i="1"/>
  <c r="E18" i="1" s="1"/>
  <c r="D17" i="1"/>
  <c r="D18" i="1" s="1"/>
  <c r="C17" i="1"/>
  <c r="C18" i="1" s="1"/>
  <c r="F9" i="1"/>
  <c r="F10" i="1" s="1"/>
  <c r="E9" i="1"/>
  <c r="E10" i="1" s="1"/>
  <c r="D9" i="1"/>
  <c r="D10" i="1" s="1"/>
  <c r="C9" i="1"/>
  <c r="C10" i="1" s="1"/>
</calcChain>
</file>

<file path=xl/sharedStrings.xml><?xml version="1.0" encoding="utf-8"?>
<sst xmlns="http://schemas.openxmlformats.org/spreadsheetml/2006/main" count="298" uniqueCount="163">
  <si>
    <t>TOTAL</t>
  </si>
  <si>
    <t>Como llevan a cabo el manejo de la información de proveedores, empleados,inventarios</t>
  </si>
  <si>
    <t>Qué persona dentro de la organización o negocio esta encargada de la manipulación de la información</t>
  </si>
  <si>
    <t>Qué tan adecuada y diligente considera que es la seguridad y preservación de los datos respecto a la primer pregunta</t>
  </si>
  <si>
    <t>Le gustaría encontrar un programa que se adapte a las necesidades de su empresa</t>
  </si>
  <si>
    <t>Por qué le gustaría encontrar un programa que se adapte a las necesidades de su empresa</t>
  </si>
  <si>
    <t>Considera usted que se adapta fácilmente a la implementación de nuevas tecnología en su trabajo</t>
  </si>
  <si>
    <t>Considera que el proveedor de software debería realizar revisión periódica</t>
  </si>
  <si>
    <t>En qué sentido cree que le han fallado a la hora de adquirir un software</t>
  </si>
  <si>
    <t>Qué prefiere a la hora de adquirir un software</t>
  </si>
  <si>
    <t>cuanto estaría dispuesto a pagar por un buen software</t>
  </si>
  <si>
    <t>estaría dispuesto a proporcionarnos información confidencial o permitirnos el ingreso a su empresa para desarrollar sus programas de software</t>
  </si>
  <si>
    <t>cual de los siguientes programas se ajusta mas a las necesidades de su empresa y si estaría dispuesto a invertir en al adquisición de algunos de ellos</t>
  </si>
  <si>
    <t>para usted que es lo mas importante a la hora de adquirir un programa</t>
  </si>
  <si>
    <t>que medios utiliza para que sus clientes y posibles cliente conozcan sus productos y servicios</t>
  </si>
  <si>
    <t>Realiza entregas a domicilio de productos y/ o servicios</t>
  </si>
  <si>
    <t>Mediante que medio se ponen en contacto sus clientes para realizar algún tipo de requerimiento</t>
  </si>
  <si>
    <t>mediante que medio le gustaría conocer un nuevo producto</t>
  </si>
  <si>
    <t>software (1)</t>
  </si>
  <si>
    <t>Excel (2)</t>
  </si>
  <si>
    <t>cuaderno (3)</t>
  </si>
  <si>
    <t>otras (4)</t>
  </si>
  <si>
    <t>Como llevan a cabo el manejo de la información de proveedores, empleados, inventarios</t>
  </si>
  <si>
    <t>Propietario (1)</t>
  </si>
  <si>
    <t>administrador (2)</t>
  </si>
  <si>
    <t>empleados(3)</t>
  </si>
  <si>
    <t>tercero (4)</t>
  </si>
  <si>
    <t>que persona dentro de la organización o negocio esta encargada de la manipulación de la información</t>
  </si>
  <si>
    <t>Excelente(1)</t>
  </si>
  <si>
    <t>Bueno(2)</t>
  </si>
  <si>
    <t>Regular(3)</t>
  </si>
  <si>
    <t>Mala(4)</t>
  </si>
  <si>
    <t>que tan adecuada y diligente considera que es la seguridad y preservación de los datos respecto a la primer pregunta</t>
  </si>
  <si>
    <t>SI(1)</t>
  </si>
  <si>
    <t>NO(2)</t>
  </si>
  <si>
    <t>le gustaría encontrar un programa que se adapte a las necesidades de su empresa</t>
  </si>
  <si>
    <t>manejo y seguridad de sus datos (1)</t>
  </si>
  <si>
    <t>organización (2)</t>
  </si>
  <si>
    <t>automatización (3)</t>
  </si>
  <si>
    <t>vanguardia de tecnología (4)</t>
  </si>
  <si>
    <t>seguridad empresarial (5)</t>
  </si>
  <si>
    <t>Opciones1,2 y 3(6)</t>
  </si>
  <si>
    <t>Opciones 1 y 5(7)</t>
  </si>
  <si>
    <t>Opciones 1 y 3(8)</t>
  </si>
  <si>
    <t>Opciones 1 y 2(9)</t>
  </si>
  <si>
    <t>por que le gustaría encontrar un programa que se adapte a las necesidades de su empresa</t>
  </si>
  <si>
    <t>en que sentido cree que le han fallado a la hora de adquirir un software</t>
  </si>
  <si>
    <t>ejecución del programa  (1)</t>
  </si>
  <si>
    <t>fallas en el sistema de arranque  (2)</t>
  </si>
  <si>
    <t>tiempo de respuesta . (3)</t>
  </si>
  <si>
    <t>capacitación y dificultad a la hora de manipular el programa (4)</t>
  </si>
  <si>
    <t>No Aplica(5)</t>
  </si>
  <si>
    <t>No Responde(6)</t>
  </si>
  <si>
    <t>Opcion 1 y 4(7)</t>
  </si>
  <si>
    <t xml:space="preserve"> contables   (1)</t>
  </si>
  <si>
    <t>inventarios y stock  (2)</t>
  </si>
  <si>
    <t>proveedores . (3)</t>
  </si>
  <si>
    <t>personal (administrativo y operario) (4)</t>
  </si>
  <si>
    <t xml:space="preserve"> calendario citas y pagos pendientes.(5)</t>
  </si>
  <si>
    <t>Contables y proveedores(6)</t>
  </si>
  <si>
    <t>opciones 1,2,3  (2)</t>
  </si>
  <si>
    <t>Todas . (3)</t>
  </si>
  <si>
    <t>no responde (4)</t>
  </si>
  <si>
    <t>opciones 1 y 2(5)</t>
  </si>
  <si>
    <t>comodidad (amigable) (1)</t>
  </si>
  <si>
    <t xml:space="preserve"> economía   (2)</t>
  </si>
  <si>
    <t>calidad  (3)</t>
  </si>
  <si>
    <t xml:space="preserve"> contenido  (4)</t>
  </si>
  <si>
    <t xml:space="preserve"> interfaz gráfica(5)</t>
  </si>
  <si>
    <t>Comodidad y calidad(6)</t>
  </si>
  <si>
    <t xml:space="preserve"> Todas (7)</t>
  </si>
  <si>
    <t>No Responde (8)</t>
  </si>
  <si>
    <t>Automatización registro proveedores</t>
  </si>
  <si>
    <t>Versión</t>
  </si>
  <si>
    <t>1.0</t>
  </si>
  <si>
    <t>Dependencia</t>
  </si>
  <si>
    <t>Desarrollo de software</t>
  </si>
  <si>
    <t>Descripción</t>
  </si>
  <si>
    <t>Programa para automatizar el proceso de manipulación de información de proveedores para pequeños comerciantes</t>
  </si>
  <si>
    <t>Datos específicos</t>
  </si>
  <si>
    <t>Importancia</t>
  </si>
  <si>
    <t>Lograr llevar de manera clara organizada y concisa la información referente a sus proveedores del respectivo tipo de comercio, con ello evitar la pérdida y deterioro de la información.</t>
  </si>
  <si>
    <t>Estado</t>
  </si>
  <si>
    <t xml:space="preserve">El proyecto se encuentra en proceso inicial en el que se realiza validación costo beneficio. </t>
  </si>
  <si>
    <t>Prioridad</t>
  </si>
  <si>
    <t>Media</t>
  </si>
  <si>
    <t>1</t>
  </si>
  <si>
    <t>2</t>
  </si>
  <si>
    <t>Registro de clientes</t>
  </si>
  <si>
    <t>Desarrollo de software- Diligenciamiento de información de registro</t>
  </si>
  <si>
    <t>Suscripción mediante la página principal de DP para acceder a la información concerniente al programa contratado.</t>
  </si>
  <si>
    <t xml:space="preserve">Se requiere diligenciamiento de la información solicitadad para dar de alta la suscripción </t>
  </si>
  <si>
    <t>Poder acceder al software wed de Proveedores y agendamiento</t>
  </si>
  <si>
    <t>Alta</t>
  </si>
  <si>
    <t xml:space="preserve">Proceso de codificacion para almacenamiento en base de datos. </t>
  </si>
  <si>
    <t>1.0                                                      03-06-2020</t>
  </si>
  <si>
    <t>3</t>
  </si>
  <si>
    <t>Desarrollo de software-Login</t>
  </si>
  <si>
    <t>Permisos de acceso según el tipo de rol del usuario</t>
  </si>
  <si>
    <t xml:space="preserve">Cuenta con verificacion de usuario y contraseña </t>
  </si>
  <si>
    <t>Permitir a cada usuario el acceso a las interfaces según los permisos otorgados.</t>
  </si>
  <si>
    <t>1.2</t>
  </si>
  <si>
    <t>se encuentra en estado de pruebas</t>
  </si>
  <si>
    <t>Desarrollo de software-Interfaz gráfica</t>
  </si>
  <si>
    <t>permitir seleccionar tipo de actividad comercial, buscar determinado proveedor,agregar datos del proveeder y agendamiento tales como NIT,Razón Social, dirección entre otas</t>
  </si>
  <si>
    <t>Tras en ingreso correcto de usuario a los módulos del software, podrá realizar las funciones propias de cada rol según sea el caso ; los cuales estan determinados de la siguiente forma: modo consulta o administrativo  (consulta, modificar,crear,borrar ).</t>
  </si>
  <si>
    <t>Controlar la información propia de su actividad comercial</t>
  </si>
  <si>
    <t>se encuentra en estado de diseño</t>
  </si>
  <si>
    <t>4</t>
  </si>
  <si>
    <t>Ingreso a la plataforma</t>
  </si>
  <si>
    <t>5</t>
  </si>
  <si>
    <t>Interfaces gráficas</t>
  </si>
  <si>
    <t>Consultar agendamiento de proveedores en linea</t>
  </si>
  <si>
    <t>Desarrollo de software-Formularios de agendamiento</t>
  </si>
  <si>
    <t>Permitira consultar en linea los agendamientos con cada uno de sus proveedores,contara con la opción de notificación que podra activar o no según su conveniencia, dentro de esta obcion contara con un campo para ingresar comentarios deseados.</t>
  </si>
  <si>
    <t>Consultar, modificar, almacenar los eventos próximos con un determinado proveedor.</t>
  </si>
  <si>
    <t>Llevar seguimiento a eventos programados</t>
  </si>
  <si>
    <t>El software será desarrollado por plataforma web mediante lenguaje web HTML,CSS, PHP, Java Script ,recibirá y almacenará en base de datos MySQL (Wampserver) información detallada tal como nombre proveedor o razón social, tipo de productos que ofrece, dirección, teléfono de contacto, asesor comercial, de igual manera datos de agendamiento de citas programadas, fechas de visita, fechas de pagos…</t>
  </si>
  <si>
    <t>Indificador del requisito</t>
  </si>
  <si>
    <t>Tipo de requisito</t>
  </si>
  <si>
    <t>No funcional</t>
  </si>
  <si>
    <r>
      <rPr>
        <b/>
        <sz val="11"/>
        <color theme="1"/>
        <rFont val="Arial"/>
        <family val="2"/>
      </rPr>
      <t>Descripción:</t>
    </r>
    <r>
      <rPr>
        <sz val="11"/>
        <color theme="1"/>
        <rFont val="Arial"/>
        <family val="2"/>
      </rPr>
      <t xml:space="preserve"> Lograr una optima satifacción de las necesidades de los clientes o usuarios con los servicios.</t>
    </r>
  </si>
  <si>
    <r>
      <t xml:space="preserve">Fuente(que interesado lo propone): </t>
    </r>
    <r>
      <rPr>
        <sz val="11"/>
        <color theme="1"/>
        <rFont val="Arial"/>
        <family val="2"/>
      </rPr>
      <t>pequeños comerciantes</t>
    </r>
  </si>
  <si>
    <r>
      <rPr>
        <b/>
        <sz val="11"/>
        <color theme="1"/>
        <rFont val="Arial"/>
        <family val="2"/>
      </rPr>
      <t>Unidad en la que se origina:</t>
    </r>
    <r>
      <rPr>
        <sz val="11"/>
        <color theme="1"/>
        <rFont val="Arial"/>
        <family val="2"/>
      </rPr>
      <t xml:space="preserve"> proceso de manipulación de información de proveedores.</t>
    </r>
  </si>
  <si>
    <r>
      <t xml:space="preserve">Justificación del requisito: </t>
    </r>
    <r>
      <rPr>
        <sz val="11"/>
        <color theme="1"/>
        <rFont val="Arial"/>
        <family val="2"/>
      </rPr>
      <t>Lograr que nuestros clientes pueda realizar una migración del proceso tradicional de manejo información a la era digital , para llevar en tiempo real la información y el cornograma de activida economica.</t>
    </r>
  </si>
  <si>
    <t>Grado de satisfación del interesado: 80%</t>
  </si>
  <si>
    <r>
      <rPr>
        <b/>
        <sz val="11"/>
        <color theme="1"/>
        <rFont val="Arial"/>
        <family val="2"/>
      </rPr>
      <t xml:space="preserve">Grado de satisfación del interesado: </t>
    </r>
    <r>
      <rPr>
        <sz val="11"/>
        <color theme="1"/>
        <rFont val="Arial"/>
        <family val="2"/>
      </rPr>
      <t>80%</t>
    </r>
  </si>
  <si>
    <t>Grado de satisfación del interesado: 50%</t>
  </si>
  <si>
    <r>
      <rPr>
        <b/>
        <sz val="11"/>
        <color theme="1"/>
        <rFont val="Arial"/>
        <family val="2"/>
      </rPr>
      <t>Grado de satisfación del interesado:</t>
    </r>
    <r>
      <rPr>
        <sz val="11"/>
        <color theme="1"/>
        <rFont val="Arial"/>
        <family val="2"/>
      </rPr>
      <t xml:space="preserve"> 50%</t>
    </r>
  </si>
  <si>
    <t>Prioridad: Media</t>
  </si>
  <si>
    <t>Conflictos(que requisitos son incompatibles o inconcientes con este ) si</t>
  </si>
  <si>
    <r>
      <rPr>
        <b/>
        <sz val="11"/>
        <color theme="1"/>
        <rFont val="Arial"/>
        <family val="2"/>
      </rPr>
      <t>Prioridad:</t>
    </r>
    <r>
      <rPr>
        <sz val="11"/>
        <color theme="1"/>
        <rFont val="Arial"/>
        <family val="2"/>
      </rPr>
      <t xml:space="preserve"> Media</t>
    </r>
  </si>
  <si>
    <t>Criterio de Validación: El usuario debe ingresar al aplicativo web, dirigirse al opción ingreso, desde este modulo el sistema le permitira el acceso a la información que tiene guarda,  mediate el ingreso del usuario (email) y contraseña según el tipo de rol  (administrador /auxiliar).</t>
  </si>
  <si>
    <t>Documento de soporte:</t>
  </si>
  <si>
    <t>Ultima modificación: creado:14/2/2019 Deployment Programmers</t>
  </si>
  <si>
    <t>Proyecto: Automatización proveedores pequeños comerciante</t>
  </si>
  <si>
    <t>Caso de uso/evento: req-Tutoriales</t>
  </si>
  <si>
    <r>
      <rPr>
        <b/>
        <sz val="11"/>
        <color theme="1"/>
        <rFont val="Arial"/>
        <family val="2"/>
      </rPr>
      <t>Descripción:</t>
    </r>
    <r>
      <rPr>
        <sz val="11"/>
        <color theme="1"/>
        <rFont val="Arial"/>
        <family val="2"/>
      </rPr>
      <t xml:space="preserve"> un programa para automatizar el proceso de manipulación, se puede encontrar todos los tutoriales necesarios para la correcta puesta en marcha y utilización del software.</t>
    </r>
  </si>
  <si>
    <r>
      <t xml:space="preserve">Justificación del requisito: </t>
    </r>
    <r>
      <rPr>
        <sz val="11"/>
        <color theme="1"/>
        <rFont val="Arial"/>
        <family val="2"/>
      </rPr>
      <t>Proporcionar los manuales para facilitar el uso correcto de la aplicación web.</t>
    </r>
  </si>
  <si>
    <r>
      <rPr>
        <b/>
        <sz val="11"/>
        <color theme="1"/>
        <rFont val="Arial"/>
        <family val="2"/>
      </rPr>
      <t xml:space="preserve">Criterio de Validación: </t>
    </r>
    <r>
      <rPr>
        <sz val="11"/>
        <color theme="1"/>
        <rFont val="Arial"/>
        <family val="2"/>
      </rPr>
      <t>El usuario debe ingresar al aplicativo web, dirigirse al opción ingreso, desde este modulo el sistema le permitira el acceso a la información que tiene guarda,  mediate el ingreso del usuario (email) y contraseña según el tipo de rol  (administrador /auxiliar).</t>
    </r>
  </si>
  <si>
    <r>
      <rPr>
        <b/>
        <sz val="11"/>
        <color theme="1"/>
        <rFont val="Arial"/>
        <family val="2"/>
      </rPr>
      <t>Criterio de Validación:</t>
    </r>
    <r>
      <rPr>
        <sz val="11"/>
        <color theme="1"/>
        <rFont val="Arial"/>
        <family val="2"/>
      </rPr>
      <t xml:space="preserve"> El usuario debe ingresar al aplicativo web, dirigirse al opción ingreso, desde este modulo el sistema le permitira el acceso a la información que tiene guarda,  mediate el ingreso del usuario (email) y contraseña según el tipo de rol  (administrador /auxiliar).</t>
    </r>
  </si>
  <si>
    <t>Caso de uso/evento: req-Tiempo de respuesta</t>
  </si>
  <si>
    <r>
      <rPr>
        <b/>
        <sz val="11"/>
        <color theme="1"/>
        <rFont val="Arial"/>
        <family val="2"/>
      </rPr>
      <t>Descripción:</t>
    </r>
    <r>
      <rPr>
        <sz val="11"/>
        <color theme="1"/>
        <rFont val="Arial"/>
        <family val="2"/>
      </rPr>
      <t xml:space="preserve"> conociendo las expectativas de los clientes con una fuerte orientación , se logra estructurar un enfoque  de gestión basado en la satisfación  de los clientes.</t>
    </r>
  </si>
  <si>
    <r>
      <t xml:space="preserve">Justificación del requisito: </t>
    </r>
    <r>
      <rPr>
        <sz val="11"/>
        <color theme="1"/>
        <rFont val="Arial"/>
        <family val="2"/>
      </rPr>
      <t>orientar al cliente y arreglar satisfactoriamente el problema.</t>
    </r>
  </si>
  <si>
    <t>Caso de uso/evento: req-Accesibilidad a conexión de red</t>
  </si>
  <si>
    <r>
      <rPr>
        <b/>
        <sz val="11"/>
        <color theme="1"/>
        <rFont val="Arial"/>
        <family val="2"/>
      </rPr>
      <t>Descripción:</t>
    </r>
    <r>
      <rPr>
        <sz val="11"/>
        <color theme="1"/>
        <rFont val="Arial"/>
        <family val="2"/>
      </rPr>
      <t xml:space="preserve"> que el proceso del programa le facilite el cliente una mayor cobertura de su información y cronograma de su actividad economica.</t>
    </r>
  </si>
  <si>
    <r>
      <t>Justificación del requisito:</t>
    </r>
    <r>
      <rPr>
        <sz val="11"/>
        <color theme="1"/>
        <rFont val="Arial"/>
        <family val="2"/>
      </rPr>
      <t xml:space="preserve"> Para lograr que nuestros clientes puedan realizar la migración del proceso tradicional de manejo de información a la era digital para llevar en tiempo real la información.</t>
    </r>
  </si>
  <si>
    <r>
      <rPr>
        <b/>
        <sz val="11"/>
        <color theme="1"/>
        <rFont val="Arial"/>
        <family val="2"/>
      </rPr>
      <t>Criterio de Validación</t>
    </r>
    <r>
      <rPr>
        <sz val="11"/>
        <color theme="1"/>
        <rFont val="Arial"/>
        <family val="2"/>
      </rPr>
      <t>: El usuario debe ingresar al aplicativo web, dirigirse al opción ingreso, desde este modulo el sistema le permitira el acceso a la información que tiene guarda,  mediate el ingreso del usuario (email) y contraseña según el tipo de rol  (administrador /auxiliar).</t>
    </r>
  </si>
  <si>
    <t>Indenficador del requisito</t>
  </si>
  <si>
    <t>Caso de uso/evento: req-Lineamiento legal</t>
  </si>
  <si>
    <r>
      <rPr>
        <b/>
        <sz val="11"/>
        <color theme="1"/>
        <rFont val="Arial"/>
        <family val="2"/>
      </rPr>
      <t>Descripción: E</t>
    </r>
    <r>
      <rPr>
        <sz val="11"/>
        <color theme="1"/>
        <rFont val="Arial"/>
        <family val="2"/>
      </rPr>
      <t>l programa automatiza el proceso de aviso legal y terminos de uso y condiciones del uso parametros de politicas de privacidad.</t>
    </r>
  </si>
  <si>
    <r>
      <t xml:space="preserve">Justificación del requisito: </t>
    </r>
    <r>
      <rPr>
        <sz val="11"/>
        <color theme="1"/>
        <rFont val="Arial"/>
        <family val="2"/>
      </rPr>
      <t>El sitio web proporcionar información general y comercial sobre la compañía y con respecto a aquellos usuarios que hayan creado una cuenta deconformidad con los terminis y condiciones del servicio.</t>
    </r>
  </si>
  <si>
    <t>Caso de uso/evento: req- Lineamiento legal</t>
  </si>
  <si>
    <r>
      <rPr>
        <b/>
        <sz val="11"/>
        <color theme="1"/>
        <rFont val="Arial"/>
        <family val="2"/>
      </rPr>
      <t>Descripción:</t>
    </r>
    <r>
      <rPr>
        <sz val="11"/>
        <color theme="1"/>
        <rFont val="Arial"/>
        <family val="2"/>
      </rPr>
      <t xml:space="preserve"> Evitar que haga uso indebido de los permisos asignados en las herramienta de administración de contenidos.</t>
    </r>
  </si>
  <si>
    <r>
      <t xml:space="preserve">Justificación del requisito: </t>
    </r>
    <r>
      <rPr>
        <sz val="11"/>
        <color theme="1"/>
        <rFont val="Arial"/>
        <family val="2"/>
      </rPr>
      <t>esta es la razónque tenga como objetivo lograr que nuestro cliente puedan proporcionar mediante, las cuentas de usuario y contraseña correspondiente a la herramienta de administración de contenidos del sitio web principal de la secretaria.</t>
    </r>
  </si>
  <si>
    <t>Ultima modificación:Creado:14/12/2019 - Deployment Programmers</t>
  </si>
  <si>
    <t>Caso de uso/evento: req- Seguridad</t>
  </si>
  <si>
    <t>Caso de uso/evento: req- Auditoria</t>
  </si>
  <si>
    <t>Caso de uso/evento: req- Disponibilidad</t>
  </si>
  <si>
    <r>
      <rPr>
        <b/>
        <sz val="11"/>
        <color theme="1"/>
        <rFont val="Arial"/>
        <family val="2"/>
      </rPr>
      <t>Descripción:</t>
    </r>
    <r>
      <rPr>
        <sz val="11"/>
        <color theme="1"/>
        <rFont val="Arial"/>
        <family val="2"/>
      </rPr>
      <t>El sistema deberá soportar una disponibilidad desus servidores de 24x7.</t>
    </r>
  </si>
  <si>
    <t>Caso de uso/evento: req-Usabilidad -Apreciación de comodida, facil manejo por el cliente</t>
  </si>
  <si>
    <r>
      <rPr>
        <b/>
        <sz val="11"/>
        <color theme="1"/>
        <rFont val="Arial"/>
        <family val="2"/>
      </rPr>
      <t>Descripción:</t>
    </r>
    <r>
      <rPr>
        <sz val="11"/>
        <color theme="1"/>
        <rFont val="Arial"/>
        <family val="2"/>
      </rPr>
      <t>Los usuarios deben tener ingreso a las módulos para el cumplimiento de sus funciones.</t>
    </r>
  </si>
  <si>
    <r>
      <rPr>
        <b/>
        <sz val="11"/>
        <color theme="1"/>
        <rFont val="Arial"/>
        <family val="2"/>
      </rPr>
      <t>Descripción:</t>
    </r>
    <r>
      <rPr>
        <sz val="11"/>
        <color theme="1"/>
        <rFont val="Arial"/>
        <family val="2"/>
      </rPr>
      <t xml:space="preserve"> El sistema deberá almacenar la siguiente información:                                                                                 - Fecha y hora de registro
- Fecha y hora de modificación
- Usuario de registro
- Usuario de Modificación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</si>
</sst>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</font>
    <font>
      <sz val="11"/>
      <color theme="1"/>
      <name val="Calibri"/>
    </font>
    <font>
      <sz val="11"/>
      <color rgb="FF000000"/>
      <name val="Inconsolata"/>
    </font>
    <font>
      <sz val="12"/>
      <color rgb="FF000000"/>
      <name val="Arial"/>
    </font>
    <font>
      <sz val="11"/>
      <color rgb="FF000000"/>
      <name val="Calibri"/>
    </font>
    <font>
      <sz val="14"/>
      <name val="Arial"/>
    </font>
    <font>
      <sz val="14"/>
      <color rgb="FF000000"/>
      <name val="Arial"/>
    </font>
    <font>
      <sz val="18"/>
      <color theme="1"/>
      <name val="Arial"/>
    </font>
    <font>
      <sz val="14"/>
      <color theme="1"/>
      <name val="Arial"/>
    </font>
    <font>
      <sz val="18"/>
      <color theme="1"/>
      <name val="Calibri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B8CCE4"/>
      </right>
      <top/>
      <bottom style="medium">
        <color rgb="FFB8CCE4"/>
      </bottom>
      <diagonal/>
    </border>
    <border>
      <left/>
      <right/>
      <top/>
      <bottom style="medium">
        <color rgb="FFB8CCE4"/>
      </bottom>
      <diagonal/>
    </border>
    <border>
      <left/>
      <right style="medium">
        <color rgb="FFB8CCE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4" fillId="2" borderId="1" xfId="0" applyFont="1" applyFill="1" applyBorder="1" applyAlignment="1"/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wrapText="1"/>
    </xf>
    <xf numFmtId="0" fontId="3" fillId="2" borderId="7" xfId="0" applyFont="1" applyFill="1" applyBorder="1" applyAlignment="1">
      <alignment horizontal="left" vertical="top" wrapText="1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3" fillId="0" borderId="11" xfId="0" applyFont="1" applyBorder="1" applyAlignment="1">
      <alignment horizontal="left" vertical="top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9" fontId="1" fillId="0" borderId="15" xfId="0" applyNumberFormat="1" applyFont="1" applyBorder="1"/>
    <xf numFmtId="9" fontId="1" fillId="0" borderId="16" xfId="0" applyNumberFormat="1" applyFont="1" applyBorder="1"/>
    <xf numFmtId="0" fontId="3" fillId="2" borderId="11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3" fillId="2" borderId="8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vertical="center" wrapText="1"/>
    </xf>
    <xf numFmtId="0" fontId="1" fillId="0" borderId="11" xfId="0" applyFont="1" applyBorder="1"/>
    <xf numFmtId="0" fontId="5" fillId="0" borderId="0" xfId="0" applyFont="1"/>
    <xf numFmtId="0" fontId="6" fillId="2" borderId="8" xfId="0" applyFont="1" applyFill="1" applyBorder="1" applyAlignment="1">
      <alignment horizontal="left" vertical="top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0" borderId="11" xfId="0" applyFont="1" applyBorder="1"/>
    <xf numFmtId="0" fontId="9" fillId="0" borderId="12" xfId="0" applyFont="1" applyBorder="1"/>
    <xf numFmtId="0" fontId="9" fillId="0" borderId="13" xfId="0" applyFont="1" applyBorder="1"/>
    <xf numFmtId="0" fontId="8" fillId="0" borderId="14" xfId="0" applyFont="1" applyBorder="1"/>
    <xf numFmtId="9" fontId="9" fillId="0" borderId="15" xfId="0" applyNumberFormat="1" applyFont="1" applyBorder="1"/>
    <xf numFmtId="9" fontId="9" fillId="0" borderId="16" xfId="0" applyNumberFormat="1" applyFont="1" applyBorder="1"/>
    <xf numFmtId="0" fontId="10" fillId="0" borderId="18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17" xfId="0" applyFont="1" applyBorder="1" applyAlignment="1">
      <alignment vertical="center" wrapText="1"/>
    </xf>
    <xf numFmtId="0" fontId="10" fillId="0" borderId="0" xfId="0" applyFont="1" applyAlignment="1"/>
    <xf numFmtId="0" fontId="1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0" fillId="4" borderId="22" xfId="0" applyFont="1" applyFill="1" applyBorder="1" applyAlignment="1">
      <alignment horizontal="left" wrapText="1"/>
    </xf>
    <xf numFmtId="0" fontId="0" fillId="4" borderId="23" xfId="0" applyFont="1" applyFill="1" applyBorder="1" applyAlignment="1">
      <alignment horizontal="left" wrapText="1"/>
    </xf>
    <xf numFmtId="0" fontId="10" fillId="4" borderId="21" xfId="0" applyFont="1" applyFill="1" applyBorder="1" applyAlignment="1">
      <alignment horizontal="left"/>
    </xf>
    <xf numFmtId="0" fontId="0" fillId="4" borderId="24" xfId="0" applyFont="1" applyFill="1" applyBorder="1" applyAlignment="1">
      <alignment horizontal="left"/>
    </xf>
    <xf numFmtId="0" fontId="0" fillId="4" borderId="25" xfId="0" applyFont="1" applyFill="1" applyBorder="1" applyAlignment="1">
      <alignment horizontal="left"/>
    </xf>
    <xf numFmtId="0" fontId="11" fillId="4" borderId="21" xfId="0" applyFont="1" applyFill="1" applyBorder="1" applyAlignment="1">
      <alignment horizontal="left" vertical="top" wrapText="1"/>
    </xf>
    <xf numFmtId="0" fontId="0" fillId="4" borderId="24" xfId="0" applyFont="1" applyFill="1" applyBorder="1" applyAlignment="1">
      <alignment horizontal="left" vertical="top" wrapText="1"/>
    </xf>
    <xf numFmtId="0" fontId="0" fillId="4" borderId="25" xfId="0" applyFont="1" applyFill="1" applyBorder="1" applyAlignment="1">
      <alignment horizontal="left" vertical="top" wrapText="1"/>
    </xf>
    <xf numFmtId="0" fontId="10" fillId="4" borderId="20" xfId="0" applyFont="1" applyFill="1" applyBorder="1" applyAlignment="1">
      <alignment horizontal="left" vertical="top" wrapText="1"/>
    </xf>
    <xf numFmtId="0" fontId="10" fillId="4" borderId="21" xfId="0" applyFont="1" applyFill="1" applyBorder="1" applyAlignment="1">
      <alignment horizontal="left" vertical="top" wrapText="1"/>
    </xf>
    <xf numFmtId="0" fontId="10" fillId="4" borderId="21" xfId="0" applyFont="1" applyFill="1" applyBorder="1" applyAlignment="1">
      <alignment horizontal="left" vertical="top"/>
    </xf>
    <xf numFmtId="0" fontId="0" fillId="4" borderId="25" xfId="0" applyFont="1" applyFill="1" applyBorder="1" applyAlignment="1">
      <alignment horizontal="left" vertical="top"/>
    </xf>
    <xf numFmtId="0" fontId="10" fillId="4" borderId="20" xfId="0" applyFont="1" applyFill="1" applyBorder="1" applyAlignment="1">
      <alignment horizontal="left" vertical="top"/>
    </xf>
    <xf numFmtId="0" fontId="10" fillId="4" borderId="20" xfId="0" applyFont="1" applyFill="1" applyBorder="1" applyAlignment="1">
      <alignment horizontal="left" wrapText="1"/>
    </xf>
    <xf numFmtId="0" fontId="10" fillId="4" borderId="20" xfId="0" applyFont="1" applyFill="1" applyBorder="1" applyAlignment="1"/>
    <xf numFmtId="0" fontId="13" fillId="0" borderId="0" xfId="0" applyFont="1" applyAlignment="1"/>
    <xf numFmtId="0" fontId="14" fillId="5" borderId="20" xfId="0" applyFont="1" applyFill="1" applyBorder="1" applyAlignment="1"/>
    <xf numFmtId="0" fontId="14" fillId="5" borderId="21" xfId="0" applyFont="1" applyFill="1" applyBorder="1" applyAlignment="1"/>
    <xf numFmtId="0" fontId="14" fillId="5" borderId="20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left" wrapText="1"/>
    </xf>
    <xf numFmtId="0" fontId="11" fillId="4" borderId="23" xfId="0" applyFont="1" applyFill="1" applyBorder="1" applyAlignment="1">
      <alignment horizontal="left" wrapText="1"/>
    </xf>
    <xf numFmtId="0" fontId="10" fillId="4" borderId="21" xfId="0" applyFont="1" applyFill="1" applyBorder="1" applyAlignment="1">
      <alignment horizontal="left" wrapText="1"/>
    </xf>
    <xf numFmtId="0" fontId="0" fillId="4" borderId="24" xfId="0" applyFont="1" applyFill="1" applyBorder="1" applyAlignment="1">
      <alignment horizontal="left" wrapText="1"/>
    </xf>
    <xf numFmtId="0" fontId="0" fillId="4" borderId="25" xfId="0" applyFont="1" applyFill="1" applyBorder="1" applyAlignment="1">
      <alignment horizontal="left" wrapText="1"/>
    </xf>
    <xf numFmtId="0" fontId="11" fillId="4" borderId="21" xfId="0" applyFont="1" applyFill="1" applyBorder="1" applyAlignment="1">
      <alignment horizontal="left" wrapText="1"/>
    </xf>
    <xf numFmtId="0" fontId="10" fillId="4" borderId="20" xfId="0" applyFont="1" applyFill="1" applyBorder="1" applyAlignment="1">
      <alignment vertical="top" wrapText="1"/>
    </xf>
    <xf numFmtId="0" fontId="12" fillId="5" borderId="20" xfId="0" applyFont="1" applyFill="1" applyBorder="1" applyAlignment="1"/>
    <xf numFmtId="0" fontId="12" fillId="5" borderId="21" xfId="0" applyFont="1" applyFill="1" applyBorder="1" applyAlignment="1"/>
    <xf numFmtId="0" fontId="12" fillId="5" borderId="20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left"/>
    </xf>
    <xf numFmtId="0" fontId="10" fillId="4" borderId="20" xfId="0" applyFont="1" applyFill="1" applyBorder="1" applyAlignment="1">
      <alignment horizontal="center" wrapText="1"/>
    </xf>
    <xf numFmtId="0" fontId="0" fillId="4" borderId="22" xfId="0" applyFont="1" applyFill="1" applyBorder="1" applyAlignment="1">
      <alignment horizontal="left" wrapText="1"/>
    </xf>
    <xf numFmtId="0" fontId="14" fillId="5" borderId="20" xfId="0" applyFont="1" applyFill="1" applyBorder="1" applyAlignment="1">
      <alignment horizontal="center" vertical="top"/>
    </xf>
    <xf numFmtId="0" fontId="10" fillId="4" borderId="20" xfId="0" applyFont="1" applyFill="1" applyBorder="1" applyAlignment="1">
      <alignment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vertical="center" wrapText="1"/>
    </xf>
    <xf numFmtId="0" fontId="10" fillId="6" borderId="17" xfId="0" applyFont="1" applyFill="1" applyBorder="1" applyAlignment="1">
      <alignment vertical="center" wrapText="1"/>
    </xf>
    <xf numFmtId="0" fontId="10" fillId="6" borderId="18" xfId="0" applyFont="1" applyFill="1" applyBorder="1" applyAlignment="1">
      <alignment vertical="center" wrapText="1"/>
    </xf>
    <xf numFmtId="0" fontId="10" fillId="6" borderId="17" xfId="0" applyFont="1" applyFill="1" applyBorder="1" applyAlignment="1">
      <alignment horizontal="left" vertical="center" wrapText="1"/>
    </xf>
  </cellXfs>
  <cellStyles count="1">
    <cellStyle name="Normal" xfId="0" builtinId="0"/>
  </cellStyles>
  <dxfs count="25"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indexed="64"/>
          <bgColor theme="4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B8CCE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8CCE4"/>
        </right>
        <top/>
        <bottom style="medium">
          <color rgb="FFB8CCE4"/>
        </bottom>
        <vertical/>
        <horizontal/>
      </border>
    </dxf>
    <dxf>
      <border outline="0">
        <left style="medium">
          <color rgb="FFB8CCE4"/>
        </left>
        <right style="medium">
          <color rgb="FFB8CCE4"/>
        </right>
        <top style="medium">
          <color rgb="FFB8CCE4"/>
        </top>
        <bottom style="medium">
          <color rgb="FFB8CCE4"/>
        </bottom>
      </border>
    </dxf>
    <dxf>
      <border outline="0">
        <bottom style="medium">
          <color rgb="FFB8C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B8CCE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8CCE4"/>
        </right>
        <top/>
        <bottom style="medium">
          <color rgb="FFB8CCE4"/>
        </bottom>
        <vertical/>
        <horizontal/>
      </border>
    </dxf>
    <dxf>
      <border outline="0">
        <left style="medium">
          <color rgb="FFB8CCE4"/>
        </left>
        <right style="medium">
          <color rgb="FFB8CCE4"/>
        </right>
        <top style="medium">
          <color rgb="FFB8CCE4"/>
        </top>
        <bottom style="medium">
          <color rgb="FFB8CCE4"/>
        </bottom>
      </border>
    </dxf>
    <dxf>
      <border outline="0">
        <bottom style="medium">
          <color rgb="FFB8C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B8CCE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8CCE4"/>
        </right>
        <top/>
        <bottom style="medium">
          <color rgb="FFB8CCE4"/>
        </bottom>
        <vertical/>
        <horizontal/>
      </border>
    </dxf>
    <dxf>
      <border outline="0">
        <left style="medium">
          <color rgb="FFB8CCE4"/>
        </left>
        <right style="medium">
          <color rgb="FFB8CCE4"/>
        </right>
        <top style="medium">
          <color rgb="FFB8CCE4"/>
        </top>
        <bottom style="medium">
          <color rgb="FFB8CCE4"/>
        </bottom>
      </border>
    </dxf>
    <dxf>
      <border outline="0">
        <bottom style="medium">
          <color rgb="FFB8C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B8CCE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8CCE4"/>
        </right>
        <top/>
        <bottom style="medium">
          <color rgb="FFB8CCE4"/>
        </bottom>
        <vertical/>
        <horizontal/>
      </border>
    </dxf>
    <dxf>
      <border outline="0">
        <left style="medium">
          <color rgb="FFB8CCE4"/>
        </left>
        <right style="medium">
          <color rgb="FFB8CCE4"/>
        </right>
        <top style="medium">
          <color rgb="FFB8CCE4"/>
        </top>
        <bottom style="medium">
          <color rgb="FFB8CCE4"/>
        </bottom>
      </border>
    </dxf>
    <dxf>
      <border outline="0">
        <bottom style="medium">
          <color rgb="FFB8C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B8CCE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B8CCE4"/>
        </right>
        <top/>
        <bottom style="medium">
          <color rgb="FFB8CCE4"/>
        </bottom>
        <vertical/>
        <horizontal/>
      </border>
    </dxf>
    <dxf>
      <border outline="0">
        <left style="medium">
          <color rgb="FFB8CCE4"/>
        </left>
        <right style="medium">
          <color rgb="FFB8CCE4"/>
        </right>
        <top style="medium">
          <color rgb="FFB8CCE4"/>
        </top>
        <bottom style="medium">
          <color rgb="FFB8CCE4"/>
        </bottom>
      </border>
    </dxf>
    <dxf>
      <border outline="0">
        <bottom style="medium">
          <color rgb="FFB8CCE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Manejo de información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estadistica!$C$8:$F$8</c:f>
              <c:strCache>
                <c:ptCount val="4"/>
                <c:pt idx="0">
                  <c:v>software (1)</c:v>
                </c:pt>
                <c:pt idx="1">
                  <c:v>Excel (2)</c:v>
                </c:pt>
                <c:pt idx="2">
                  <c:v>cuaderno (3)</c:v>
                </c:pt>
                <c:pt idx="3">
                  <c:v>otras (4)</c:v>
                </c:pt>
              </c:strCache>
            </c:strRef>
          </c:cat>
          <c:val>
            <c:numRef>
              <c:f>estadistica!$C$9:$F$9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21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6-4605-AD4C-1BC5A2DB45C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4037008"/>
        <c:axId val="534038320"/>
      </c:barChart>
      <c:catAx>
        <c:axId val="53403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4038320"/>
        <c:crosses val="autoZero"/>
        <c:auto val="1"/>
        <c:lblAlgn val="ctr"/>
        <c:lblOffset val="100"/>
        <c:noMultiLvlLbl val="0"/>
      </c:catAx>
      <c:valAx>
        <c:axId val="534038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403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Manipulador DB</a:t>
            </a:r>
          </a:p>
        </c:rich>
      </c:tx>
      <c:layout>
        <c:manualLayout>
          <c:xMode val="edge"/>
          <c:yMode val="edge"/>
          <c:x val="0.384680446194225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79BB-4889-8E23-73197EE3AA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79BB-4889-8E23-73197EE3AA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79BB-4889-8E23-73197EE3AA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79BB-4889-8E23-73197EE3AA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estadistica!$C$16:$F$16</c:f>
              <c:strCache>
                <c:ptCount val="4"/>
                <c:pt idx="0">
                  <c:v>Propietario (1)</c:v>
                </c:pt>
                <c:pt idx="1">
                  <c:v>administrador (2)</c:v>
                </c:pt>
                <c:pt idx="2">
                  <c:v>empleados(3)</c:v>
                </c:pt>
                <c:pt idx="3">
                  <c:v>tercero (4)</c:v>
                </c:pt>
              </c:strCache>
            </c:strRef>
          </c:cat>
          <c:val>
            <c:numRef>
              <c:f>estadistica!$C$17:$F$17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D-401A-B6E4-F801B325D3A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79BB-4889-8E23-73197EE3AA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79BB-4889-8E23-73197EE3AA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79BB-4889-8E23-73197EE3AA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79BB-4889-8E23-73197EE3AA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estadistica!$C$16:$F$16</c:f>
              <c:strCache>
                <c:ptCount val="4"/>
                <c:pt idx="0">
                  <c:v>Propietario (1)</c:v>
                </c:pt>
                <c:pt idx="1">
                  <c:v>administrador (2)</c:v>
                </c:pt>
                <c:pt idx="2">
                  <c:v>empleados(3)</c:v>
                </c:pt>
                <c:pt idx="3">
                  <c:v>tercero (4)</c:v>
                </c:pt>
              </c:strCache>
            </c:strRef>
          </c:cat>
          <c:val>
            <c:numRef>
              <c:f>estadistica!$C$18:$F$18</c:f>
              <c:numCache>
                <c:formatCode>0%</c:formatCode>
                <c:ptCount val="4"/>
                <c:pt idx="0">
                  <c:v>0.51428571428571423</c:v>
                </c:pt>
                <c:pt idx="1">
                  <c:v>0.25714285714285712</c:v>
                </c:pt>
                <c:pt idx="2">
                  <c:v>0.2</c:v>
                </c:pt>
                <c:pt idx="3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D-401A-B6E4-F801B325D3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97971</xdr:rowOff>
    </xdr:from>
    <xdr:to>
      <xdr:col>11</xdr:col>
      <xdr:colOff>174172</xdr:colOff>
      <xdr:row>10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54CA18-9B6E-4F65-9E91-5E98CEE22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11</xdr:row>
      <xdr:rowOff>108857</xdr:rowOff>
    </xdr:from>
    <xdr:to>
      <xdr:col>10</xdr:col>
      <xdr:colOff>718458</xdr:colOff>
      <xdr:row>20</xdr:row>
      <xdr:rowOff>65314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3E92FC-740E-497C-99A5-6D539022E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AE749C-8A8D-49E5-B803-C86A20A19402}" name="Tabla1" displayName="Tabla1" ref="B2:C10" totalsRowShown="0" headerRowDxfId="4" headerRowBorderDxfId="24" tableBorderDxfId="23">
  <autoFilter ref="B2:C10" xr:uid="{FC40A26C-FC57-457B-94FA-35E298B20941}"/>
  <tableColumns count="2">
    <tableColumn id="1" xr3:uid="{663C8965-AE75-4164-815E-121269156E10}" name="1" dataDxfId="22"/>
    <tableColumn id="2" xr3:uid="{8F06C736-2E49-4B5C-8A69-CF2E9DFE727F}" name="Automatización registro proveedores" dataDxfId="2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17CABE-3CAB-44DD-8F20-F316FBF2B9D1}" name="Tabla14" displayName="Tabla14" ref="E2:F10" totalsRowShown="0" headerRowDxfId="3" headerRowBorderDxfId="20" tableBorderDxfId="19">
  <autoFilter ref="E2:F10" xr:uid="{20C91AC2-27EB-4427-A76F-D9BB530DBF22}"/>
  <tableColumns count="2">
    <tableColumn id="1" xr3:uid="{CCD556EE-0FAF-40AB-80B0-809DE8BB8A62}" name="2" dataDxfId="18"/>
    <tableColumn id="2" xr3:uid="{05F3B718-A363-43C4-9DA9-D300F15F0C12}" name="Registro de clientes" dataDxfId="17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150529-DC55-43C5-A940-77B39FF26C59}" name="Tabla15" displayName="Tabla15" ref="B13:C21" totalsRowShown="0" headerRowDxfId="1" headerRowBorderDxfId="16" tableBorderDxfId="15">
  <autoFilter ref="B13:C21" xr:uid="{862A1C4A-F306-42E9-8016-3C3AEC603CA2}"/>
  <tableColumns count="2">
    <tableColumn id="1" xr3:uid="{B312D23E-7CFD-49B9-9435-348575869810}" name="3" dataDxfId="14"/>
    <tableColumn id="2" xr3:uid="{4F18D003-3B28-4923-AA71-FD17CE108363}" name="Ingreso a la plataforma" dataDxfId="1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D19347-92A5-435C-A96F-8DC491F5F9FC}" name="Tabla156" displayName="Tabla156" ref="E13:F21" totalsRowShown="0" headerRowDxfId="0" headerRowBorderDxfId="12" tableBorderDxfId="11">
  <autoFilter ref="E13:F21" xr:uid="{91723EE8-9666-4EEE-AD08-F10A59E807F5}"/>
  <tableColumns count="2">
    <tableColumn id="1" xr3:uid="{F51A1B55-4D0F-4DC1-B20A-23C18C1BE6F5}" name="4" dataDxfId="10"/>
    <tableColumn id="2" xr3:uid="{7948E2DA-9090-4972-ACB3-D7FE8861F60D}" name="Interfaces gráficas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913E67-580F-48D1-94B7-9E2D975AF9A7}" name="Tabla1567" displayName="Tabla1567" ref="B24:C32" totalsRowShown="0" headerRowDxfId="2" headerRowBorderDxfId="8" tableBorderDxfId="7">
  <autoFilter ref="B24:C32" xr:uid="{B1B7BD68-F266-4253-8F14-1C6B2A42920C}"/>
  <tableColumns count="2">
    <tableColumn id="1" xr3:uid="{99A82DFC-F87C-45AF-9338-2F02F3A9F043}" name="5" dataDxfId="6"/>
    <tableColumn id="2" xr3:uid="{A7437F93-36A5-4539-B954-E0FC38322797}" name="Consultar agendamiento de proveedores en linea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00"/>
  <sheetViews>
    <sheetView topLeftCell="A4" zoomScale="40" zoomScaleNormal="40" workbookViewId="0"/>
  </sheetViews>
  <sheetFormatPr baseColWidth="10" defaultRowHeight="14"/>
  <sheetData>
    <row r="1" spans="1:38" ht="14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4.5">
      <c r="A2" s="1"/>
      <c r="B2" s="1"/>
      <c r="C2" s="2" t="s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4">
        <v>35</v>
      </c>
    </row>
    <row r="3" spans="1:38" ht="186">
      <c r="A3" s="5">
        <v>1</v>
      </c>
      <c r="B3" s="6" t="s">
        <v>1</v>
      </c>
      <c r="C3" s="1">
        <f t="shared" ref="C3:C19" si="0">COUNT(D3:AL3)</f>
        <v>35</v>
      </c>
      <c r="D3" s="1">
        <v>3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3</v>
      </c>
      <c r="K3" s="1">
        <v>4</v>
      </c>
      <c r="L3" s="1">
        <v>3</v>
      </c>
      <c r="M3" s="1">
        <v>2</v>
      </c>
      <c r="N3" s="1">
        <v>2</v>
      </c>
      <c r="O3" s="1">
        <v>1</v>
      </c>
      <c r="P3" s="1">
        <v>3</v>
      </c>
      <c r="Q3" s="1">
        <v>2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2</v>
      </c>
      <c r="Y3" s="1">
        <v>1</v>
      </c>
      <c r="Z3" s="1">
        <v>3</v>
      </c>
      <c r="AA3" s="1">
        <v>1</v>
      </c>
      <c r="AB3" s="1">
        <v>3</v>
      </c>
      <c r="AC3" s="1">
        <v>3</v>
      </c>
      <c r="AD3" s="1">
        <v>3</v>
      </c>
      <c r="AE3" s="1">
        <v>1</v>
      </c>
      <c r="AF3" s="1">
        <v>3</v>
      </c>
      <c r="AG3" s="1">
        <v>3</v>
      </c>
      <c r="AH3" s="1">
        <v>3</v>
      </c>
      <c r="AI3" s="1">
        <v>3</v>
      </c>
      <c r="AJ3" s="1">
        <v>3</v>
      </c>
      <c r="AK3" s="1">
        <v>3</v>
      </c>
      <c r="AL3" s="7">
        <v>3</v>
      </c>
    </row>
    <row r="4" spans="1:38" ht="217">
      <c r="A4" s="5">
        <v>2</v>
      </c>
      <c r="B4" s="8" t="s">
        <v>2</v>
      </c>
      <c r="C4" s="1">
        <f t="shared" si="0"/>
        <v>35</v>
      </c>
      <c r="D4" s="1">
        <v>3</v>
      </c>
      <c r="E4" s="1">
        <v>3</v>
      </c>
      <c r="F4" s="1">
        <v>3</v>
      </c>
      <c r="G4" s="1">
        <v>3</v>
      </c>
      <c r="H4" s="1">
        <v>2</v>
      </c>
      <c r="I4" s="1">
        <v>3</v>
      </c>
      <c r="J4" s="1">
        <v>1</v>
      </c>
      <c r="K4" s="1">
        <v>2</v>
      </c>
      <c r="L4" s="1">
        <v>2</v>
      </c>
      <c r="M4" s="1">
        <v>1</v>
      </c>
      <c r="N4" s="1">
        <v>2</v>
      </c>
      <c r="O4" s="1">
        <v>2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4</v>
      </c>
      <c r="Y4" s="1">
        <v>1</v>
      </c>
      <c r="Z4" s="1">
        <v>1</v>
      </c>
      <c r="AA4" s="1">
        <v>1</v>
      </c>
      <c r="AB4" s="1">
        <v>1</v>
      </c>
      <c r="AC4" s="1">
        <v>2</v>
      </c>
      <c r="AD4" s="1">
        <v>1</v>
      </c>
      <c r="AE4" s="1">
        <v>2</v>
      </c>
      <c r="AF4" s="1">
        <v>1</v>
      </c>
      <c r="AG4" s="1">
        <v>3</v>
      </c>
      <c r="AH4" s="1">
        <v>2</v>
      </c>
      <c r="AI4" s="1">
        <v>3</v>
      </c>
      <c r="AJ4" s="1">
        <v>2</v>
      </c>
      <c r="AK4" s="1">
        <v>1</v>
      </c>
      <c r="AL4" s="7">
        <v>1</v>
      </c>
    </row>
    <row r="5" spans="1:38" ht="201.5">
      <c r="A5" s="5">
        <v>3</v>
      </c>
      <c r="B5" s="8" t="s">
        <v>3</v>
      </c>
      <c r="C5" s="1">
        <f t="shared" si="0"/>
        <v>35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1</v>
      </c>
      <c r="J5" s="1">
        <v>1</v>
      </c>
      <c r="K5" s="1">
        <v>2</v>
      </c>
      <c r="L5" s="1">
        <v>2</v>
      </c>
      <c r="M5" s="1">
        <v>2</v>
      </c>
      <c r="N5" s="1">
        <v>3</v>
      </c>
      <c r="O5" s="1">
        <v>1</v>
      </c>
      <c r="P5" s="1">
        <v>2</v>
      </c>
      <c r="Q5" s="1">
        <v>2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1</v>
      </c>
      <c r="Y5" s="1">
        <v>2</v>
      </c>
      <c r="Z5" s="1">
        <v>1</v>
      </c>
      <c r="AA5" s="1">
        <v>1</v>
      </c>
      <c r="AB5" s="1">
        <v>1</v>
      </c>
      <c r="AC5" s="1">
        <v>2</v>
      </c>
      <c r="AD5" s="1">
        <v>3</v>
      </c>
      <c r="AE5" s="1">
        <v>1</v>
      </c>
      <c r="AF5" s="1">
        <v>4</v>
      </c>
      <c r="AG5" s="1">
        <v>4</v>
      </c>
      <c r="AH5" s="1">
        <v>2</v>
      </c>
      <c r="AI5" s="1">
        <v>2</v>
      </c>
      <c r="AJ5" s="1">
        <v>4</v>
      </c>
      <c r="AK5" s="1">
        <v>3</v>
      </c>
      <c r="AL5" s="7">
        <v>2</v>
      </c>
    </row>
    <row r="6" spans="1:38" ht="170.5">
      <c r="A6" s="5">
        <v>4</v>
      </c>
      <c r="B6" s="8" t="s">
        <v>4</v>
      </c>
      <c r="C6" s="1">
        <f t="shared" si="0"/>
        <v>35</v>
      </c>
      <c r="D6" s="1">
        <v>1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2</v>
      </c>
      <c r="M6" s="1">
        <v>1</v>
      </c>
      <c r="N6" s="1">
        <v>1</v>
      </c>
      <c r="O6" s="1">
        <v>1</v>
      </c>
      <c r="P6" s="1">
        <v>1</v>
      </c>
      <c r="Q6" s="1">
        <v>2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2</v>
      </c>
      <c r="AA6" s="1">
        <v>1</v>
      </c>
      <c r="AB6" s="1">
        <v>1</v>
      </c>
      <c r="AC6" s="1">
        <v>2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2</v>
      </c>
      <c r="AJ6" s="1">
        <v>1</v>
      </c>
      <c r="AK6" s="1">
        <v>1</v>
      </c>
      <c r="AL6" s="7">
        <v>1</v>
      </c>
    </row>
    <row r="7" spans="1:38" ht="170.5">
      <c r="A7" s="5">
        <v>5</v>
      </c>
      <c r="B7" s="8" t="s">
        <v>5</v>
      </c>
      <c r="C7" s="1">
        <f t="shared" si="0"/>
        <v>35</v>
      </c>
      <c r="D7" s="1">
        <v>1</v>
      </c>
      <c r="E7" s="1">
        <v>1</v>
      </c>
      <c r="F7" s="1">
        <v>1</v>
      </c>
      <c r="G7" s="1">
        <v>5</v>
      </c>
      <c r="H7" s="1">
        <v>1</v>
      </c>
      <c r="I7" s="1">
        <v>2</v>
      </c>
      <c r="J7" s="1">
        <v>6</v>
      </c>
      <c r="K7" s="1">
        <v>6</v>
      </c>
      <c r="L7" s="1">
        <v>6</v>
      </c>
      <c r="M7" s="1">
        <v>7</v>
      </c>
      <c r="N7" s="1">
        <v>3</v>
      </c>
      <c r="O7" s="1">
        <v>1</v>
      </c>
      <c r="P7" s="1">
        <v>2</v>
      </c>
      <c r="Q7" s="1">
        <v>4</v>
      </c>
      <c r="R7" s="1">
        <v>5</v>
      </c>
      <c r="S7" s="1">
        <v>7</v>
      </c>
      <c r="T7" s="1">
        <v>8</v>
      </c>
      <c r="U7" s="1">
        <v>6</v>
      </c>
      <c r="V7" s="1">
        <v>7</v>
      </c>
      <c r="W7" s="1">
        <v>1</v>
      </c>
      <c r="X7" s="1">
        <v>2</v>
      </c>
      <c r="Y7" s="1">
        <v>1</v>
      </c>
      <c r="Z7" s="1">
        <v>1</v>
      </c>
      <c r="AA7" s="1">
        <v>8</v>
      </c>
      <c r="AB7" s="1">
        <v>1</v>
      </c>
      <c r="AC7" s="1">
        <v>9</v>
      </c>
      <c r="AD7" s="1">
        <v>2</v>
      </c>
      <c r="AE7" s="1">
        <v>1</v>
      </c>
      <c r="AF7" s="1">
        <v>3</v>
      </c>
      <c r="AG7" s="1">
        <v>2</v>
      </c>
      <c r="AH7" s="1">
        <v>5</v>
      </c>
      <c r="AI7" s="1">
        <v>1</v>
      </c>
      <c r="AJ7" s="1">
        <v>1</v>
      </c>
      <c r="AK7" s="1">
        <v>2</v>
      </c>
      <c r="AL7" s="7">
        <v>5</v>
      </c>
    </row>
    <row r="8" spans="1:38" ht="170.5">
      <c r="A8" s="5">
        <v>6</v>
      </c>
      <c r="B8" s="8" t="s">
        <v>6</v>
      </c>
      <c r="C8" s="1">
        <f t="shared" si="0"/>
        <v>35</v>
      </c>
      <c r="D8" s="1">
        <v>1</v>
      </c>
      <c r="E8" s="1">
        <v>1</v>
      </c>
      <c r="F8" s="1">
        <v>1</v>
      </c>
      <c r="G8" s="1">
        <v>1</v>
      </c>
      <c r="H8" s="1">
        <v>2</v>
      </c>
      <c r="I8" s="1">
        <v>1</v>
      </c>
      <c r="J8" s="1">
        <v>3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3</v>
      </c>
      <c r="T8" s="1">
        <v>1</v>
      </c>
      <c r="U8" s="1">
        <v>2</v>
      </c>
      <c r="V8" s="1">
        <v>1</v>
      </c>
      <c r="W8" s="1">
        <v>1</v>
      </c>
      <c r="X8" s="1">
        <v>1</v>
      </c>
      <c r="Y8" s="1">
        <v>1</v>
      </c>
      <c r="Z8" s="1">
        <v>2</v>
      </c>
      <c r="AA8" s="1">
        <v>1</v>
      </c>
      <c r="AB8" s="1">
        <v>1</v>
      </c>
      <c r="AC8" s="1">
        <v>2</v>
      </c>
      <c r="AD8" s="1">
        <v>1</v>
      </c>
      <c r="AE8" s="1">
        <v>1</v>
      </c>
      <c r="AF8" s="1">
        <v>1</v>
      </c>
      <c r="AG8" s="1">
        <v>1</v>
      </c>
      <c r="AH8" s="1">
        <v>2</v>
      </c>
      <c r="AI8" s="1">
        <v>2</v>
      </c>
      <c r="AJ8" s="1">
        <v>1</v>
      </c>
      <c r="AK8" s="1">
        <v>1</v>
      </c>
      <c r="AL8" s="7">
        <v>1</v>
      </c>
    </row>
    <row r="9" spans="1:38" ht="139.5">
      <c r="A9" s="5">
        <v>7</v>
      </c>
      <c r="B9" s="8" t="s">
        <v>7</v>
      </c>
      <c r="C9" s="1">
        <f t="shared" si="0"/>
        <v>35</v>
      </c>
      <c r="D9" s="1">
        <v>2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3</v>
      </c>
      <c r="T9" s="1">
        <v>1</v>
      </c>
      <c r="U9" s="1">
        <v>2</v>
      </c>
      <c r="V9" s="1">
        <v>2</v>
      </c>
      <c r="W9" s="1">
        <v>1</v>
      </c>
      <c r="X9" s="1">
        <v>1</v>
      </c>
      <c r="Y9" s="1">
        <v>1</v>
      </c>
      <c r="Z9" s="1">
        <v>3</v>
      </c>
      <c r="AA9" s="1">
        <v>1</v>
      </c>
      <c r="AB9" s="1">
        <v>1</v>
      </c>
      <c r="AC9" s="1">
        <v>3</v>
      </c>
      <c r="AD9" s="1">
        <v>1</v>
      </c>
      <c r="AE9" s="1">
        <v>1</v>
      </c>
      <c r="AF9" s="1">
        <v>3</v>
      </c>
      <c r="AG9" s="1">
        <v>2</v>
      </c>
      <c r="AH9" s="1">
        <v>1</v>
      </c>
      <c r="AI9" s="1">
        <v>2</v>
      </c>
      <c r="AJ9" s="1">
        <v>1</v>
      </c>
      <c r="AK9" s="1">
        <v>1</v>
      </c>
      <c r="AL9" s="7">
        <v>2</v>
      </c>
    </row>
    <row r="10" spans="1:38" ht="124">
      <c r="A10" s="5">
        <v>8</v>
      </c>
      <c r="B10" s="8" t="s">
        <v>8</v>
      </c>
      <c r="C10" s="1">
        <f t="shared" si="0"/>
        <v>35</v>
      </c>
      <c r="D10" s="1">
        <v>5</v>
      </c>
      <c r="E10" s="1">
        <v>4</v>
      </c>
      <c r="F10" s="1">
        <v>4</v>
      </c>
      <c r="G10" s="1">
        <v>5</v>
      </c>
      <c r="H10" s="1">
        <v>4</v>
      </c>
      <c r="I10" s="1">
        <v>1</v>
      </c>
      <c r="J10" s="1">
        <v>4</v>
      </c>
      <c r="K10" s="1">
        <v>4</v>
      </c>
      <c r="L10" s="1">
        <v>1</v>
      </c>
      <c r="M10" s="1">
        <v>4</v>
      </c>
      <c r="N10" s="1">
        <v>4</v>
      </c>
      <c r="O10" s="1">
        <v>4</v>
      </c>
      <c r="P10" s="1">
        <v>4</v>
      </c>
      <c r="Q10" s="1">
        <v>4</v>
      </c>
      <c r="R10" s="1">
        <v>5</v>
      </c>
      <c r="S10" s="1">
        <v>5</v>
      </c>
      <c r="T10" s="1">
        <v>5</v>
      </c>
      <c r="U10" s="1">
        <v>5</v>
      </c>
      <c r="V10" s="1">
        <v>5</v>
      </c>
      <c r="W10" s="1">
        <v>6</v>
      </c>
      <c r="X10" s="1">
        <v>6</v>
      </c>
      <c r="Y10" s="1">
        <v>4</v>
      </c>
      <c r="Z10" s="1">
        <v>6</v>
      </c>
      <c r="AA10" s="1">
        <v>4</v>
      </c>
      <c r="AB10" s="1">
        <v>6</v>
      </c>
      <c r="AC10" s="1">
        <v>6</v>
      </c>
      <c r="AD10" s="1">
        <v>5</v>
      </c>
      <c r="AE10" s="1">
        <v>1</v>
      </c>
      <c r="AF10" s="1">
        <v>4</v>
      </c>
      <c r="AG10" s="1">
        <v>2</v>
      </c>
      <c r="AH10" s="1">
        <v>4</v>
      </c>
      <c r="AI10" s="1">
        <v>6</v>
      </c>
      <c r="AJ10" s="1">
        <v>4</v>
      </c>
      <c r="AK10" s="1">
        <v>5</v>
      </c>
      <c r="AL10" s="7">
        <v>7</v>
      </c>
    </row>
    <row r="11" spans="1:38" ht="77.5">
      <c r="A11" s="5">
        <v>9</v>
      </c>
      <c r="B11" s="8" t="s">
        <v>9</v>
      </c>
      <c r="C11" s="1">
        <f t="shared" si="0"/>
        <v>35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2</v>
      </c>
      <c r="M11" s="1">
        <v>1</v>
      </c>
      <c r="N11" s="1">
        <v>1</v>
      </c>
      <c r="O11" s="1">
        <v>1</v>
      </c>
      <c r="P11" s="1">
        <v>2</v>
      </c>
      <c r="Q11" s="1">
        <v>2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2</v>
      </c>
      <c r="Y11" s="1">
        <v>1</v>
      </c>
      <c r="Z11" s="1">
        <v>3</v>
      </c>
      <c r="AA11" s="1">
        <v>2</v>
      </c>
      <c r="AB11" s="1">
        <v>1</v>
      </c>
      <c r="AC11" s="1">
        <v>3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2</v>
      </c>
      <c r="AJ11" s="1">
        <v>1</v>
      </c>
      <c r="AK11" s="1">
        <v>1</v>
      </c>
      <c r="AL11" s="7">
        <v>1</v>
      </c>
    </row>
    <row r="12" spans="1:38" ht="108.5">
      <c r="A12" s="5">
        <v>10</v>
      </c>
      <c r="B12" s="8" t="s">
        <v>10</v>
      </c>
      <c r="C12" s="1">
        <f t="shared" si="0"/>
        <v>35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2</v>
      </c>
      <c r="L12" s="1">
        <v>1</v>
      </c>
      <c r="M12" s="1">
        <v>3</v>
      </c>
      <c r="N12" s="1">
        <v>2</v>
      </c>
      <c r="O12" s="1">
        <v>4</v>
      </c>
      <c r="P12" s="1">
        <v>4</v>
      </c>
      <c r="Q12" s="1">
        <v>2</v>
      </c>
      <c r="R12" s="1">
        <v>3</v>
      </c>
      <c r="S12" s="1">
        <v>4</v>
      </c>
      <c r="T12" s="1">
        <v>1</v>
      </c>
      <c r="U12" s="1">
        <v>1</v>
      </c>
      <c r="V12" s="1">
        <v>2</v>
      </c>
      <c r="W12" s="1">
        <v>1</v>
      </c>
      <c r="X12" s="1">
        <v>4</v>
      </c>
      <c r="Y12" s="1">
        <v>1</v>
      </c>
      <c r="Z12" s="1">
        <v>5</v>
      </c>
      <c r="AA12" s="1">
        <v>4</v>
      </c>
      <c r="AB12" s="1">
        <v>1</v>
      </c>
      <c r="AC12" s="1">
        <v>5</v>
      </c>
      <c r="AD12" s="1">
        <v>1</v>
      </c>
      <c r="AE12" s="1">
        <v>4</v>
      </c>
      <c r="AF12" s="1">
        <v>4</v>
      </c>
      <c r="AG12" s="1">
        <v>5</v>
      </c>
      <c r="AH12" s="1">
        <v>1</v>
      </c>
      <c r="AI12" s="1">
        <v>5</v>
      </c>
      <c r="AJ12" s="1">
        <v>4</v>
      </c>
      <c r="AK12" s="1">
        <v>1</v>
      </c>
      <c r="AL12" s="7">
        <v>1</v>
      </c>
    </row>
    <row r="13" spans="1:38" ht="310">
      <c r="A13" s="5">
        <v>11</v>
      </c>
      <c r="B13" s="8" t="s">
        <v>11</v>
      </c>
      <c r="C13" s="1">
        <f t="shared" si="0"/>
        <v>35</v>
      </c>
      <c r="D13" s="1">
        <v>1</v>
      </c>
      <c r="E13" s="1">
        <v>1</v>
      </c>
      <c r="F13" s="1">
        <v>1</v>
      </c>
      <c r="G13" s="1">
        <v>2</v>
      </c>
      <c r="H13" s="1">
        <v>1</v>
      </c>
      <c r="I13" s="1">
        <v>1</v>
      </c>
      <c r="J13" s="1">
        <v>1</v>
      </c>
      <c r="K13" s="1">
        <v>2</v>
      </c>
      <c r="L13" s="1">
        <v>2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2</v>
      </c>
      <c r="Y13" s="1">
        <v>2</v>
      </c>
      <c r="Z13" s="1">
        <v>3</v>
      </c>
      <c r="AA13" s="1">
        <v>2</v>
      </c>
      <c r="AB13" s="1">
        <v>2</v>
      </c>
      <c r="AC13" s="1">
        <v>3</v>
      </c>
      <c r="AD13" s="1">
        <v>1</v>
      </c>
      <c r="AE13" s="1">
        <v>1</v>
      </c>
      <c r="AF13" s="1">
        <v>1</v>
      </c>
      <c r="AG13" s="1">
        <v>2</v>
      </c>
      <c r="AH13" s="1">
        <v>1</v>
      </c>
      <c r="AI13" s="1">
        <v>2</v>
      </c>
      <c r="AJ13" s="1">
        <v>1</v>
      </c>
      <c r="AK13" s="1">
        <v>1</v>
      </c>
      <c r="AL13" s="7">
        <v>2</v>
      </c>
    </row>
    <row r="14" spans="1:38" ht="248">
      <c r="A14" s="5">
        <v>12</v>
      </c>
      <c r="B14" s="8" t="s">
        <v>12</v>
      </c>
      <c r="C14" s="1">
        <f t="shared" si="0"/>
        <v>35</v>
      </c>
      <c r="D14" s="1">
        <v>4</v>
      </c>
      <c r="E14" s="1">
        <v>1</v>
      </c>
      <c r="F14" s="1">
        <v>1</v>
      </c>
      <c r="G14" s="1">
        <v>2</v>
      </c>
      <c r="H14" s="1">
        <v>1</v>
      </c>
      <c r="I14" s="1">
        <v>2</v>
      </c>
      <c r="J14" s="1">
        <v>1</v>
      </c>
      <c r="K14" s="1">
        <v>1</v>
      </c>
      <c r="L14" s="1">
        <v>3</v>
      </c>
      <c r="M14" s="1">
        <v>8</v>
      </c>
      <c r="N14" s="1">
        <v>1</v>
      </c>
      <c r="O14" s="1">
        <v>6</v>
      </c>
      <c r="P14" s="1">
        <v>1</v>
      </c>
      <c r="Q14" s="1">
        <v>1</v>
      </c>
      <c r="R14" s="1">
        <v>1</v>
      </c>
      <c r="S14" s="1">
        <v>1</v>
      </c>
      <c r="T14" s="1">
        <v>7</v>
      </c>
      <c r="U14" s="1">
        <v>8</v>
      </c>
      <c r="V14" s="1">
        <v>8</v>
      </c>
      <c r="W14" s="1">
        <v>1</v>
      </c>
      <c r="X14" s="1">
        <v>2</v>
      </c>
      <c r="Y14" s="1">
        <v>1</v>
      </c>
      <c r="Z14" s="1">
        <v>9</v>
      </c>
      <c r="AA14" s="1">
        <v>10</v>
      </c>
      <c r="AB14" s="1">
        <v>10</v>
      </c>
      <c r="AC14" s="1">
        <v>10</v>
      </c>
      <c r="AD14" s="1">
        <v>2</v>
      </c>
      <c r="AE14" s="1">
        <v>1</v>
      </c>
      <c r="AF14" s="1">
        <v>8</v>
      </c>
      <c r="AG14" s="1">
        <v>2</v>
      </c>
      <c r="AH14" s="1">
        <v>5</v>
      </c>
      <c r="AI14" s="1">
        <v>9</v>
      </c>
      <c r="AJ14" s="1">
        <v>1</v>
      </c>
      <c r="AK14" s="1">
        <v>2</v>
      </c>
      <c r="AL14" s="7">
        <v>2</v>
      </c>
    </row>
    <row r="15" spans="1:38" ht="124">
      <c r="A15" s="5">
        <v>13</v>
      </c>
      <c r="B15" s="8" t="s">
        <v>13</v>
      </c>
      <c r="C15" s="1">
        <f t="shared" si="0"/>
        <v>35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2</v>
      </c>
      <c r="J15" s="1">
        <v>3</v>
      </c>
      <c r="K15" s="1">
        <v>3</v>
      </c>
      <c r="L15" s="1">
        <v>4</v>
      </c>
      <c r="M15" s="1">
        <v>8</v>
      </c>
      <c r="N15" s="1">
        <v>3</v>
      </c>
      <c r="O15" s="1">
        <v>3</v>
      </c>
      <c r="P15" s="1">
        <v>2</v>
      </c>
      <c r="Q15" s="1">
        <v>2</v>
      </c>
      <c r="R15" s="1">
        <v>3</v>
      </c>
      <c r="S15" s="1">
        <v>6</v>
      </c>
      <c r="T15" s="1">
        <v>6</v>
      </c>
      <c r="U15" s="1">
        <v>6</v>
      </c>
      <c r="V15" s="1">
        <v>6</v>
      </c>
      <c r="W15" s="1">
        <v>3</v>
      </c>
      <c r="X15" s="1">
        <v>6</v>
      </c>
      <c r="Y15" s="1">
        <v>1</v>
      </c>
      <c r="Z15" s="1">
        <v>7</v>
      </c>
      <c r="AA15" s="1">
        <v>6</v>
      </c>
      <c r="AB15" s="1">
        <v>1</v>
      </c>
      <c r="AC15" s="1">
        <v>7</v>
      </c>
      <c r="AD15" s="1">
        <v>1</v>
      </c>
      <c r="AE15" s="1">
        <v>3</v>
      </c>
      <c r="AF15" s="1">
        <v>8</v>
      </c>
      <c r="AG15" s="1">
        <v>2</v>
      </c>
      <c r="AH15" s="1">
        <v>3</v>
      </c>
      <c r="AI15" s="1">
        <v>2</v>
      </c>
      <c r="AJ15" s="1">
        <v>2</v>
      </c>
      <c r="AK15" s="1">
        <v>1</v>
      </c>
      <c r="AL15" s="7">
        <v>3</v>
      </c>
    </row>
    <row r="16" spans="1:38" ht="170.5">
      <c r="A16" s="5">
        <v>14</v>
      </c>
      <c r="B16" s="8" t="s">
        <v>14</v>
      </c>
      <c r="C16" s="1">
        <f t="shared" si="0"/>
        <v>35</v>
      </c>
      <c r="D16" s="1">
        <v>4</v>
      </c>
      <c r="E16" s="1">
        <v>4</v>
      </c>
      <c r="F16" s="1">
        <v>3</v>
      </c>
      <c r="G16" s="1">
        <v>6</v>
      </c>
      <c r="H16" s="1">
        <v>6</v>
      </c>
      <c r="I16" s="1">
        <v>1</v>
      </c>
      <c r="J16" s="1">
        <v>4</v>
      </c>
      <c r="K16" s="1">
        <v>4</v>
      </c>
      <c r="L16" s="1">
        <v>7</v>
      </c>
      <c r="M16" s="1">
        <v>8</v>
      </c>
      <c r="N16" s="1">
        <v>4</v>
      </c>
      <c r="O16" s="1">
        <v>1</v>
      </c>
      <c r="P16" s="1">
        <v>3</v>
      </c>
      <c r="Q16" s="1">
        <v>3</v>
      </c>
      <c r="R16" s="1">
        <v>7</v>
      </c>
      <c r="S16" s="1">
        <v>8</v>
      </c>
      <c r="T16" s="1">
        <v>6</v>
      </c>
      <c r="U16" s="1">
        <v>7</v>
      </c>
      <c r="V16" s="1">
        <v>7</v>
      </c>
      <c r="W16" s="1">
        <v>6</v>
      </c>
      <c r="X16" s="1">
        <v>8</v>
      </c>
      <c r="Y16" s="1">
        <v>9</v>
      </c>
      <c r="Z16" s="1">
        <v>6</v>
      </c>
      <c r="AA16" s="1">
        <v>10</v>
      </c>
      <c r="AB16" s="1">
        <v>6</v>
      </c>
      <c r="AC16" s="1">
        <v>6</v>
      </c>
      <c r="AD16" s="1">
        <v>4</v>
      </c>
      <c r="AE16" s="1">
        <v>1</v>
      </c>
      <c r="AF16" s="1">
        <v>6</v>
      </c>
      <c r="AG16" s="1">
        <v>6</v>
      </c>
      <c r="AH16" s="1">
        <v>3</v>
      </c>
      <c r="AI16" s="1">
        <v>11</v>
      </c>
      <c r="AJ16" s="1">
        <v>6</v>
      </c>
      <c r="AK16" s="1">
        <v>4</v>
      </c>
      <c r="AL16" s="7">
        <v>4</v>
      </c>
    </row>
    <row r="17" spans="1:38" ht="108.5">
      <c r="A17" s="5">
        <v>15</v>
      </c>
      <c r="B17" s="9" t="s">
        <v>15</v>
      </c>
      <c r="C17" s="1">
        <f t="shared" si="0"/>
        <v>35</v>
      </c>
      <c r="D17" s="1">
        <v>2</v>
      </c>
      <c r="E17" s="1">
        <v>2</v>
      </c>
      <c r="F17" s="1">
        <v>2</v>
      </c>
      <c r="G17" s="1">
        <v>2</v>
      </c>
      <c r="H17" s="1">
        <v>1</v>
      </c>
      <c r="I17" s="1">
        <v>2</v>
      </c>
      <c r="J17" s="1">
        <v>2</v>
      </c>
      <c r="K17" s="1">
        <v>2</v>
      </c>
      <c r="L17" s="1">
        <v>1</v>
      </c>
      <c r="M17" s="1">
        <v>2</v>
      </c>
      <c r="N17" s="1">
        <v>2</v>
      </c>
      <c r="O17" s="1">
        <v>2</v>
      </c>
      <c r="P17" s="1">
        <v>1</v>
      </c>
      <c r="Q17" s="1">
        <v>1</v>
      </c>
      <c r="R17" s="1">
        <v>2</v>
      </c>
      <c r="S17" s="1">
        <v>1</v>
      </c>
      <c r="T17" s="1">
        <v>2</v>
      </c>
      <c r="U17" s="1">
        <v>2</v>
      </c>
      <c r="V17" s="1">
        <v>1</v>
      </c>
      <c r="W17" s="1">
        <v>1</v>
      </c>
      <c r="X17" s="1">
        <v>2</v>
      </c>
      <c r="Y17" s="1">
        <v>1</v>
      </c>
      <c r="Z17" s="1">
        <v>1</v>
      </c>
      <c r="AA17" s="1">
        <v>2</v>
      </c>
      <c r="AB17" s="1">
        <v>2</v>
      </c>
      <c r="AC17" s="1">
        <v>2</v>
      </c>
      <c r="AD17" s="1">
        <v>2</v>
      </c>
      <c r="AE17" s="1">
        <v>1</v>
      </c>
      <c r="AF17" s="1">
        <v>2</v>
      </c>
      <c r="AG17" s="1">
        <v>2</v>
      </c>
      <c r="AH17" s="1">
        <v>1</v>
      </c>
      <c r="AI17" s="1">
        <v>1</v>
      </c>
      <c r="AJ17" s="1">
        <v>2</v>
      </c>
      <c r="AK17" s="1">
        <v>2</v>
      </c>
      <c r="AL17" s="7">
        <v>2</v>
      </c>
    </row>
    <row r="18" spans="1:38" ht="201.5">
      <c r="A18" s="5">
        <v>16</v>
      </c>
      <c r="B18" s="8" t="s">
        <v>16</v>
      </c>
      <c r="C18" s="1">
        <f t="shared" si="0"/>
        <v>35</v>
      </c>
      <c r="D18" s="1">
        <v>1</v>
      </c>
      <c r="E18" s="1">
        <v>1</v>
      </c>
      <c r="F18" s="1">
        <v>1</v>
      </c>
      <c r="G18" s="1">
        <v>4</v>
      </c>
      <c r="H18" s="1">
        <v>1</v>
      </c>
      <c r="I18" s="1">
        <v>4</v>
      </c>
      <c r="J18" s="1">
        <v>5</v>
      </c>
      <c r="K18" s="1">
        <v>3</v>
      </c>
      <c r="L18" s="1">
        <v>1</v>
      </c>
      <c r="M18" s="1">
        <v>1</v>
      </c>
      <c r="N18" s="1">
        <v>1</v>
      </c>
      <c r="O18" s="1">
        <v>5</v>
      </c>
      <c r="P18" s="1">
        <v>1</v>
      </c>
      <c r="Q18" s="1">
        <v>3</v>
      </c>
      <c r="R18" s="1">
        <v>6</v>
      </c>
      <c r="S18" s="1">
        <v>6</v>
      </c>
      <c r="T18" s="1">
        <v>7</v>
      </c>
      <c r="U18" s="1">
        <v>7</v>
      </c>
      <c r="V18" s="1">
        <v>6</v>
      </c>
      <c r="W18" s="1">
        <v>1</v>
      </c>
      <c r="X18" s="1">
        <v>6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7</v>
      </c>
      <c r="AE18" s="1">
        <v>3</v>
      </c>
      <c r="AF18" s="1">
        <v>7</v>
      </c>
      <c r="AG18" s="1">
        <v>7</v>
      </c>
      <c r="AH18" s="1">
        <v>6</v>
      </c>
      <c r="AI18" s="1">
        <v>6</v>
      </c>
      <c r="AJ18" s="1">
        <v>3</v>
      </c>
      <c r="AK18" s="1">
        <v>7</v>
      </c>
      <c r="AL18" s="7">
        <v>7</v>
      </c>
    </row>
    <row r="19" spans="1:38" ht="93">
      <c r="A19" s="5">
        <v>17</v>
      </c>
      <c r="B19" s="10" t="s">
        <v>17</v>
      </c>
      <c r="C19" s="1">
        <f t="shared" si="0"/>
        <v>35</v>
      </c>
      <c r="D19" s="1">
        <v>3</v>
      </c>
      <c r="E19" s="1">
        <v>3</v>
      </c>
      <c r="F19" s="1">
        <v>3</v>
      </c>
      <c r="G19" s="1">
        <v>2</v>
      </c>
      <c r="H19" s="1">
        <v>3</v>
      </c>
      <c r="I19" s="1">
        <v>1</v>
      </c>
      <c r="J19" s="1">
        <v>2</v>
      </c>
      <c r="K19" s="1">
        <v>1</v>
      </c>
      <c r="L19" s="1">
        <v>1</v>
      </c>
      <c r="M19" s="1">
        <v>4</v>
      </c>
      <c r="N19" s="1">
        <v>1</v>
      </c>
      <c r="O19" s="1">
        <v>1</v>
      </c>
      <c r="P19" s="1">
        <v>2</v>
      </c>
      <c r="Q19" s="1">
        <v>2</v>
      </c>
      <c r="R19" s="1">
        <v>2</v>
      </c>
      <c r="S19" s="1">
        <v>2</v>
      </c>
      <c r="T19" s="1">
        <v>1</v>
      </c>
      <c r="U19" s="1">
        <v>3</v>
      </c>
      <c r="V19" s="1">
        <v>3</v>
      </c>
      <c r="W19" s="1">
        <v>1</v>
      </c>
      <c r="X19" s="1">
        <v>2</v>
      </c>
      <c r="Y19" s="1">
        <v>1</v>
      </c>
      <c r="Z19" s="1">
        <v>4</v>
      </c>
      <c r="AA19" s="1">
        <v>2</v>
      </c>
      <c r="AB19" s="1">
        <v>2</v>
      </c>
      <c r="AC19" s="1">
        <v>2</v>
      </c>
      <c r="AD19" s="1">
        <v>1</v>
      </c>
      <c r="AE19" s="1">
        <v>1</v>
      </c>
      <c r="AF19" s="1">
        <v>3</v>
      </c>
      <c r="AG19" s="1">
        <v>3</v>
      </c>
      <c r="AH19" s="1">
        <v>1</v>
      </c>
      <c r="AI19" s="1">
        <v>5</v>
      </c>
      <c r="AJ19" s="1">
        <v>1</v>
      </c>
      <c r="AK19" s="1">
        <v>1</v>
      </c>
      <c r="AL19" s="7">
        <v>4</v>
      </c>
    </row>
    <row r="20" spans="1:38" ht="14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4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4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4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4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4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4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4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4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4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4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4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4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4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4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4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4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4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4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4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4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4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4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4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4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4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4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4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4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4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4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4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4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4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4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4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4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4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4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4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4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4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4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4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4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4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4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4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4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4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4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4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4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4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4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4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4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4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4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4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4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4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4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4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4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4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4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4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4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4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4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4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4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4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4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4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4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4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4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4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4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4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4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4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4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4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4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4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4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4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4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4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4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4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4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4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4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4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4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4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4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4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4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4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4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4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4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4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4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4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4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4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4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4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4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4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4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4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4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4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4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4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4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4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4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4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4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4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4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4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4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4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4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4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4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4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4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4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4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4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4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4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4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4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4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4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4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4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4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4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4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4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4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4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4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4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4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4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4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4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4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4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4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4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4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4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4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4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4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4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4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4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4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4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4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4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4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4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4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4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4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4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4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4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4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4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4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4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4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4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4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4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4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4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4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4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4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4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4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4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4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4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4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4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4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4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4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4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4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4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4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4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4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4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4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4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4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4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4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4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4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4.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4.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4.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4.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4.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4.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4.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4.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4.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4.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4.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4.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4.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4.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4.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4.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4.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4.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4.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4.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4.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4.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4.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4.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4.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4.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4.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4.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4.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4.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4.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4.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4.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4.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4.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4.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4.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4.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4.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4.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4.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4.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4.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4.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4.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4.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4.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4.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4.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4.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4.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4.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4.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4.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4.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4.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4.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4.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4.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4.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4.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4.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4.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4.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4.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4.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4.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4.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4.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4.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4.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4.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4.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4.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4.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4.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4.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4.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4.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4.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4.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4.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4.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4.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4.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4.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4.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4.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4.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4.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4.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4.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4.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4.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4.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4.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4.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4.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4.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4.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4.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4.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4.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4.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4.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4.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4.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4.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4.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4.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4.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4.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4.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4.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4.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4.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4.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4.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4.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4.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4.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4.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4.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4.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4.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4.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4.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4.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4.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4.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4.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4.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4.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4.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4.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4.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4.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4.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4.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4.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4.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4.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4.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4.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4.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4.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4.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4.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4.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4.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4.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4.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4.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4.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4.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4.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4.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4.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4.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4.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4.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4.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4.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4.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4.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4.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4.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4.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4.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4.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4.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4.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4.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4.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4.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4.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4.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4.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4.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4.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4.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4.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4.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4.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4.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4.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4.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4.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4.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4.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4.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4.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4.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4.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4.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4.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4.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4.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4.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4.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4.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4.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4.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4.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4.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4.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4.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4.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4.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4.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4.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4.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4.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4.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4.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4.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4.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4.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4.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4.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4.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4.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4.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4.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4.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4.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4.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4.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4.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4.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4.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4.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4.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4.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4.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4.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4.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4.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4.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4.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4.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4.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4.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4.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4.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4.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4.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4.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4.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4.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4.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4.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4.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4.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4.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4.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4.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4.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4.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4.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4.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4.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4.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4.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4.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4.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4.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4.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4.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4.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4.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4.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4.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4.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4.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4.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4.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4.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4.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4.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4.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4.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4.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4.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4.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4.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4.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4.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4.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4.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4.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4.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4.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4.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4.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4.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4.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4.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4.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4.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4.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4.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4.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4.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4.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4.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4.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4.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4.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4.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4.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4.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4.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4.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4.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4.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4.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4.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4.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4.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4.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4.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4.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4.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4.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4.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4.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4.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4.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4.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4.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4.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4.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4.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4.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4.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4.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4.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4.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4.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4.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4.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4.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4.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4.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4.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4.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4.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4.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4.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4.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4.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4.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4.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4.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4.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4.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4.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4.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4.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4.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4.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4.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4.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4.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4.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4.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4.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4.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4.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4.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4.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4.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4.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4.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4.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4.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4.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4.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4.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4.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4.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4.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4.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4.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4.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4.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4.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4.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4.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4.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4.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4.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4.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4.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4.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4.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4.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4.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4.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4.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4.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4.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4.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4.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4.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4.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4.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4.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4.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4.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4.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4.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4.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4.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4.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4.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4.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4.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4.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4.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4.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4.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4.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4.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4.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4.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4.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4.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4.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4.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4.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4.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4.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4.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4.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4.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4.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4.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4.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4.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4.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4.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4.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4.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4.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4.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4.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4.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4.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4.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4.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4.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4.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4.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4.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4.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4.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4.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4.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4.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4.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4.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4.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4.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4.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4.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4.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4.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4.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4.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4.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4.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4.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4.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4.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4.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4.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4.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4.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4.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4.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4.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4.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4.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4.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4.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4.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4.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4.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4.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4.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4.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4.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4.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4.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4.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4.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4.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4.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4.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4.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4.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4.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4.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4.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4.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4.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4.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4.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4.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4.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4.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4.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4.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4.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4.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4.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4.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4.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4.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4.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4.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4.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4.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4.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4.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4.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4.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4.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4.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4.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4.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4.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4.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4.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4.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4.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4.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4.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4.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4.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4.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4.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4.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4.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4.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4.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4.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4.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4.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4.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4.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4.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4.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4.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4.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4.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4.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4.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4.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4.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4.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4.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4.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4.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4.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4.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4.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4.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4.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4.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4.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4.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4.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4.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4.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4.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4.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4.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4.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4.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4.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4.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4.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4.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4.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4.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4.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4.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4.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4.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4.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4.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4.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4.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4.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4.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4.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4.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4.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4.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4.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4.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4.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4.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4.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4.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4.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4.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4.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4.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4.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4.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4.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4.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4.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4.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4.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4.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4.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4.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4.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4.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4.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4.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4.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4.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4.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4.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4.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4.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4.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4.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4.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4.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4.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4.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4.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4.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4.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4.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4.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4.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4.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4.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4.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4.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4.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4.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4.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4.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4.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4.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4.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4.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4.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4.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4.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4.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4.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4.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4.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4.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4.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4.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4.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4.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4.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4.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4.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4.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4.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4.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4.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4.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4.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4.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4.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4.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4.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4.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4.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4.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4.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4.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4.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4.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4.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4.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4.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4.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4.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4.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4.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4.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4.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4.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4.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4.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4.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4.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4.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4.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4.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4.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4.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4.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4.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4.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4.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4.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4.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4.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4.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4.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4.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4.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4.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4.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4.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4.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4.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4.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4.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4.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4.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4.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4.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4.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4.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4.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4.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4.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4.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4.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4.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4.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4.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4.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4.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4.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4.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4.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4.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4.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4.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4.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4.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4.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4.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4.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4.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4.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4.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4.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4.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4.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4.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4.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L113"/>
  <sheetViews>
    <sheetView showGridLines="0" topLeftCell="A16" zoomScale="70" zoomScaleNormal="70" workbookViewId="0">
      <selection activeCell="M12" sqref="M12"/>
    </sheetView>
  </sheetViews>
  <sheetFormatPr baseColWidth="10" defaultRowHeight="14"/>
  <cols>
    <col min="2" max="2" width="34.5" bestFit="1" customWidth="1"/>
    <col min="3" max="3" width="16.5" bestFit="1" customWidth="1"/>
    <col min="4" max="4" width="15" bestFit="1" customWidth="1"/>
    <col min="5" max="5" width="11.6640625" bestFit="1" customWidth="1"/>
    <col min="6" max="6" width="15.6640625" bestFit="1" customWidth="1"/>
    <col min="7" max="7" width="13.08203125" bestFit="1" customWidth="1"/>
    <col min="8" max="9" width="11.08203125" bestFit="1" customWidth="1"/>
    <col min="11" max="11" width="11.08203125" bestFit="1" customWidth="1"/>
    <col min="12" max="12" width="10.08203125" bestFit="1" customWidth="1"/>
  </cols>
  <sheetData>
    <row r="8" spans="2:6" ht="14.5">
      <c r="B8" s="11"/>
      <c r="C8" s="12" t="s">
        <v>18</v>
      </c>
      <c r="D8" s="12" t="s">
        <v>19</v>
      </c>
      <c r="E8" s="12" t="s">
        <v>20</v>
      </c>
      <c r="F8" s="13" t="s">
        <v>21</v>
      </c>
    </row>
    <row r="9" spans="2:6" ht="61.75" customHeight="1">
      <c r="B9" s="14" t="s">
        <v>22</v>
      </c>
      <c r="C9" s="15">
        <f>COUNTIF(tabulacion!D3:AL3,"1")</f>
        <v>4</v>
      </c>
      <c r="D9" s="15">
        <f>COUNTIF(tabulacion!D3:AL3,"2")</f>
        <v>9</v>
      </c>
      <c r="E9" s="15">
        <f>COUNTIF(tabulacion!D3:AL3,"3")</f>
        <v>21</v>
      </c>
      <c r="F9" s="16">
        <f>COUNTIF(tabulacion!D3:AL3,"4")</f>
        <v>1</v>
      </c>
    </row>
    <row r="10" spans="2:6" ht="14.5">
      <c r="B10" s="17"/>
      <c r="C10" s="18">
        <f>C9/tabulacion!C4</f>
        <v>0.11428571428571428</v>
      </c>
      <c r="D10" s="18">
        <f>D9/tabulacion!C4</f>
        <v>0.25714285714285712</v>
      </c>
      <c r="E10" s="18">
        <f>E9/tabulacion!C4</f>
        <v>0.6</v>
      </c>
      <c r="F10" s="19">
        <f>F9/ tabulacion!C4</f>
        <v>2.8571428571428571E-2</v>
      </c>
    </row>
    <row r="16" spans="2:6" ht="14.5">
      <c r="B16" s="11"/>
      <c r="C16" s="12" t="s">
        <v>23</v>
      </c>
      <c r="D16" s="12" t="s">
        <v>24</v>
      </c>
      <c r="E16" s="12" t="s">
        <v>25</v>
      </c>
      <c r="F16" s="13" t="s">
        <v>26</v>
      </c>
    </row>
    <row r="17" spans="2:6" ht="85.25" customHeight="1">
      <c r="B17" s="20" t="s">
        <v>27</v>
      </c>
      <c r="C17" s="15">
        <f>COUNTIF(tabulacion!D4:AL4,"1")</f>
        <v>18</v>
      </c>
      <c r="D17" s="15">
        <f>COUNTIF(tabulacion!D4:AL4,"2")</f>
        <v>9</v>
      </c>
      <c r="E17" s="15">
        <f>COUNTIF(tabulacion!D4:AL4,"3")</f>
        <v>7</v>
      </c>
      <c r="F17" s="16">
        <f>COUNTIF(tabulacion!D4:AL4,"4")</f>
        <v>1</v>
      </c>
    </row>
    <row r="18" spans="2:6" ht="14.5">
      <c r="B18" s="17"/>
      <c r="C18" s="18">
        <f>C17/tabulacion!C4</f>
        <v>0.51428571428571423</v>
      </c>
      <c r="D18" s="18">
        <f>D17/tabulacion!C4</f>
        <v>0.25714285714285712</v>
      </c>
      <c r="E18" s="18">
        <f>E17/tabulacion!C4</f>
        <v>0.2</v>
      </c>
      <c r="F18" s="19">
        <f>F17/tabulacion!C4</f>
        <v>2.8571428571428571E-2</v>
      </c>
    </row>
    <row r="26" spans="2:6" ht="14.5">
      <c r="B26" s="11"/>
      <c r="C26" s="12" t="s">
        <v>28</v>
      </c>
      <c r="D26" s="12" t="s">
        <v>29</v>
      </c>
      <c r="E26" s="12" t="s">
        <v>30</v>
      </c>
      <c r="F26" s="13" t="s">
        <v>31</v>
      </c>
    </row>
    <row r="27" spans="2:6" ht="81.650000000000006" customHeight="1">
      <c r="B27" s="20" t="s">
        <v>32</v>
      </c>
      <c r="C27" s="15">
        <f>COUNTIF(tabulacion!D5:AL5,"1")</f>
        <v>8</v>
      </c>
      <c r="D27" s="15">
        <f>COUNTIF(tabulacion!D5:AL5,"2")</f>
        <v>15</v>
      </c>
      <c r="E27" s="15">
        <f>COUNTIF(tabulacion!D5:AL5,"3")</f>
        <v>9</v>
      </c>
      <c r="F27" s="16">
        <f>COUNTIF(tabulacion!D5:AL5,"4")</f>
        <v>3</v>
      </c>
    </row>
    <row r="28" spans="2:6" ht="14.5">
      <c r="B28" s="17"/>
      <c r="C28" s="18">
        <f>C27/tabulacion!C5</f>
        <v>0.22857142857142856</v>
      </c>
      <c r="D28" s="18">
        <f>D27/tabulacion!C5</f>
        <v>0.42857142857142855</v>
      </c>
      <c r="E28" s="18">
        <f>E27/tabulacion!C5</f>
        <v>0.25714285714285712</v>
      </c>
      <c r="F28" s="19">
        <f>F27/tabulacion!C5</f>
        <v>8.5714285714285715E-2</v>
      </c>
    </row>
    <row r="35" spans="2:11" ht="14.5">
      <c r="B35" s="11"/>
      <c r="C35" s="12" t="s">
        <v>33</v>
      </c>
      <c r="D35" s="13" t="s">
        <v>34</v>
      </c>
    </row>
    <row r="36" spans="2:11" ht="72" customHeight="1">
      <c r="B36" s="20" t="s">
        <v>35</v>
      </c>
      <c r="C36" s="15">
        <f>COUNTIF(tabulacion!D6:AL6,"1")</f>
        <v>28</v>
      </c>
      <c r="D36" s="16">
        <f>COUNTIF(tabulacion!D6:AL6,"2")</f>
        <v>7</v>
      </c>
    </row>
    <row r="37" spans="2:11" ht="14.5">
      <c r="B37" s="17"/>
      <c r="C37" s="18">
        <f>C36/tabulacion!C6</f>
        <v>0.8</v>
      </c>
      <c r="D37" s="19">
        <f>D36/tabulacion!C19</f>
        <v>0.2</v>
      </c>
    </row>
    <row r="44" spans="2:11" ht="29">
      <c r="B44" s="11"/>
      <c r="C44" s="21" t="s">
        <v>36</v>
      </c>
      <c r="D44" s="21" t="s">
        <v>37</v>
      </c>
      <c r="E44" s="21" t="s">
        <v>38</v>
      </c>
      <c r="F44" s="21" t="s">
        <v>39</v>
      </c>
      <c r="G44" s="21" t="s">
        <v>40</v>
      </c>
      <c r="H44" s="21" t="s">
        <v>41</v>
      </c>
      <c r="I44" s="21" t="s">
        <v>42</v>
      </c>
      <c r="J44" s="21" t="s">
        <v>43</v>
      </c>
      <c r="K44" s="22" t="s">
        <v>44</v>
      </c>
    </row>
    <row r="45" spans="2:11" ht="73.75" customHeight="1">
      <c r="B45" s="20" t="s">
        <v>45</v>
      </c>
      <c r="C45" s="15">
        <f>COUNTIF(tabulacion!D7:AL7,"1")</f>
        <v>12</v>
      </c>
      <c r="D45" s="15">
        <f>COUNTIF(tabulacion!D7:AL7,"2")</f>
        <v>6</v>
      </c>
      <c r="E45" s="15">
        <f>COUNTIF(tabulacion!D7:AL7,"3")</f>
        <v>2</v>
      </c>
      <c r="F45" s="15">
        <f>COUNTIF(tabulacion!D7:AL7,"4")</f>
        <v>1</v>
      </c>
      <c r="G45" s="15">
        <f>COUNTIF(tabulacion!D7:AL7,"5")</f>
        <v>4</v>
      </c>
      <c r="H45" s="15">
        <f>COUNTIF(tabulacion!D7:AL7,"6")</f>
        <v>4</v>
      </c>
      <c r="I45" s="15">
        <f>COUNTIF(tabulacion!D7:AL7,"7")</f>
        <v>3</v>
      </c>
      <c r="J45" s="15">
        <f>COUNTIF(tabulacion!D7:AL7,"8")</f>
        <v>2</v>
      </c>
      <c r="K45" s="16">
        <f>COUNTIF(tabulacion!D7:AL7,"9")</f>
        <v>1</v>
      </c>
    </row>
    <row r="46" spans="2:11" ht="14.5">
      <c r="B46" s="17"/>
      <c r="C46" s="18">
        <f>C45/tabulacion!C7</f>
        <v>0.34285714285714286</v>
      </c>
      <c r="D46" s="18">
        <f>D45/tabulacion!C7</f>
        <v>0.17142857142857143</v>
      </c>
      <c r="E46" s="18">
        <f>E45/tabulacion!C7</f>
        <v>5.7142857142857141E-2</v>
      </c>
      <c r="F46" s="18">
        <f>F45/tabulacion!C7</f>
        <v>2.8571428571428571E-2</v>
      </c>
      <c r="G46" s="18">
        <f>G45/tabulacion!C7</f>
        <v>0.11428571428571428</v>
      </c>
      <c r="H46" s="18">
        <f>H45/tabulacion!C7</f>
        <v>0.11428571428571428</v>
      </c>
      <c r="I46" s="18">
        <f>I45/tabulacion!C7</f>
        <v>8.5714285714285715E-2</v>
      </c>
      <c r="J46" s="18">
        <f>J45/tabulacion!C7</f>
        <v>5.7142857142857141E-2</v>
      </c>
      <c r="K46" s="19">
        <f>K45/tabulacion!C7</f>
        <v>2.8571428571428571E-2</v>
      </c>
    </row>
    <row r="69" spans="2:9" ht="58">
      <c r="B69" s="23" t="s">
        <v>46</v>
      </c>
      <c r="C69" s="21" t="s">
        <v>47</v>
      </c>
      <c r="D69" s="21" t="s">
        <v>48</v>
      </c>
      <c r="E69" s="21" t="s">
        <v>49</v>
      </c>
      <c r="F69" s="21" t="s">
        <v>50</v>
      </c>
      <c r="G69" s="21" t="s">
        <v>51</v>
      </c>
      <c r="H69" s="22" t="s">
        <v>52</v>
      </c>
      <c r="I69" s="24" t="s">
        <v>53</v>
      </c>
    </row>
    <row r="70" spans="2:9" ht="14.5">
      <c r="B70" s="25"/>
      <c r="C70" s="15">
        <f>COUNTIF(tabulacion!D10:AK10,"1")</f>
        <v>3</v>
      </c>
      <c r="D70" s="15">
        <f>COUNTIF(tabulacion!D10:AK10,"2")</f>
        <v>1</v>
      </c>
      <c r="E70" s="15">
        <f>COUNTIF(tabulacion!D10:AK10,"3")</f>
        <v>0</v>
      </c>
      <c r="F70" s="15">
        <f>COUNTIF(tabulacion!D10:AK10,"4")</f>
        <v>15</v>
      </c>
      <c r="G70" s="15">
        <f>COUNTIF(tabulacion!D10:AK10,"5")</f>
        <v>9</v>
      </c>
      <c r="H70" s="16">
        <f>COUNTIF(tabulacion!D10:AK10,"6")</f>
        <v>6</v>
      </c>
      <c r="I70" s="4">
        <f>COUNTIF(tabulacion!D10:AL10,"7")</f>
        <v>1</v>
      </c>
    </row>
    <row r="71" spans="2:9" ht="14.5">
      <c r="B71" s="17"/>
      <c r="C71" s="18">
        <f>C70/tabulacion!C10</f>
        <v>8.5714285714285715E-2</v>
      </c>
      <c r="D71" s="18">
        <f>D70/tabulacion!C10</f>
        <v>2.8571428571428571E-2</v>
      </c>
      <c r="E71" s="18">
        <f>E70/tabulacion!C10</f>
        <v>0</v>
      </c>
      <c r="F71" s="18">
        <f>F70/tabulacion!C10</f>
        <v>0.42857142857142855</v>
      </c>
      <c r="G71" s="18">
        <f>G70/tabulacion!C10</f>
        <v>0.25714285714285712</v>
      </c>
      <c r="H71" s="19">
        <f>H70/tabulacion!C10</f>
        <v>0.17142857142857143</v>
      </c>
      <c r="I71" s="19">
        <f>I70/tabulacion!C10</f>
        <v>2.8571428571428571E-2</v>
      </c>
    </row>
    <row r="90" spans="2:12" ht="17.5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</row>
    <row r="91" spans="2:12" ht="135">
      <c r="B91" s="27" t="s">
        <v>12</v>
      </c>
      <c r="C91" s="28" t="s">
        <v>54</v>
      </c>
      <c r="D91" s="28" t="s">
        <v>55</v>
      </c>
      <c r="E91" s="28" t="s">
        <v>56</v>
      </c>
      <c r="F91" s="28" t="s">
        <v>57</v>
      </c>
      <c r="G91" s="28" t="s">
        <v>58</v>
      </c>
      <c r="H91" s="28" t="s">
        <v>59</v>
      </c>
      <c r="I91" s="28" t="s">
        <v>60</v>
      </c>
      <c r="J91" s="28" t="s">
        <v>61</v>
      </c>
      <c r="K91" s="28" t="s">
        <v>62</v>
      </c>
      <c r="L91" s="29" t="s">
        <v>63</v>
      </c>
    </row>
    <row r="92" spans="2:12" ht="23.5">
      <c r="B92" s="30"/>
      <c r="C92" s="31">
        <f>COUNTIF(tabulacion!D14:AL14,"1")</f>
        <v>14</v>
      </c>
      <c r="D92" s="31">
        <f>COUNTIF(tabulacion!D14:AL14,"2")</f>
        <v>7</v>
      </c>
      <c r="E92" s="31">
        <f>COUNTIF(tabulacion!D14:AL14,"3")</f>
        <v>1</v>
      </c>
      <c r="F92" s="31">
        <f>COUNTIF(tabulacion!D14:AL14,"4")</f>
        <v>1</v>
      </c>
      <c r="G92" s="31">
        <f>COUNTIF(tabulacion!D14:AL14,"5")</f>
        <v>1</v>
      </c>
      <c r="H92" s="31">
        <f>COUNTIF(tabulacion!D14:AL14,"6")</f>
        <v>1</v>
      </c>
      <c r="I92" s="31">
        <f>COUNTIF(tabulacion!D14:AL14,"7")</f>
        <v>1</v>
      </c>
      <c r="J92" s="31">
        <f>COUNTIF(tabulacion!D14:AL14,"8")</f>
        <v>4</v>
      </c>
      <c r="K92" s="31">
        <f>COUNTIF(tabulacion!D14:AL14,"9")</f>
        <v>2</v>
      </c>
      <c r="L92" s="32">
        <f>COUNTIF(tabulacion!D14:AL14,"10")</f>
        <v>3</v>
      </c>
    </row>
    <row r="93" spans="2:12" ht="23.5">
      <c r="B93" s="33"/>
      <c r="C93" s="34">
        <f>C92/tabulacion!C14</f>
        <v>0.4</v>
      </c>
      <c r="D93" s="34">
        <f>D92/tabulacion!C14</f>
        <v>0.2</v>
      </c>
      <c r="E93" s="34">
        <f>E92/tabulacion!C14</f>
        <v>2.8571428571428571E-2</v>
      </c>
      <c r="F93" s="34">
        <f>F92/tabulacion!C14</f>
        <v>2.8571428571428571E-2</v>
      </c>
      <c r="G93" s="34">
        <f>G92/tabulacion!C14</f>
        <v>2.8571428571428571E-2</v>
      </c>
      <c r="H93" s="34">
        <f>H92/tabulacion!C14</f>
        <v>2.8571428571428571E-2</v>
      </c>
      <c r="I93" s="34">
        <f>I92/tabulacion!C14</f>
        <v>2.8571428571428571E-2</v>
      </c>
      <c r="J93" s="34">
        <f>J92/tabulacion!C14</f>
        <v>0.11428571428571428</v>
      </c>
      <c r="K93" s="34">
        <f>K92/tabulacion!C14</f>
        <v>5.7142857142857141E-2</v>
      </c>
      <c r="L93" s="35">
        <f>L92/tabulacion!C14</f>
        <v>8.5714285714285715E-2</v>
      </c>
    </row>
    <row r="111" spans="2:10" ht="43.5">
      <c r="B111" s="23" t="s">
        <v>13</v>
      </c>
      <c r="C111" s="21" t="s">
        <v>64</v>
      </c>
      <c r="D111" s="21" t="s">
        <v>65</v>
      </c>
      <c r="E111" s="21" t="s">
        <v>66</v>
      </c>
      <c r="F111" s="21" t="s">
        <v>67</v>
      </c>
      <c r="G111" s="21" t="s">
        <v>68</v>
      </c>
      <c r="H111" s="21" t="s">
        <v>69</v>
      </c>
      <c r="I111" s="21" t="s">
        <v>70</v>
      </c>
      <c r="J111" s="22" t="s">
        <v>71</v>
      </c>
    </row>
    <row r="112" spans="2:10" ht="14.5">
      <c r="B112" s="25"/>
      <c r="C112" s="15">
        <f>COUNTIF(tabulacion!D15:AK15,"1")</f>
        <v>4</v>
      </c>
      <c r="D112" s="15">
        <f>COUNTIF(tabulacion!D15:AK15,"2")</f>
        <v>6</v>
      </c>
      <c r="E112" s="15">
        <f>COUNTIF(tabulacion!D15:AK15,"3")</f>
        <v>13</v>
      </c>
      <c r="F112" s="15">
        <f>COUNTIF(tabulacion!D15:AK15,"4")</f>
        <v>1</v>
      </c>
      <c r="G112" s="15">
        <f>COUNTIF(tabulacion!D15:AK15,"5")</f>
        <v>0</v>
      </c>
      <c r="H112" s="15">
        <f>COUNTIF(tabulacion!D15:AK15,"6")</f>
        <v>6</v>
      </c>
      <c r="I112" s="15">
        <f>COUNTIF(tabulacion!D15:AK15,"7")</f>
        <v>2</v>
      </c>
      <c r="J112" s="16">
        <f>COUNTIF(tabulacion!D15:AK15,"8")</f>
        <v>2</v>
      </c>
    </row>
    <row r="113" spans="2:10" ht="14.5">
      <c r="B113" s="17"/>
      <c r="C113" s="18">
        <f>C112/tabulacion!C15</f>
        <v>0.11428571428571428</v>
      </c>
      <c r="D113" s="18">
        <f>D112/tabulacion!C15</f>
        <v>0.17142857142857143</v>
      </c>
      <c r="E113" s="18">
        <f>E112/tabulacion!C15</f>
        <v>0.37142857142857144</v>
      </c>
      <c r="F113" s="18">
        <f>F112/tabulacion!C15</f>
        <v>2.8571428571428571E-2</v>
      </c>
      <c r="G113" s="18">
        <f>G112/tabulacion!C15</f>
        <v>0</v>
      </c>
      <c r="H113" s="18">
        <f>H112/tabulacion!C15</f>
        <v>0.17142857142857143</v>
      </c>
      <c r="I113" s="18">
        <f>I112/tabulacion!C15</f>
        <v>5.7142857142857141E-2</v>
      </c>
      <c r="J113" s="19">
        <f>J112/tabulacion!C15</f>
        <v>5.7142857142857141E-2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DFFF-C3DA-4C9F-BE83-08FE691DA5A9}">
  <sheetPr>
    <tabColor theme="4"/>
  </sheetPr>
  <dimension ref="B2:F32"/>
  <sheetViews>
    <sheetView zoomScale="70" zoomScaleNormal="70" zoomScalePageLayoutView="85" workbookViewId="0">
      <selection activeCell="G8" sqref="G8"/>
    </sheetView>
  </sheetViews>
  <sheetFormatPr baseColWidth="10" defaultColWidth="45.58203125" defaultRowHeight="14"/>
  <cols>
    <col min="1" max="1" width="7.9140625" customWidth="1"/>
    <col min="2" max="2" width="22.9140625" customWidth="1"/>
    <col min="3" max="3" width="53.33203125" customWidth="1"/>
    <col min="4" max="4" width="21.33203125" customWidth="1"/>
    <col min="5" max="5" width="19.33203125" customWidth="1"/>
  </cols>
  <sheetData>
    <row r="2" spans="2:6" ht="14.5" thickBot="1">
      <c r="B2" s="79" t="s">
        <v>86</v>
      </c>
      <c r="C2" s="80" t="s">
        <v>72</v>
      </c>
      <c r="E2" s="79" t="s">
        <v>87</v>
      </c>
      <c r="F2" s="80" t="s">
        <v>88</v>
      </c>
    </row>
    <row r="3" spans="2:6" ht="28.25" customHeight="1" thickBot="1">
      <c r="B3" s="81" t="s">
        <v>73</v>
      </c>
      <c r="C3" s="82" t="s">
        <v>74</v>
      </c>
      <c r="E3" s="83" t="s">
        <v>73</v>
      </c>
      <c r="F3" s="82" t="s">
        <v>95</v>
      </c>
    </row>
    <row r="4" spans="2:6" ht="32.4" customHeight="1" thickBot="1">
      <c r="B4" s="41" t="s">
        <v>75</v>
      </c>
      <c r="C4" s="36" t="s">
        <v>76</v>
      </c>
      <c r="E4" s="39" t="s">
        <v>75</v>
      </c>
      <c r="F4" s="36" t="s">
        <v>89</v>
      </c>
    </row>
    <row r="5" spans="2:6" ht="51.65" customHeight="1" thickBot="1">
      <c r="B5" s="41" t="s">
        <v>77</v>
      </c>
      <c r="C5" s="36" t="s">
        <v>78</v>
      </c>
      <c r="E5" s="39" t="s">
        <v>77</v>
      </c>
      <c r="F5" s="36" t="s">
        <v>90</v>
      </c>
    </row>
    <row r="6" spans="2:6" ht="109.75" customHeight="1" thickBot="1">
      <c r="B6" s="41" t="s">
        <v>79</v>
      </c>
      <c r="C6" s="36" t="s">
        <v>117</v>
      </c>
      <c r="E6" s="39" t="s">
        <v>79</v>
      </c>
      <c r="F6" s="36" t="s">
        <v>91</v>
      </c>
    </row>
    <row r="7" spans="2:6" ht="75.650000000000006" customHeight="1" thickBot="1">
      <c r="B7" s="41" t="s">
        <v>80</v>
      </c>
      <c r="C7" s="36" t="s">
        <v>81</v>
      </c>
      <c r="E7" s="39" t="s">
        <v>80</v>
      </c>
      <c r="F7" s="36" t="s">
        <v>92</v>
      </c>
    </row>
    <row r="8" spans="2:6" ht="40.75" customHeight="1" thickBot="1">
      <c r="B8" s="41" t="s">
        <v>82</v>
      </c>
      <c r="C8" s="36" t="s">
        <v>83</v>
      </c>
      <c r="E8" s="39" t="s">
        <v>82</v>
      </c>
      <c r="F8" s="36" t="s">
        <v>94</v>
      </c>
    </row>
    <row r="9" spans="2:6" ht="31.75" customHeight="1">
      <c r="B9" s="37" t="s">
        <v>84</v>
      </c>
      <c r="C9" s="38" t="s">
        <v>85</v>
      </c>
      <c r="E9" s="40" t="s">
        <v>84</v>
      </c>
      <c r="F9" s="38" t="s">
        <v>93</v>
      </c>
    </row>
    <row r="10" spans="2:6">
      <c r="B10" s="37"/>
      <c r="C10" s="38"/>
      <c r="E10" s="37"/>
      <c r="F10" s="38"/>
    </row>
    <row r="13" spans="2:6" ht="14.5" thickBot="1">
      <c r="B13" s="79" t="s">
        <v>96</v>
      </c>
      <c r="C13" s="80" t="s">
        <v>109</v>
      </c>
      <c r="E13" s="79" t="s">
        <v>108</v>
      </c>
      <c r="F13" s="80" t="s">
        <v>111</v>
      </c>
    </row>
    <row r="14" spans="2:6" ht="14.5" thickBot="1">
      <c r="B14" s="81" t="s">
        <v>73</v>
      </c>
      <c r="C14" s="82" t="s">
        <v>101</v>
      </c>
      <c r="E14" s="81" t="s">
        <v>73</v>
      </c>
      <c r="F14" s="82" t="s">
        <v>74</v>
      </c>
    </row>
    <row r="15" spans="2:6" ht="22.25" customHeight="1" thickBot="1">
      <c r="B15" s="41" t="s">
        <v>75</v>
      </c>
      <c r="C15" s="36" t="s">
        <v>97</v>
      </c>
      <c r="E15" s="41" t="s">
        <v>75</v>
      </c>
      <c r="F15" s="36" t="s">
        <v>103</v>
      </c>
    </row>
    <row r="16" spans="2:6" ht="56.5" thickBot="1">
      <c r="B16" s="41" t="s">
        <v>77</v>
      </c>
      <c r="C16" s="36" t="s">
        <v>98</v>
      </c>
      <c r="E16" s="41" t="s">
        <v>77</v>
      </c>
      <c r="F16" s="36" t="s">
        <v>104</v>
      </c>
    </row>
    <row r="17" spans="2:6" ht="79.25" customHeight="1" thickBot="1">
      <c r="B17" s="41" t="s">
        <v>79</v>
      </c>
      <c r="C17" s="36" t="s">
        <v>99</v>
      </c>
      <c r="E17" s="41" t="s">
        <v>79</v>
      </c>
      <c r="F17" s="36" t="s">
        <v>105</v>
      </c>
    </row>
    <row r="18" spans="2:6" ht="37.75" customHeight="1" thickBot="1">
      <c r="B18" s="41" t="s">
        <v>80</v>
      </c>
      <c r="C18" s="36" t="s">
        <v>100</v>
      </c>
      <c r="E18" s="41" t="s">
        <v>80</v>
      </c>
      <c r="F18" s="36" t="s">
        <v>106</v>
      </c>
    </row>
    <row r="19" spans="2:6" ht="22.25" customHeight="1" thickBot="1">
      <c r="B19" s="41" t="s">
        <v>82</v>
      </c>
      <c r="C19" s="36" t="s">
        <v>102</v>
      </c>
      <c r="E19" s="41" t="s">
        <v>82</v>
      </c>
      <c r="F19" s="36" t="s">
        <v>107</v>
      </c>
    </row>
    <row r="20" spans="2:6" ht="25.25" customHeight="1">
      <c r="B20" s="37" t="s">
        <v>84</v>
      </c>
      <c r="C20" s="38" t="s">
        <v>93</v>
      </c>
      <c r="E20" s="37" t="s">
        <v>84</v>
      </c>
      <c r="F20" s="38" t="s">
        <v>93</v>
      </c>
    </row>
    <row r="21" spans="2:6">
      <c r="B21" s="37"/>
      <c r="C21" s="38"/>
      <c r="E21" s="37"/>
      <c r="F21" s="38"/>
    </row>
    <row r="24" spans="2:6" ht="14.5" thickBot="1">
      <c r="B24" s="79" t="s">
        <v>110</v>
      </c>
      <c r="C24" s="80" t="s">
        <v>112</v>
      </c>
    </row>
    <row r="25" spans="2:6" ht="14.5" thickBot="1">
      <c r="B25" s="81" t="s">
        <v>73</v>
      </c>
      <c r="C25" s="82" t="s">
        <v>74</v>
      </c>
    </row>
    <row r="26" spans="2:6" ht="14.5" thickBot="1">
      <c r="B26" s="41" t="s">
        <v>75</v>
      </c>
      <c r="C26" s="36" t="s">
        <v>113</v>
      </c>
    </row>
    <row r="27" spans="2:6" ht="70.5" thickBot="1">
      <c r="B27" s="41" t="s">
        <v>77</v>
      </c>
      <c r="C27" s="36" t="s">
        <v>114</v>
      </c>
    </row>
    <row r="28" spans="2:6" ht="28.5" thickBot="1">
      <c r="B28" s="41" t="s">
        <v>79</v>
      </c>
      <c r="C28" s="36" t="s">
        <v>115</v>
      </c>
    </row>
    <row r="29" spans="2:6" ht="14.5" thickBot="1">
      <c r="B29" s="41" t="s">
        <v>80</v>
      </c>
      <c r="C29" s="36" t="s">
        <v>116</v>
      </c>
    </row>
    <row r="30" spans="2:6" ht="14.5" thickBot="1">
      <c r="B30" s="41" t="s">
        <v>82</v>
      </c>
      <c r="C30" s="36" t="s">
        <v>107</v>
      </c>
    </row>
    <row r="31" spans="2:6">
      <c r="B31" s="37" t="s">
        <v>84</v>
      </c>
      <c r="C31" s="38" t="s">
        <v>85</v>
      </c>
    </row>
    <row r="32" spans="2:6">
      <c r="B32" s="37"/>
      <c r="C32" s="38"/>
    </row>
  </sheetData>
  <pageMargins left="0.25" right="0.25" top="0.75" bottom="0.75" header="0.3" footer="0.3"/>
  <pageSetup scale="94" orientation="portrait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AA0F-561D-40FC-910E-C53964DD00F9}">
  <sheetPr>
    <tabColor rgb="FF00B0F0"/>
  </sheetPr>
  <dimension ref="B2:F114"/>
  <sheetViews>
    <sheetView tabSelected="1" workbookViewId="0">
      <selection activeCell="F108" sqref="F108"/>
    </sheetView>
  </sheetViews>
  <sheetFormatPr baseColWidth="10" defaultRowHeight="14"/>
  <cols>
    <col min="2" max="2" width="21.25" customWidth="1"/>
    <col min="3" max="3" width="20.25" customWidth="1"/>
    <col min="4" max="4" width="53.33203125" customWidth="1"/>
    <col min="5" max="5" width="16.33203125" customWidth="1"/>
  </cols>
  <sheetData>
    <row r="2" spans="2:6" ht="14.5" thickBot="1"/>
    <row r="3" spans="2:6" ht="14.5" thickBot="1">
      <c r="B3" s="61" t="s">
        <v>118</v>
      </c>
      <c r="C3" s="62" t="s">
        <v>119</v>
      </c>
      <c r="D3" s="45" t="s">
        <v>160</v>
      </c>
    </row>
    <row r="4" spans="2:6" ht="14.5" thickBot="1">
      <c r="B4" s="63">
        <v>1</v>
      </c>
      <c r="C4" s="61" t="s">
        <v>120</v>
      </c>
      <c r="D4" s="46"/>
    </row>
    <row r="5" spans="2:6" ht="14.5" thickBot="1">
      <c r="B5" s="47" t="s">
        <v>121</v>
      </c>
      <c r="C5" s="48"/>
      <c r="D5" s="49"/>
    </row>
    <row r="6" spans="2:6" ht="67" customHeight="1" thickBot="1">
      <c r="B6" s="50" t="s">
        <v>124</v>
      </c>
      <c r="C6" s="51"/>
      <c r="D6" s="52"/>
      <c r="F6" s="60"/>
    </row>
    <row r="7" spans="2:6" ht="54" customHeight="1" thickBot="1">
      <c r="B7" s="50" t="s">
        <v>122</v>
      </c>
      <c r="C7" s="52"/>
      <c r="D7" s="53" t="s">
        <v>123</v>
      </c>
    </row>
    <row r="8" spans="2:6" ht="58.5" customHeight="1" thickBot="1">
      <c r="B8" s="54" t="s">
        <v>139</v>
      </c>
      <c r="C8" s="51"/>
      <c r="D8" s="52"/>
    </row>
    <row r="9" spans="2:6" ht="23.5" customHeight="1" thickBot="1">
      <c r="B9" s="55" t="s">
        <v>126</v>
      </c>
      <c r="C9" s="56"/>
      <c r="D9" s="57" t="s">
        <v>128</v>
      </c>
    </row>
    <row r="10" spans="2:6" ht="26.5" customHeight="1" thickBot="1">
      <c r="B10" s="47" t="s">
        <v>131</v>
      </c>
      <c r="C10" s="49"/>
      <c r="D10" s="58" t="s">
        <v>130</v>
      </c>
    </row>
    <row r="11" spans="2:6" ht="14.5" thickBot="1">
      <c r="B11" s="47" t="s">
        <v>133</v>
      </c>
      <c r="C11" s="49"/>
      <c r="D11" s="59" t="s">
        <v>134</v>
      </c>
    </row>
    <row r="12" spans="2:6" ht="14.5" thickBot="1">
      <c r="B12" s="47" t="s">
        <v>135</v>
      </c>
      <c r="C12" s="48"/>
      <c r="D12" s="49"/>
    </row>
    <row r="15" spans="2:6" ht="14.5" thickBot="1"/>
    <row r="16" spans="2:6" ht="14.5" thickBot="1">
      <c r="B16" s="71" t="s">
        <v>118</v>
      </c>
      <c r="C16" s="72" t="s">
        <v>119</v>
      </c>
      <c r="D16" s="64" t="s">
        <v>136</v>
      </c>
    </row>
    <row r="17" spans="2:4" ht="14.5" thickBot="1">
      <c r="B17" s="73">
        <v>2</v>
      </c>
      <c r="C17" s="71" t="s">
        <v>120</v>
      </c>
      <c r="D17" s="65"/>
    </row>
    <row r="18" spans="2:4" ht="30.5" customHeight="1" thickBot="1">
      <c r="B18" s="66" t="s">
        <v>137</v>
      </c>
      <c r="C18" s="67"/>
      <c r="D18" s="68"/>
    </row>
    <row r="19" spans="2:4" ht="24" customHeight="1" thickBot="1">
      <c r="B19" s="69" t="s">
        <v>138</v>
      </c>
      <c r="C19" s="67"/>
      <c r="D19" s="68"/>
    </row>
    <row r="20" spans="2:4" ht="28.5" thickBot="1">
      <c r="B20" s="50" t="s">
        <v>122</v>
      </c>
      <c r="C20" s="52"/>
      <c r="D20" s="70" t="s">
        <v>123</v>
      </c>
    </row>
    <row r="21" spans="2:4" ht="53" customHeight="1" thickBot="1">
      <c r="B21" s="54" t="s">
        <v>140</v>
      </c>
      <c r="C21" s="51"/>
      <c r="D21" s="52"/>
    </row>
    <row r="22" spans="2:4" ht="14.5" thickBot="1">
      <c r="B22" s="47" t="s">
        <v>125</v>
      </c>
      <c r="C22" s="49"/>
      <c r="D22" s="59" t="s">
        <v>127</v>
      </c>
    </row>
    <row r="23" spans="2:4" ht="37.5" customHeight="1" thickBot="1">
      <c r="B23" s="47" t="s">
        <v>129</v>
      </c>
      <c r="C23" s="49"/>
      <c r="D23" s="58" t="s">
        <v>130</v>
      </c>
    </row>
    <row r="24" spans="2:4" ht="14.5" thickBot="1">
      <c r="B24" s="47" t="s">
        <v>133</v>
      </c>
      <c r="C24" s="49"/>
      <c r="D24" s="59" t="s">
        <v>134</v>
      </c>
    </row>
    <row r="25" spans="2:4" ht="14.5" thickBot="1">
      <c r="B25" s="47" t="s">
        <v>135</v>
      </c>
      <c r="C25" s="48"/>
      <c r="D25" s="49"/>
    </row>
    <row r="27" spans="2:4" ht="14.5" thickBot="1"/>
    <row r="28" spans="2:4" ht="14.5" thickBot="1">
      <c r="B28" s="61" t="s">
        <v>118</v>
      </c>
      <c r="C28" s="62" t="s">
        <v>119</v>
      </c>
      <c r="D28" s="45" t="s">
        <v>141</v>
      </c>
    </row>
    <row r="29" spans="2:4" ht="14.5" thickBot="1">
      <c r="B29" s="63">
        <v>3</v>
      </c>
      <c r="C29" s="61" t="s">
        <v>120</v>
      </c>
      <c r="D29" s="46"/>
    </row>
    <row r="30" spans="2:4" ht="29.5" customHeight="1" thickBot="1">
      <c r="B30" s="66" t="s">
        <v>142</v>
      </c>
      <c r="C30" s="67"/>
      <c r="D30" s="68"/>
    </row>
    <row r="31" spans="2:4" ht="14.5" thickBot="1">
      <c r="B31" s="74" t="s">
        <v>143</v>
      </c>
      <c r="C31" s="48"/>
      <c r="D31" s="49"/>
    </row>
    <row r="32" spans="2:4" ht="28.5" thickBot="1">
      <c r="B32" s="50" t="s">
        <v>122</v>
      </c>
      <c r="C32" s="52"/>
      <c r="D32" s="70" t="s">
        <v>123</v>
      </c>
    </row>
    <row r="33" spans="2:4" ht="43.5" customHeight="1" thickBot="1">
      <c r="B33" s="54" t="s">
        <v>132</v>
      </c>
      <c r="C33" s="51"/>
      <c r="D33" s="52"/>
    </row>
    <row r="34" spans="2:4" ht="14.5" thickBot="1">
      <c r="B34" s="47" t="s">
        <v>125</v>
      </c>
      <c r="C34" s="49"/>
      <c r="D34" s="59" t="s">
        <v>127</v>
      </c>
    </row>
    <row r="35" spans="2:4" ht="27.5" customHeight="1" thickBot="1">
      <c r="B35" s="47" t="s">
        <v>129</v>
      </c>
      <c r="C35" s="49"/>
      <c r="D35" s="75" t="s">
        <v>130</v>
      </c>
    </row>
    <row r="36" spans="2:4" ht="14.5" thickBot="1">
      <c r="B36" s="47" t="s">
        <v>133</v>
      </c>
      <c r="C36" s="49"/>
      <c r="D36" s="59" t="s">
        <v>134</v>
      </c>
    </row>
    <row r="37" spans="2:4" ht="14.5" thickBot="1">
      <c r="B37" s="47" t="s">
        <v>135</v>
      </c>
      <c r="C37" s="48"/>
      <c r="D37" s="49"/>
    </row>
    <row r="39" spans="2:4" ht="14.5" thickBot="1"/>
    <row r="40" spans="2:4" ht="14.5" thickBot="1">
      <c r="B40" s="61" t="s">
        <v>118</v>
      </c>
      <c r="C40" s="62" t="s">
        <v>119</v>
      </c>
      <c r="D40" s="45" t="s">
        <v>144</v>
      </c>
    </row>
    <row r="41" spans="2:4" ht="14.5" thickBot="1">
      <c r="B41" s="63">
        <v>4</v>
      </c>
      <c r="C41" s="61" t="s">
        <v>120</v>
      </c>
      <c r="D41" s="46"/>
    </row>
    <row r="42" spans="2:4" ht="35.5" customHeight="1" thickBot="1">
      <c r="B42" s="66" t="s">
        <v>145</v>
      </c>
      <c r="C42" s="67"/>
      <c r="D42" s="68"/>
    </row>
    <row r="43" spans="2:4" ht="43" customHeight="1" thickBot="1">
      <c r="B43" s="50" t="s">
        <v>146</v>
      </c>
      <c r="C43" s="51"/>
      <c r="D43" s="52"/>
    </row>
    <row r="44" spans="2:4" ht="28.5" thickBot="1">
      <c r="B44" s="50" t="s">
        <v>122</v>
      </c>
      <c r="C44" s="52"/>
      <c r="D44" s="70" t="s">
        <v>123</v>
      </c>
    </row>
    <row r="45" spans="2:4" ht="42.5" customHeight="1" thickBot="1">
      <c r="B45" s="54" t="s">
        <v>147</v>
      </c>
      <c r="C45" s="51"/>
      <c r="D45" s="52"/>
    </row>
    <row r="46" spans="2:4" ht="14.5" thickBot="1">
      <c r="B46" s="47" t="s">
        <v>125</v>
      </c>
      <c r="C46" s="49"/>
      <c r="D46" s="59" t="s">
        <v>127</v>
      </c>
    </row>
    <row r="47" spans="2:4" ht="27" customHeight="1" thickBot="1">
      <c r="B47" s="47" t="s">
        <v>129</v>
      </c>
      <c r="C47" s="49"/>
      <c r="D47" s="58" t="s">
        <v>130</v>
      </c>
    </row>
    <row r="48" spans="2:4" ht="14.5" thickBot="1">
      <c r="B48" s="47" t="s">
        <v>133</v>
      </c>
      <c r="C48" s="49"/>
      <c r="D48" s="59" t="s">
        <v>134</v>
      </c>
    </row>
    <row r="49" spans="2:4" ht="14.5" thickBot="1">
      <c r="B49" s="47" t="s">
        <v>135</v>
      </c>
      <c r="C49" s="48"/>
      <c r="D49" s="49"/>
    </row>
    <row r="51" spans="2:4" ht="14.5" thickBot="1"/>
    <row r="52" spans="2:4" ht="14.5" thickBot="1">
      <c r="B52" s="61" t="s">
        <v>148</v>
      </c>
      <c r="C52" s="62" t="s">
        <v>119</v>
      </c>
      <c r="D52" s="76" t="s">
        <v>149</v>
      </c>
    </row>
    <row r="53" spans="2:4" ht="14.5" thickBot="1">
      <c r="B53" s="77">
        <v>5</v>
      </c>
      <c r="C53" s="61" t="s">
        <v>120</v>
      </c>
      <c r="D53" s="46"/>
    </row>
    <row r="54" spans="2:4" ht="26" customHeight="1" thickBot="1">
      <c r="B54" s="66" t="s">
        <v>150</v>
      </c>
      <c r="C54" s="67"/>
      <c r="D54" s="68"/>
    </row>
    <row r="55" spans="2:4" ht="50.5" customHeight="1" thickBot="1">
      <c r="B55" s="69" t="s">
        <v>151</v>
      </c>
      <c r="C55" s="67"/>
      <c r="D55" s="68"/>
    </row>
    <row r="56" spans="2:4" ht="28.5" thickBot="1">
      <c r="B56" s="50" t="s">
        <v>122</v>
      </c>
      <c r="C56" s="52"/>
      <c r="D56" s="70" t="s">
        <v>123</v>
      </c>
    </row>
    <row r="57" spans="2:4" ht="48" customHeight="1" thickBot="1">
      <c r="B57" s="54" t="s">
        <v>132</v>
      </c>
      <c r="C57" s="51"/>
      <c r="D57" s="52"/>
    </row>
    <row r="58" spans="2:4" ht="14.5" thickBot="1">
      <c r="B58" s="47" t="s">
        <v>125</v>
      </c>
      <c r="C58" s="49"/>
      <c r="D58" s="59" t="s">
        <v>127</v>
      </c>
    </row>
    <row r="59" spans="2:4" ht="29.5" customHeight="1" thickBot="1">
      <c r="B59" s="47" t="s">
        <v>129</v>
      </c>
      <c r="C59" s="49"/>
      <c r="D59" s="58" t="s">
        <v>130</v>
      </c>
    </row>
    <row r="60" spans="2:4" ht="14.5" thickBot="1">
      <c r="B60" s="47" t="s">
        <v>133</v>
      </c>
      <c r="C60" s="49"/>
      <c r="D60" s="59" t="s">
        <v>135</v>
      </c>
    </row>
    <row r="61" spans="2:4" ht="14.5" thickBot="1">
      <c r="B61" s="47" t="s">
        <v>135</v>
      </c>
      <c r="C61" s="48"/>
      <c r="D61" s="49"/>
    </row>
    <row r="62" spans="2:4">
      <c r="B62" s="43"/>
      <c r="C62" s="44"/>
      <c r="D62" s="44"/>
    </row>
    <row r="63" spans="2:4" ht="14.5" thickBot="1">
      <c r="B63" s="43"/>
      <c r="C63" s="44"/>
      <c r="D63" s="44"/>
    </row>
    <row r="64" spans="2:4" ht="14.5" thickBot="1">
      <c r="B64" s="61" t="s">
        <v>118</v>
      </c>
      <c r="C64" s="62" t="s">
        <v>119</v>
      </c>
      <c r="D64" s="45" t="s">
        <v>152</v>
      </c>
    </row>
    <row r="65" spans="2:4" ht="14.5" thickBot="1">
      <c r="B65" s="63">
        <v>6</v>
      </c>
      <c r="C65" s="61" t="s">
        <v>120</v>
      </c>
      <c r="D65" s="46"/>
    </row>
    <row r="66" spans="2:4" ht="31" customHeight="1" thickBot="1">
      <c r="B66" s="66" t="s">
        <v>153</v>
      </c>
      <c r="C66" s="67"/>
      <c r="D66" s="68"/>
    </row>
    <row r="67" spans="2:4" ht="53.5" customHeight="1" thickBot="1">
      <c r="B67" s="69" t="s">
        <v>154</v>
      </c>
      <c r="C67" s="67"/>
      <c r="D67" s="68"/>
    </row>
    <row r="68" spans="2:4" ht="28.5" thickBot="1">
      <c r="B68" s="50" t="s">
        <v>122</v>
      </c>
      <c r="C68" s="52"/>
      <c r="D68" s="70" t="s">
        <v>123</v>
      </c>
    </row>
    <row r="69" spans="2:4" ht="14.5" thickBot="1">
      <c r="B69" s="54" t="s">
        <v>140</v>
      </c>
      <c r="C69" s="51"/>
      <c r="D69" s="52"/>
    </row>
    <row r="70" spans="2:4" ht="14.5" thickBot="1">
      <c r="B70" s="47" t="s">
        <v>125</v>
      </c>
      <c r="C70" s="49"/>
      <c r="D70" s="59" t="s">
        <v>127</v>
      </c>
    </row>
    <row r="71" spans="2:4" ht="28.5" thickBot="1">
      <c r="B71" s="47" t="s">
        <v>129</v>
      </c>
      <c r="C71" s="49"/>
      <c r="D71" s="58" t="s">
        <v>130</v>
      </c>
    </row>
    <row r="72" spans="2:4" ht="28.5" thickBot="1">
      <c r="B72" s="47" t="s">
        <v>133</v>
      </c>
      <c r="C72" s="49"/>
      <c r="D72" s="78" t="s">
        <v>155</v>
      </c>
    </row>
    <row r="73" spans="2:4" ht="14.5" thickBot="1">
      <c r="B73" s="47" t="s">
        <v>135</v>
      </c>
      <c r="C73" s="48"/>
      <c r="D73" s="49"/>
    </row>
    <row r="74" spans="2:4">
      <c r="B74" s="43"/>
      <c r="C74" s="44"/>
      <c r="D74" s="44"/>
    </row>
    <row r="75" spans="2:4">
      <c r="B75" s="43"/>
      <c r="C75" s="44"/>
      <c r="D75" s="44"/>
    </row>
    <row r="76" spans="2:4">
      <c r="B76" s="43"/>
      <c r="C76" s="44"/>
      <c r="D76" s="44"/>
    </row>
    <row r="77" spans="2:4">
      <c r="B77" s="43"/>
      <c r="C77" s="44"/>
      <c r="D77" s="44"/>
    </row>
    <row r="78" spans="2:4">
      <c r="B78" s="43"/>
      <c r="C78" s="44"/>
      <c r="D78" s="44"/>
    </row>
    <row r="79" spans="2:4">
      <c r="B79" s="42"/>
    </row>
    <row r="80" spans="2:4" ht="14.5" thickBot="1"/>
    <row r="81" spans="2:4" ht="14.5" thickBot="1">
      <c r="B81" s="61" t="s">
        <v>118</v>
      </c>
      <c r="C81" s="62" t="s">
        <v>119</v>
      </c>
      <c r="D81" s="45" t="s">
        <v>156</v>
      </c>
    </row>
    <row r="82" spans="2:4" ht="14.5" thickBot="1">
      <c r="B82" s="63">
        <v>7</v>
      </c>
      <c r="C82" s="61" t="s">
        <v>120</v>
      </c>
      <c r="D82" s="46"/>
    </row>
    <row r="83" spans="2:4" ht="28" customHeight="1" thickBot="1">
      <c r="B83" s="66" t="s">
        <v>161</v>
      </c>
      <c r="C83" s="67"/>
      <c r="D83" s="68"/>
    </row>
    <row r="84" spans="2:4" ht="47" customHeight="1" thickBot="1">
      <c r="B84" s="69" t="s">
        <v>154</v>
      </c>
      <c r="C84" s="67"/>
      <c r="D84" s="68"/>
    </row>
    <row r="85" spans="2:4" ht="28.5" thickBot="1">
      <c r="B85" s="50" t="s">
        <v>122</v>
      </c>
      <c r="C85" s="52"/>
      <c r="D85" s="70" t="s">
        <v>123</v>
      </c>
    </row>
    <row r="86" spans="2:4" ht="43.5" customHeight="1" thickBot="1">
      <c r="B86" s="54" t="s">
        <v>140</v>
      </c>
      <c r="C86" s="51"/>
      <c r="D86" s="52"/>
    </row>
    <row r="87" spans="2:4" ht="14.5" thickBot="1">
      <c r="B87" s="47" t="s">
        <v>125</v>
      </c>
      <c r="C87" s="49"/>
      <c r="D87" s="59" t="s">
        <v>127</v>
      </c>
    </row>
    <row r="88" spans="2:4" ht="36.5" customHeight="1" thickBot="1">
      <c r="B88" s="47" t="s">
        <v>129</v>
      </c>
      <c r="C88" s="49"/>
      <c r="D88" s="58" t="s">
        <v>130</v>
      </c>
    </row>
    <row r="89" spans="2:4" ht="27.5" customHeight="1" thickBot="1">
      <c r="B89" s="47" t="s">
        <v>133</v>
      </c>
      <c r="C89" s="49"/>
      <c r="D89" s="78" t="s">
        <v>155</v>
      </c>
    </row>
    <row r="90" spans="2:4" ht="14.5" thickBot="1">
      <c r="B90" s="47" t="s">
        <v>135</v>
      </c>
      <c r="C90" s="48"/>
      <c r="D90" s="49"/>
    </row>
    <row r="92" spans="2:4" ht="14.5" thickBot="1"/>
    <row r="93" spans="2:4" ht="14.5" thickBot="1">
      <c r="B93" s="61" t="s">
        <v>118</v>
      </c>
      <c r="C93" s="62" t="s">
        <v>119</v>
      </c>
      <c r="D93" s="45" t="s">
        <v>157</v>
      </c>
    </row>
    <row r="94" spans="2:4" ht="14.5" thickBot="1">
      <c r="B94" s="63">
        <v>8</v>
      </c>
      <c r="C94" s="61" t="s">
        <v>120</v>
      </c>
      <c r="D94" s="46"/>
    </row>
    <row r="95" spans="2:4" ht="78" customHeight="1" thickBot="1">
      <c r="B95" s="66" t="s">
        <v>162</v>
      </c>
      <c r="C95" s="67"/>
      <c r="D95" s="68"/>
    </row>
    <row r="96" spans="2:4" ht="53.5" customHeight="1" thickBot="1">
      <c r="B96" s="69" t="s">
        <v>154</v>
      </c>
      <c r="C96" s="67"/>
      <c r="D96" s="68"/>
    </row>
    <row r="97" spans="2:4" ht="28.5" thickBot="1">
      <c r="B97" s="50" t="s">
        <v>122</v>
      </c>
      <c r="C97" s="52"/>
      <c r="D97" s="70" t="s">
        <v>123</v>
      </c>
    </row>
    <row r="98" spans="2:4" ht="14.5" thickBot="1">
      <c r="B98" s="54" t="s">
        <v>140</v>
      </c>
      <c r="C98" s="51"/>
      <c r="D98" s="52"/>
    </row>
    <row r="99" spans="2:4" ht="14.5" thickBot="1">
      <c r="B99" s="47" t="s">
        <v>125</v>
      </c>
      <c r="C99" s="49"/>
      <c r="D99" s="59" t="s">
        <v>127</v>
      </c>
    </row>
    <row r="100" spans="2:4" ht="28.5" thickBot="1">
      <c r="B100" s="47" t="s">
        <v>129</v>
      </c>
      <c r="C100" s="49"/>
      <c r="D100" s="58" t="s">
        <v>130</v>
      </c>
    </row>
    <row r="101" spans="2:4" ht="28.5" thickBot="1">
      <c r="B101" s="47" t="s">
        <v>133</v>
      </c>
      <c r="C101" s="49"/>
      <c r="D101" s="78" t="s">
        <v>155</v>
      </c>
    </row>
    <row r="102" spans="2:4" ht="14.5" thickBot="1">
      <c r="B102" s="47" t="s">
        <v>135</v>
      </c>
      <c r="C102" s="48"/>
      <c r="D102" s="49"/>
    </row>
    <row r="104" spans="2:4" ht="14.5" thickBot="1"/>
    <row r="105" spans="2:4" ht="14.5" thickBot="1">
      <c r="B105" s="61" t="s">
        <v>118</v>
      </c>
      <c r="C105" s="62" t="s">
        <v>119</v>
      </c>
      <c r="D105" s="45" t="s">
        <v>158</v>
      </c>
    </row>
    <row r="106" spans="2:4" ht="14.5" thickBot="1">
      <c r="B106" s="63">
        <v>9</v>
      </c>
      <c r="C106" s="61" t="s">
        <v>120</v>
      </c>
      <c r="D106" s="46"/>
    </row>
    <row r="107" spans="2:4" ht="14.5" thickBot="1">
      <c r="B107" s="66" t="s">
        <v>159</v>
      </c>
      <c r="C107" s="67"/>
      <c r="D107" s="68"/>
    </row>
    <row r="108" spans="2:4" ht="53.5" customHeight="1" thickBot="1">
      <c r="B108" s="69" t="s">
        <v>154</v>
      </c>
      <c r="C108" s="67"/>
      <c r="D108" s="68"/>
    </row>
    <row r="109" spans="2:4" ht="28.5" thickBot="1">
      <c r="B109" s="50" t="s">
        <v>122</v>
      </c>
      <c r="C109" s="52"/>
      <c r="D109" s="70" t="s">
        <v>123</v>
      </c>
    </row>
    <row r="110" spans="2:4" ht="14.5" thickBot="1">
      <c r="B110" s="54" t="s">
        <v>140</v>
      </c>
      <c r="C110" s="51"/>
      <c r="D110" s="52"/>
    </row>
    <row r="111" spans="2:4" ht="14.5" thickBot="1">
      <c r="B111" s="47" t="s">
        <v>125</v>
      </c>
      <c r="C111" s="49"/>
      <c r="D111" s="59" t="s">
        <v>127</v>
      </c>
    </row>
    <row r="112" spans="2:4" ht="28.5" thickBot="1">
      <c r="B112" s="47" t="s">
        <v>129</v>
      </c>
      <c r="C112" s="49"/>
      <c r="D112" s="58" t="s">
        <v>130</v>
      </c>
    </row>
    <row r="113" spans="2:4" ht="28.5" thickBot="1">
      <c r="B113" s="47" t="s">
        <v>133</v>
      </c>
      <c r="C113" s="49"/>
      <c r="D113" s="78" t="s">
        <v>155</v>
      </c>
    </row>
    <row r="114" spans="2:4" ht="14.5" thickBot="1">
      <c r="B114" s="47" t="s">
        <v>135</v>
      </c>
      <c r="C114" s="48"/>
      <c r="D114" s="49"/>
    </row>
  </sheetData>
  <mergeCells count="81">
    <mergeCell ref="B111:C111"/>
    <mergeCell ref="B112:C112"/>
    <mergeCell ref="B113:C113"/>
    <mergeCell ref="B114:D114"/>
    <mergeCell ref="D105:D106"/>
    <mergeCell ref="B107:D107"/>
    <mergeCell ref="B108:D108"/>
    <mergeCell ref="B109:C109"/>
    <mergeCell ref="B110:D110"/>
    <mergeCell ref="B99:C99"/>
    <mergeCell ref="B100:C100"/>
    <mergeCell ref="B101:C101"/>
    <mergeCell ref="B102:D102"/>
    <mergeCell ref="D64:D65"/>
    <mergeCell ref="B66:D66"/>
    <mergeCell ref="B67:D67"/>
    <mergeCell ref="B68:C68"/>
    <mergeCell ref="B69:D69"/>
    <mergeCell ref="B70:C70"/>
    <mergeCell ref="B71:C71"/>
    <mergeCell ref="B72:C72"/>
    <mergeCell ref="B73:D73"/>
    <mergeCell ref="D93:D94"/>
    <mergeCell ref="B95:D95"/>
    <mergeCell ref="B96:D96"/>
    <mergeCell ref="B97:C97"/>
    <mergeCell ref="B98:D98"/>
    <mergeCell ref="B90:D90"/>
    <mergeCell ref="B59:C59"/>
    <mergeCell ref="B60:C60"/>
    <mergeCell ref="B61:D61"/>
    <mergeCell ref="D81:D82"/>
    <mergeCell ref="B83:D83"/>
    <mergeCell ref="B84:D84"/>
    <mergeCell ref="B85:C85"/>
    <mergeCell ref="B86:D86"/>
    <mergeCell ref="B87:C87"/>
    <mergeCell ref="B88:C88"/>
    <mergeCell ref="B89:C89"/>
    <mergeCell ref="B58:C58"/>
    <mergeCell ref="B44:C44"/>
    <mergeCell ref="B45:D45"/>
    <mergeCell ref="B46:C46"/>
    <mergeCell ref="B47:C47"/>
    <mergeCell ref="B48:C48"/>
    <mergeCell ref="B49:D49"/>
    <mergeCell ref="D52:D53"/>
    <mergeCell ref="B54:D54"/>
    <mergeCell ref="B55:D55"/>
    <mergeCell ref="B56:C56"/>
    <mergeCell ref="B57:D57"/>
    <mergeCell ref="B43:D43"/>
    <mergeCell ref="D28:D29"/>
    <mergeCell ref="B30:D30"/>
    <mergeCell ref="B31:D31"/>
    <mergeCell ref="B32:C32"/>
    <mergeCell ref="B33:D33"/>
    <mergeCell ref="B34:C34"/>
    <mergeCell ref="B35:C35"/>
    <mergeCell ref="B36:C36"/>
    <mergeCell ref="B37:D37"/>
    <mergeCell ref="D40:D41"/>
    <mergeCell ref="B42:D42"/>
    <mergeCell ref="B25:D25"/>
    <mergeCell ref="B10:C10"/>
    <mergeCell ref="B11:C11"/>
    <mergeCell ref="B12:D12"/>
    <mergeCell ref="D16:D17"/>
    <mergeCell ref="B18:D18"/>
    <mergeCell ref="B19:D19"/>
    <mergeCell ref="B20:C20"/>
    <mergeCell ref="B21:D21"/>
    <mergeCell ref="B22:C22"/>
    <mergeCell ref="B23:C23"/>
    <mergeCell ref="B24:C24"/>
    <mergeCell ref="B9:C9"/>
    <mergeCell ref="D3:D4"/>
    <mergeCell ref="B5:D5"/>
    <mergeCell ref="B6:D6"/>
    <mergeCell ref="B7:C7"/>
    <mergeCell ref="B8:D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17</vt:i4>
      </vt:variant>
    </vt:vector>
  </HeadingPairs>
  <TitlesOfParts>
    <vt:vector size="21" baseType="lpstr">
      <vt:lpstr>tabulacion</vt:lpstr>
      <vt:lpstr>estadistica</vt:lpstr>
      <vt:lpstr>Requerimientos</vt:lpstr>
      <vt:lpstr>Req No Funcionales </vt:lpstr>
      <vt:lpstr>Requerimientos!_Toc39088605</vt:lpstr>
      <vt:lpstr>Requerimientos!_Toc39088606</vt:lpstr>
      <vt:lpstr>Requerimientos!_Toc39088607</vt:lpstr>
      <vt:lpstr>Requerimientos!_Toc39088608</vt:lpstr>
      <vt:lpstr>Requerimientos!_Toc39088609</vt:lpstr>
      <vt:lpstr>Requerimientos!_Toc39088610</vt:lpstr>
      <vt:lpstr>Requerimientos!_Toc39088611</vt:lpstr>
      <vt:lpstr>Requerimientos!_Toc39088612</vt:lpstr>
      <vt:lpstr>Requerimientos!_Toc39088613</vt:lpstr>
      <vt:lpstr>Requerimientos!_Toc39088614</vt:lpstr>
      <vt:lpstr>Requerimientos!_Toc39088615</vt:lpstr>
      <vt:lpstr>Requerimientos!_Toc39088616</vt:lpstr>
      <vt:lpstr>Requerimientos!_Toc39088617</vt:lpstr>
      <vt:lpstr>Requerimientos!_Toc39088618</vt:lpstr>
      <vt:lpstr>Requerimientos!_Toc39088619</vt:lpstr>
      <vt:lpstr>Requerimientos!_Toc39088620</vt:lpstr>
      <vt:lpstr>Requerimientos!Área_de_impresión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FCastellanos</dc:creator>
  <cp:lastModifiedBy>Karina Bocanegra</cp:lastModifiedBy>
  <dcterms:created xsi:type="dcterms:W3CDTF">2019-11-08T02:00:59Z</dcterms:created>
  <dcterms:modified xsi:type="dcterms:W3CDTF">2022-02-25T00:51:05Z</dcterms:modified>
</cp:coreProperties>
</file>