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veedorPDO\assests\DocumentosProyectos\Documentacion\Trimestre1\leventamientoInformacion\"/>
    </mc:Choice>
  </mc:AlternateContent>
  <xr:revisionPtr revIDLastSave="0" documentId="13_ncr:1_{BCC233E7-F2CA-451A-B5DC-7ED95085B3AB}" xr6:coauthVersionLast="40" xr6:coauthVersionMax="40" xr10:uidLastSave="{00000000-0000-0000-0000-000000000000}"/>
  <bookViews>
    <workbookView xWindow="0" yWindow="460" windowWidth="16390" windowHeight="5450" activeTab="1" xr2:uid="{00000000-000D-0000-FFFF-FFFF00000000}"/>
  </bookViews>
  <sheets>
    <sheet name="Hoja1" sheetId="2" r:id="rId1"/>
    <sheet name="Hoja2" sheetId="1" r:id="rId2"/>
  </sheets>
  <calcPr calcId="181029"/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I112" i="1"/>
  <c r="I113" i="1" s="1"/>
  <c r="H112" i="1"/>
  <c r="H113" i="1" s="1"/>
  <c r="G112" i="1"/>
  <c r="G113" i="1" s="1"/>
  <c r="F112" i="1"/>
  <c r="F113" i="1" s="1"/>
  <c r="E112" i="1"/>
  <c r="E113" i="1" s="1"/>
  <c r="D112" i="1"/>
  <c r="D113" i="1" s="1"/>
  <c r="C112" i="1"/>
  <c r="C113" i="1" s="1"/>
  <c r="B112" i="1"/>
  <c r="B113" i="1" s="1"/>
  <c r="F93" i="1"/>
  <c r="E93" i="1"/>
  <c r="K92" i="1"/>
  <c r="K93" i="1" s="1"/>
  <c r="J92" i="1"/>
  <c r="J93" i="1" s="1"/>
  <c r="I92" i="1"/>
  <c r="I93" i="1" s="1"/>
  <c r="H92" i="1"/>
  <c r="H93" i="1" s="1"/>
  <c r="G92" i="1"/>
  <c r="G93" i="1" s="1"/>
  <c r="F92" i="1"/>
  <c r="E92" i="1"/>
  <c r="D92" i="1"/>
  <c r="D93" i="1" s="1"/>
  <c r="C92" i="1"/>
  <c r="C93" i="1" s="1"/>
  <c r="B92" i="1"/>
  <c r="B93" i="1" s="1"/>
  <c r="G71" i="1"/>
  <c r="F71" i="1"/>
  <c r="B71" i="1"/>
  <c r="H70" i="1"/>
  <c r="H71" i="1" s="1"/>
  <c r="G70" i="1"/>
  <c r="F70" i="1"/>
  <c r="E70" i="1"/>
  <c r="E71" i="1" s="1"/>
  <c r="D70" i="1"/>
  <c r="D71" i="1" s="1"/>
  <c r="C70" i="1"/>
  <c r="C71" i="1" s="1"/>
  <c r="B70" i="1"/>
  <c r="F46" i="1"/>
  <c r="J45" i="1"/>
  <c r="J46" i="1" s="1"/>
  <c r="I45" i="1"/>
  <c r="I46" i="1" s="1"/>
  <c r="H45" i="1"/>
  <c r="H46" i="1" s="1"/>
  <c r="G45" i="1"/>
  <c r="G46" i="1" s="1"/>
  <c r="F45" i="1"/>
  <c r="E45" i="1"/>
  <c r="E46" i="1" s="1"/>
  <c r="D45" i="1"/>
  <c r="D46" i="1" s="1"/>
  <c r="C45" i="1"/>
  <c r="C46" i="1" s="1"/>
  <c r="B45" i="1"/>
  <c r="B46" i="1" s="1"/>
  <c r="B37" i="1"/>
  <c r="C36" i="1"/>
  <c r="C37" i="1" s="1"/>
  <c r="B36" i="1"/>
  <c r="E27" i="1"/>
  <c r="E28" i="1" s="1"/>
  <c r="D27" i="1"/>
  <c r="D28" i="1" s="1"/>
  <c r="C27" i="1"/>
  <c r="C28" i="1" s="1"/>
  <c r="B27" i="1"/>
  <c r="B28" i="1" s="1"/>
  <c r="E17" i="1"/>
  <c r="E18" i="1" s="1"/>
  <c r="D17" i="1"/>
  <c r="D18" i="1" s="1"/>
  <c r="C17" i="1"/>
  <c r="C18" i="1" s="1"/>
  <c r="B17" i="1"/>
  <c r="B18" i="1" s="1"/>
  <c r="E9" i="1"/>
  <c r="E10" i="1" s="1"/>
  <c r="D9" i="1"/>
  <c r="D10" i="1" s="1"/>
  <c r="C9" i="1"/>
  <c r="C10" i="1" s="1"/>
  <c r="B9" i="1"/>
  <c r="B10" i="1" s="1"/>
</calcChain>
</file>

<file path=xl/sharedStrings.xml><?xml version="1.0" encoding="utf-8"?>
<sst xmlns="http://schemas.openxmlformats.org/spreadsheetml/2006/main" count="74" uniqueCount="72">
  <si>
    <t>TOTAL</t>
  </si>
  <si>
    <t>Como llevan a cabo el manejo de la información de proveedores, empleados,inventarios</t>
  </si>
  <si>
    <t>Qué persona dentro de la organización o negocio esta encargada de la manipulación de la información</t>
  </si>
  <si>
    <t>Qué tan adecuada y diligente considera que es la seguridad y preservación de los datos respecto a la primer pregunta</t>
  </si>
  <si>
    <t>Le gustaría encontrar un programa que se adapte a las necesidades de su empresa</t>
  </si>
  <si>
    <t>Por qué le gustaría encontrar un programa que se adapte a las necesidades de su empresa</t>
  </si>
  <si>
    <t>Considera usted que se adapta fácilmente a la implementación de nuevas tecnología en su trabajo</t>
  </si>
  <si>
    <t>Considera que el proveedor de software debería realizar revisión periódica</t>
  </si>
  <si>
    <t>En qué sentido cree que le han fallado a la hora de adquirir un software</t>
  </si>
  <si>
    <t>Qué prefiere a la hora de adquirir un software</t>
  </si>
  <si>
    <t>cuanto estaría dispuesto a pagar por un buen software</t>
  </si>
  <si>
    <t>estaría dispuesto a proporcionarnos información confidencial o permitirnos el ingreso a su empresa para desarrollar sus programas de software</t>
  </si>
  <si>
    <t>cual de los siguientes programas se ajusta mas a las necesidades de su empresa y si estaría dispuesto a invertir en al adquisición de algunos de ellos</t>
  </si>
  <si>
    <t>para usted que es lo mas importante a la hora de adquirir un programa</t>
  </si>
  <si>
    <t>que medios utiliza para que sus clientes y posibles cliente conozcan sus productos y servicios</t>
  </si>
  <si>
    <t>Realiza entregas a domicilio de productos y/ o servicios</t>
  </si>
  <si>
    <t>Mediante que medio se ponen en contacto sus clientes para realizar algún tipo de requerimiento</t>
  </si>
  <si>
    <t>mediante que medio le gustaría conocer un nuevo producto</t>
  </si>
  <si>
    <t>software (1)</t>
  </si>
  <si>
    <t>Excel (2)</t>
  </si>
  <si>
    <t>cuaderno (3)</t>
  </si>
  <si>
    <t>otras (4)</t>
  </si>
  <si>
    <t>Como llevan a cabo el manejo de la información de proveedores, empleados, inventarios</t>
  </si>
  <si>
    <t>Propietario (1)</t>
  </si>
  <si>
    <t>administrador (2)</t>
  </si>
  <si>
    <t>empleados(3)</t>
  </si>
  <si>
    <t>tercero (4)</t>
  </si>
  <si>
    <t>que persona dentro de la organización o negocio esta encargada de la manipulación de la información</t>
  </si>
  <si>
    <t>Excelente(1)</t>
  </si>
  <si>
    <t>Bueno(2)</t>
  </si>
  <si>
    <t>Regular(3)</t>
  </si>
  <si>
    <t>Mala(4)</t>
  </si>
  <si>
    <t>que tan adecuada y diligente considera que es la seguridad y preservación de los datos respecto a la primer pregunta</t>
  </si>
  <si>
    <t>SI(1)</t>
  </si>
  <si>
    <t>NO(2)</t>
  </si>
  <si>
    <t>le gustaría encontrar un programa que se adapte a las necesidades de su empresa</t>
  </si>
  <si>
    <t>manejo y seguridad de sus datos (1)</t>
  </si>
  <si>
    <t>organización (2)</t>
  </si>
  <si>
    <t>automatización (3)</t>
  </si>
  <si>
    <t>vanguardia de tecnología (4)</t>
  </si>
  <si>
    <t>seguridad empresarial (5)</t>
  </si>
  <si>
    <t>Opciones1,2 y 3(6)</t>
  </si>
  <si>
    <t>Opciones 1 y 5(7)</t>
  </si>
  <si>
    <t>Opciones 1 y 3(8)</t>
  </si>
  <si>
    <t>Opciones 1 y 2(9)</t>
  </si>
  <si>
    <t>por que le gustaría encontrar un programa que se adapte a las necesidades de su empresa</t>
  </si>
  <si>
    <t>en que sentido cree que le han fallado a la hora de adquirir un software</t>
  </si>
  <si>
    <t>ejecución del programa  (1)</t>
  </si>
  <si>
    <t>fallas en el sistema de arranque  (2)</t>
  </si>
  <si>
    <t>tiempo de respuesta . (3)</t>
  </si>
  <si>
    <t>capacitación y dificultad a la hora de manipular el programa (4)</t>
  </si>
  <si>
    <t>No Aplica(5)</t>
  </si>
  <si>
    <t>No Responde(6)</t>
  </si>
  <si>
    <t>Opcion 1 y 4(7)</t>
  </si>
  <si>
    <t xml:space="preserve"> contables   (1)</t>
  </si>
  <si>
    <t>inventarios y stock  (2)</t>
  </si>
  <si>
    <t>proveedores . (3)</t>
  </si>
  <si>
    <t>personal (administrativo y operario) (4)</t>
  </si>
  <si>
    <t xml:space="preserve"> calendario citas y pagos pendientes.(5)</t>
  </si>
  <si>
    <t>Contables y proveedores(6)</t>
  </si>
  <si>
    <t>opciones 1,2,3  (2)</t>
  </si>
  <si>
    <t>Todas . (3)</t>
  </si>
  <si>
    <t>no responde (4)</t>
  </si>
  <si>
    <t>opciones 1 y 2(5)</t>
  </si>
  <si>
    <t>comodidad (amigable) (1)</t>
  </si>
  <si>
    <t xml:space="preserve"> economía   (2)</t>
  </si>
  <si>
    <t>calidad  (3)</t>
  </si>
  <si>
    <t xml:space="preserve"> contenido  (4)</t>
  </si>
  <si>
    <t xml:space="preserve"> interfaz gráfica(5)</t>
  </si>
  <si>
    <t>Comodidad y calidad(6)</t>
  </si>
  <si>
    <t xml:space="preserve"> Todas (7)</t>
  </si>
  <si>
    <t>No Responde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</si>
</sst>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</font>
    <font>
      <sz val="11"/>
      <color rgb="FF000000"/>
      <name val="Inconsolata"/>
    </font>
    <font>
      <sz val="12"/>
      <color rgb="FF000000"/>
      <name val="Arial"/>
    </font>
    <font>
      <sz val="11"/>
      <color rgb="FF000000"/>
      <name val="Calibri"/>
    </font>
    <font>
      <sz val="14"/>
      <name val="Arial"/>
    </font>
    <font>
      <sz val="14"/>
      <color rgb="FF000000"/>
      <name val="Arial"/>
    </font>
    <font>
      <sz val="18"/>
      <color theme="1"/>
      <name val="Arial"/>
    </font>
    <font>
      <sz val="14"/>
      <color theme="1"/>
      <name val="Arial"/>
    </font>
    <font>
      <sz val="1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/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11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9" fontId="1" fillId="0" borderId="15" xfId="0" applyNumberFormat="1" applyFont="1" applyBorder="1"/>
    <xf numFmtId="9" fontId="1" fillId="0" borderId="16" xfId="0" applyNumberFormat="1" applyFont="1" applyBorder="1"/>
    <xf numFmtId="0" fontId="3" fillId="2" borderId="11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2" borderId="8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vertical="center" wrapText="1"/>
    </xf>
    <xf numFmtId="0" fontId="1" fillId="0" borderId="11" xfId="0" applyFont="1" applyBorder="1"/>
    <xf numFmtId="0" fontId="5" fillId="0" borderId="0" xfId="0" applyFont="1"/>
    <xf numFmtId="0" fontId="6" fillId="2" borderId="8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8" fillId="0" borderId="14" xfId="0" applyFont="1" applyBorder="1"/>
    <xf numFmtId="9" fontId="9" fillId="0" borderId="15" xfId="0" applyNumberFormat="1" applyFont="1" applyBorder="1"/>
    <xf numFmtId="9" fontId="9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workbookViewId="0">
      <selection activeCell="A12" sqref="A1:XFD1048576"/>
    </sheetView>
  </sheetViews>
  <sheetFormatPr baseColWidth="10" defaultRowHeight="31.75" customHeight="1"/>
  <cols>
    <col min="1" max="1" width="2.6640625" bestFit="1" customWidth="1"/>
    <col min="2" max="2" width="69.6640625" bestFit="1" customWidth="1"/>
    <col min="3" max="3" width="5.6640625" bestFit="1" customWidth="1"/>
    <col min="4" max="12" width="1.83203125" bestFit="1" customWidth="1"/>
    <col min="13" max="37" width="2.6640625" bestFit="1" customWidth="1"/>
    <col min="38" max="38" width="2.9140625" bestFit="1" customWidth="1"/>
  </cols>
  <sheetData>
    <row r="1" spans="1:38" ht="3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1.75" customHeight="1">
      <c r="A2" s="1"/>
      <c r="B2" s="1"/>
      <c r="C2" s="2" t="s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4">
        <v>35</v>
      </c>
    </row>
    <row r="3" spans="1:38" ht="31.75" customHeight="1">
      <c r="A3" s="5">
        <v>1</v>
      </c>
      <c r="B3" s="6" t="s">
        <v>1</v>
      </c>
      <c r="C3" s="1">
        <f t="shared" ref="C3:C19" si="0">COUNT(D3:AL3)</f>
        <v>35</v>
      </c>
      <c r="D3" s="1">
        <v>3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3</v>
      </c>
      <c r="K3" s="1">
        <v>4</v>
      </c>
      <c r="L3" s="1">
        <v>3</v>
      </c>
      <c r="M3" s="1">
        <v>2</v>
      </c>
      <c r="N3" s="1">
        <v>2</v>
      </c>
      <c r="O3" s="1">
        <v>1</v>
      </c>
      <c r="P3" s="1">
        <v>3</v>
      </c>
      <c r="Q3" s="1">
        <v>2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2</v>
      </c>
      <c r="Y3" s="1">
        <v>1</v>
      </c>
      <c r="Z3" s="1">
        <v>3</v>
      </c>
      <c r="AA3" s="1">
        <v>1</v>
      </c>
      <c r="AB3" s="1">
        <v>3</v>
      </c>
      <c r="AC3" s="1">
        <v>3</v>
      </c>
      <c r="AD3" s="1">
        <v>3</v>
      </c>
      <c r="AE3" s="1">
        <v>1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7">
        <v>3</v>
      </c>
    </row>
    <row r="4" spans="1:38" ht="31.75" customHeight="1">
      <c r="A4" s="5">
        <v>2</v>
      </c>
      <c r="B4" s="8" t="s">
        <v>2</v>
      </c>
      <c r="C4" s="1">
        <f t="shared" si="0"/>
        <v>35</v>
      </c>
      <c r="D4" s="1">
        <v>3</v>
      </c>
      <c r="E4" s="1">
        <v>3</v>
      </c>
      <c r="F4" s="1">
        <v>3</v>
      </c>
      <c r="G4" s="1">
        <v>3</v>
      </c>
      <c r="H4" s="1">
        <v>2</v>
      </c>
      <c r="I4" s="1">
        <v>3</v>
      </c>
      <c r="J4" s="1">
        <v>1</v>
      </c>
      <c r="K4" s="1">
        <v>2</v>
      </c>
      <c r="L4" s="1">
        <v>2</v>
      </c>
      <c r="M4" s="1">
        <v>1</v>
      </c>
      <c r="N4" s="1">
        <v>2</v>
      </c>
      <c r="O4" s="1">
        <v>2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4</v>
      </c>
      <c r="Y4" s="1">
        <v>1</v>
      </c>
      <c r="Z4" s="1">
        <v>1</v>
      </c>
      <c r="AA4" s="1">
        <v>1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3</v>
      </c>
      <c r="AH4" s="1">
        <v>2</v>
      </c>
      <c r="AI4" s="1">
        <v>3</v>
      </c>
      <c r="AJ4" s="1">
        <v>2</v>
      </c>
      <c r="AK4" s="1">
        <v>1</v>
      </c>
      <c r="AL4" s="7">
        <v>1</v>
      </c>
    </row>
    <row r="5" spans="1:38" ht="31.75" customHeight="1">
      <c r="A5" s="5">
        <v>3</v>
      </c>
      <c r="B5" s="8" t="s">
        <v>3</v>
      </c>
      <c r="C5" s="1">
        <f t="shared" si="0"/>
        <v>35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3</v>
      </c>
      <c r="O5" s="1">
        <v>1</v>
      </c>
      <c r="P5" s="1">
        <v>2</v>
      </c>
      <c r="Q5" s="1">
        <v>2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1</v>
      </c>
      <c r="Y5" s="1">
        <v>2</v>
      </c>
      <c r="Z5" s="1">
        <v>1</v>
      </c>
      <c r="AA5" s="1">
        <v>1</v>
      </c>
      <c r="AB5" s="1">
        <v>1</v>
      </c>
      <c r="AC5" s="1">
        <v>2</v>
      </c>
      <c r="AD5" s="1">
        <v>3</v>
      </c>
      <c r="AE5" s="1">
        <v>1</v>
      </c>
      <c r="AF5" s="1">
        <v>4</v>
      </c>
      <c r="AG5" s="1">
        <v>4</v>
      </c>
      <c r="AH5" s="1">
        <v>2</v>
      </c>
      <c r="AI5" s="1">
        <v>2</v>
      </c>
      <c r="AJ5" s="1">
        <v>4</v>
      </c>
      <c r="AK5" s="1">
        <v>3</v>
      </c>
      <c r="AL5" s="7">
        <v>2</v>
      </c>
    </row>
    <row r="6" spans="1:38" ht="31.75" customHeight="1">
      <c r="A6" s="5">
        <v>4</v>
      </c>
      <c r="B6" s="8" t="s">
        <v>4</v>
      </c>
      <c r="C6" s="1">
        <f t="shared" si="0"/>
        <v>35</v>
      </c>
      <c r="D6" s="1">
        <v>1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2</v>
      </c>
      <c r="M6" s="1">
        <v>1</v>
      </c>
      <c r="N6" s="1">
        <v>1</v>
      </c>
      <c r="O6" s="1">
        <v>1</v>
      </c>
      <c r="P6" s="1">
        <v>1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1</v>
      </c>
      <c r="AB6" s="1">
        <v>1</v>
      </c>
      <c r="AC6" s="1">
        <v>2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2</v>
      </c>
      <c r="AJ6" s="1">
        <v>1</v>
      </c>
      <c r="AK6" s="1">
        <v>1</v>
      </c>
      <c r="AL6" s="7">
        <v>1</v>
      </c>
    </row>
    <row r="7" spans="1:38" ht="31.75" customHeight="1">
      <c r="A7" s="5">
        <v>5</v>
      </c>
      <c r="B7" s="8" t="s">
        <v>5</v>
      </c>
      <c r="C7" s="1">
        <f t="shared" si="0"/>
        <v>35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2</v>
      </c>
      <c r="J7" s="1">
        <v>6</v>
      </c>
      <c r="K7" s="1">
        <v>6</v>
      </c>
      <c r="L7" s="1">
        <v>6</v>
      </c>
      <c r="M7" s="1">
        <v>7</v>
      </c>
      <c r="N7" s="1">
        <v>3</v>
      </c>
      <c r="O7" s="1">
        <v>1</v>
      </c>
      <c r="P7" s="1">
        <v>2</v>
      </c>
      <c r="Q7" s="1">
        <v>4</v>
      </c>
      <c r="R7" s="1">
        <v>5</v>
      </c>
      <c r="S7" s="1">
        <v>7</v>
      </c>
      <c r="T7" s="1">
        <v>8</v>
      </c>
      <c r="U7" s="1">
        <v>6</v>
      </c>
      <c r="V7" s="1">
        <v>7</v>
      </c>
      <c r="W7" s="1">
        <v>1</v>
      </c>
      <c r="X7" s="1">
        <v>2</v>
      </c>
      <c r="Y7" s="1">
        <v>1</v>
      </c>
      <c r="Z7" s="1">
        <v>1</v>
      </c>
      <c r="AA7" s="1">
        <v>8</v>
      </c>
      <c r="AB7" s="1">
        <v>1</v>
      </c>
      <c r="AC7" s="1">
        <v>9</v>
      </c>
      <c r="AD7" s="1">
        <v>2</v>
      </c>
      <c r="AE7" s="1">
        <v>1</v>
      </c>
      <c r="AF7" s="1">
        <v>3</v>
      </c>
      <c r="AG7" s="1">
        <v>2</v>
      </c>
      <c r="AH7" s="1">
        <v>5</v>
      </c>
      <c r="AI7" s="1">
        <v>1</v>
      </c>
      <c r="AJ7" s="1">
        <v>1</v>
      </c>
      <c r="AK7" s="1">
        <v>2</v>
      </c>
      <c r="AL7" s="7">
        <v>5</v>
      </c>
    </row>
    <row r="8" spans="1:38" ht="31.75" customHeight="1">
      <c r="A8" s="5">
        <v>6</v>
      </c>
      <c r="B8" s="8" t="s">
        <v>6</v>
      </c>
      <c r="C8" s="1">
        <f t="shared" si="0"/>
        <v>35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3</v>
      </c>
      <c r="T8" s="1">
        <v>1</v>
      </c>
      <c r="U8" s="1">
        <v>2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1</v>
      </c>
      <c r="AB8" s="1">
        <v>1</v>
      </c>
      <c r="AC8" s="1">
        <v>2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2</v>
      </c>
      <c r="AJ8" s="1">
        <v>1</v>
      </c>
      <c r="AK8" s="1">
        <v>1</v>
      </c>
      <c r="AL8" s="7">
        <v>1</v>
      </c>
    </row>
    <row r="9" spans="1:38" ht="31.75" customHeight="1">
      <c r="A9" s="5">
        <v>7</v>
      </c>
      <c r="B9" s="8" t="s">
        <v>7</v>
      </c>
      <c r="C9" s="1">
        <f t="shared" si="0"/>
        <v>35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3</v>
      </c>
      <c r="T9" s="1">
        <v>1</v>
      </c>
      <c r="U9" s="1">
        <v>2</v>
      </c>
      <c r="V9" s="1">
        <v>2</v>
      </c>
      <c r="W9" s="1">
        <v>1</v>
      </c>
      <c r="X9" s="1">
        <v>1</v>
      </c>
      <c r="Y9" s="1">
        <v>1</v>
      </c>
      <c r="Z9" s="1">
        <v>3</v>
      </c>
      <c r="AA9" s="1">
        <v>1</v>
      </c>
      <c r="AB9" s="1">
        <v>1</v>
      </c>
      <c r="AC9" s="1">
        <v>3</v>
      </c>
      <c r="AD9" s="1">
        <v>1</v>
      </c>
      <c r="AE9" s="1">
        <v>1</v>
      </c>
      <c r="AF9" s="1">
        <v>3</v>
      </c>
      <c r="AG9" s="1">
        <v>2</v>
      </c>
      <c r="AH9" s="1">
        <v>1</v>
      </c>
      <c r="AI9" s="1">
        <v>2</v>
      </c>
      <c r="AJ9" s="1">
        <v>1</v>
      </c>
      <c r="AK9" s="1">
        <v>1</v>
      </c>
      <c r="AL9" s="7">
        <v>2</v>
      </c>
    </row>
    <row r="10" spans="1:38" ht="31.75" customHeight="1">
      <c r="A10" s="5">
        <v>8</v>
      </c>
      <c r="B10" s="8" t="s">
        <v>8</v>
      </c>
      <c r="C10" s="1">
        <f t="shared" si="0"/>
        <v>35</v>
      </c>
      <c r="D10" s="1">
        <v>5</v>
      </c>
      <c r="E10" s="1">
        <v>4</v>
      </c>
      <c r="F10" s="1">
        <v>4</v>
      </c>
      <c r="G10" s="1">
        <v>5</v>
      </c>
      <c r="H10" s="1">
        <v>4</v>
      </c>
      <c r="I10" s="1">
        <v>1</v>
      </c>
      <c r="J10" s="1">
        <v>4</v>
      </c>
      <c r="K10" s="1">
        <v>4</v>
      </c>
      <c r="L10" s="1">
        <v>1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6</v>
      </c>
      <c r="X10" s="1">
        <v>6</v>
      </c>
      <c r="Y10" s="1">
        <v>4</v>
      </c>
      <c r="Z10" s="1">
        <v>6</v>
      </c>
      <c r="AA10" s="1">
        <v>4</v>
      </c>
      <c r="AB10" s="1">
        <v>6</v>
      </c>
      <c r="AC10" s="1">
        <v>6</v>
      </c>
      <c r="AD10" s="1">
        <v>5</v>
      </c>
      <c r="AE10" s="1">
        <v>1</v>
      </c>
      <c r="AF10" s="1">
        <v>4</v>
      </c>
      <c r="AG10" s="1">
        <v>2</v>
      </c>
      <c r="AH10" s="1">
        <v>4</v>
      </c>
      <c r="AI10" s="1">
        <v>6</v>
      </c>
      <c r="AJ10" s="1">
        <v>4</v>
      </c>
      <c r="AK10" s="1">
        <v>5</v>
      </c>
      <c r="AL10" s="7">
        <v>7</v>
      </c>
    </row>
    <row r="11" spans="1:38" ht="31.75" customHeight="1">
      <c r="A11" s="5">
        <v>9</v>
      </c>
      <c r="B11" s="8" t="s">
        <v>9</v>
      </c>
      <c r="C11" s="1">
        <f t="shared" si="0"/>
        <v>35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1</v>
      </c>
      <c r="N11" s="1">
        <v>1</v>
      </c>
      <c r="O11" s="1">
        <v>1</v>
      </c>
      <c r="P11" s="1">
        <v>2</v>
      </c>
      <c r="Q11" s="1">
        <v>2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1</v>
      </c>
      <c r="Z11" s="1">
        <v>3</v>
      </c>
      <c r="AA11" s="1">
        <v>2</v>
      </c>
      <c r="AB11" s="1">
        <v>1</v>
      </c>
      <c r="AC11" s="1">
        <v>3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2</v>
      </c>
      <c r="AJ11" s="1">
        <v>1</v>
      </c>
      <c r="AK11" s="1">
        <v>1</v>
      </c>
      <c r="AL11" s="7">
        <v>1</v>
      </c>
    </row>
    <row r="12" spans="1:38" ht="31.75" customHeight="1">
      <c r="A12" s="5">
        <v>10</v>
      </c>
      <c r="B12" s="8" t="s">
        <v>10</v>
      </c>
      <c r="C12" s="1">
        <f t="shared" si="0"/>
        <v>35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2</v>
      </c>
      <c r="L12" s="1">
        <v>1</v>
      </c>
      <c r="M12" s="1">
        <v>3</v>
      </c>
      <c r="N12" s="1">
        <v>2</v>
      </c>
      <c r="O12" s="1">
        <v>4</v>
      </c>
      <c r="P12" s="1">
        <v>4</v>
      </c>
      <c r="Q12" s="1">
        <v>2</v>
      </c>
      <c r="R12" s="1">
        <v>3</v>
      </c>
      <c r="S12" s="1">
        <v>4</v>
      </c>
      <c r="T12" s="1">
        <v>1</v>
      </c>
      <c r="U12" s="1">
        <v>1</v>
      </c>
      <c r="V12" s="1">
        <v>2</v>
      </c>
      <c r="W12" s="1">
        <v>1</v>
      </c>
      <c r="X12" s="1">
        <v>4</v>
      </c>
      <c r="Y12" s="1">
        <v>1</v>
      </c>
      <c r="Z12" s="1">
        <v>5</v>
      </c>
      <c r="AA12" s="1">
        <v>4</v>
      </c>
      <c r="AB12" s="1">
        <v>1</v>
      </c>
      <c r="AC12" s="1">
        <v>5</v>
      </c>
      <c r="AD12" s="1">
        <v>1</v>
      </c>
      <c r="AE12" s="1">
        <v>4</v>
      </c>
      <c r="AF12" s="1">
        <v>4</v>
      </c>
      <c r="AG12" s="1">
        <v>5</v>
      </c>
      <c r="AH12" s="1">
        <v>1</v>
      </c>
      <c r="AI12" s="1">
        <v>5</v>
      </c>
      <c r="AJ12" s="1">
        <v>4</v>
      </c>
      <c r="AK12" s="1">
        <v>1</v>
      </c>
      <c r="AL12" s="7">
        <v>1</v>
      </c>
    </row>
    <row r="13" spans="1:38" ht="31.75" customHeight="1">
      <c r="A13" s="5">
        <v>11</v>
      </c>
      <c r="B13" s="8" t="s">
        <v>11</v>
      </c>
      <c r="C13" s="1">
        <f t="shared" si="0"/>
        <v>35</v>
      </c>
      <c r="D13" s="1">
        <v>1</v>
      </c>
      <c r="E13" s="1">
        <v>1</v>
      </c>
      <c r="F13" s="1">
        <v>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2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3</v>
      </c>
      <c r="AA13" s="1">
        <v>2</v>
      </c>
      <c r="AB13" s="1">
        <v>2</v>
      </c>
      <c r="AC13" s="1">
        <v>3</v>
      </c>
      <c r="AD13" s="1">
        <v>1</v>
      </c>
      <c r="AE13" s="1">
        <v>1</v>
      </c>
      <c r="AF13" s="1">
        <v>1</v>
      </c>
      <c r="AG13" s="1">
        <v>2</v>
      </c>
      <c r="AH13" s="1">
        <v>1</v>
      </c>
      <c r="AI13" s="1">
        <v>2</v>
      </c>
      <c r="AJ13" s="1">
        <v>1</v>
      </c>
      <c r="AK13" s="1">
        <v>1</v>
      </c>
      <c r="AL13" s="7">
        <v>2</v>
      </c>
    </row>
    <row r="14" spans="1:38" ht="31.75" customHeight="1">
      <c r="A14" s="5">
        <v>12</v>
      </c>
      <c r="B14" s="8" t="s">
        <v>12</v>
      </c>
      <c r="C14" s="1">
        <f t="shared" si="0"/>
        <v>35</v>
      </c>
      <c r="D14" s="1">
        <v>4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1</v>
      </c>
      <c r="K14" s="1">
        <v>1</v>
      </c>
      <c r="L14" s="1">
        <v>3</v>
      </c>
      <c r="M14" s="1">
        <v>8</v>
      </c>
      <c r="N14" s="1">
        <v>1</v>
      </c>
      <c r="O14" s="1">
        <v>6</v>
      </c>
      <c r="P14" s="1">
        <v>1</v>
      </c>
      <c r="Q14" s="1">
        <v>1</v>
      </c>
      <c r="R14" s="1">
        <v>1</v>
      </c>
      <c r="S14" s="1">
        <v>1</v>
      </c>
      <c r="T14" s="1">
        <v>7</v>
      </c>
      <c r="U14" s="1">
        <v>8</v>
      </c>
      <c r="V14" s="1">
        <v>8</v>
      </c>
      <c r="W14" s="1">
        <v>1</v>
      </c>
      <c r="X14" s="1">
        <v>2</v>
      </c>
      <c r="Y14" s="1">
        <v>1</v>
      </c>
      <c r="Z14" s="1">
        <v>9</v>
      </c>
      <c r="AA14" s="1">
        <v>10</v>
      </c>
      <c r="AB14" s="1">
        <v>10</v>
      </c>
      <c r="AC14" s="1">
        <v>10</v>
      </c>
      <c r="AD14" s="1">
        <v>2</v>
      </c>
      <c r="AE14" s="1">
        <v>1</v>
      </c>
      <c r="AF14" s="1">
        <v>8</v>
      </c>
      <c r="AG14" s="1">
        <v>2</v>
      </c>
      <c r="AH14" s="1">
        <v>5</v>
      </c>
      <c r="AI14" s="1">
        <v>9</v>
      </c>
      <c r="AJ14" s="1">
        <v>1</v>
      </c>
      <c r="AK14" s="1">
        <v>2</v>
      </c>
      <c r="AL14" s="7">
        <v>2</v>
      </c>
    </row>
    <row r="15" spans="1:38" ht="31.75" customHeight="1">
      <c r="A15" s="5">
        <v>13</v>
      </c>
      <c r="B15" s="8" t="s">
        <v>13</v>
      </c>
      <c r="C15" s="1">
        <f t="shared" si="0"/>
        <v>35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">
        <v>4</v>
      </c>
      <c r="M15" s="1">
        <v>8</v>
      </c>
      <c r="N15" s="1">
        <v>3</v>
      </c>
      <c r="O15" s="1">
        <v>3</v>
      </c>
      <c r="P15" s="1">
        <v>2</v>
      </c>
      <c r="Q15" s="1">
        <v>2</v>
      </c>
      <c r="R15" s="1">
        <v>3</v>
      </c>
      <c r="S15" s="1">
        <v>6</v>
      </c>
      <c r="T15" s="1">
        <v>6</v>
      </c>
      <c r="U15" s="1">
        <v>6</v>
      </c>
      <c r="V15" s="1">
        <v>6</v>
      </c>
      <c r="W15" s="1">
        <v>3</v>
      </c>
      <c r="X15" s="1">
        <v>6</v>
      </c>
      <c r="Y15" s="1">
        <v>1</v>
      </c>
      <c r="Z15" s="1">
        <v>7</v>
      </c>
      <c r="AA15" s="1">
        <v>6</v>
      </c>
      <c r="AB15" s="1">
        <v>1</v>
      </c>
      <c r="AC15" s="1">
        <v>7</v>
      </c>
      <c r="AD15" s="1">
        <v>1</v>
      </c>
      <c r="AE15" s="1">
        <v>3</v>
      </c>
      <c r="AF15" s="1">
        <v>8</v>
      </c>
      <c r="AG15" s="1">
        <v>2</v>
      </c>
      <c r="AH15" s="1">
        <v>3</v>
      </c>
      <c r="AI15" s="1">
        <v>2</v>
      </c>
      <c r="AJ15" s="1">
        <v>2</v>
      </c>
      <c r="AK15" s="1">
        <v>1</v>
      </c>
      <c r="AL15" s="7">
        <v>3</v>
      </c>
    </row>
    <row r="16" spans="1:38" ht="31.75" customHeight="1">
      <c r="A16" s="5">
        <v>14</v>
      </c>
      <c r="B16" s="8" t="s">
        <v>14</v>
      </c>
      <c r="C16" s="1">
        <f t="shared" si="0"/>
        <v>35</v>
      </c>
      <c r="D16" s="1">
        <v>4</v>
      </c>
      <c r="E16" s="1">
        <v>4</v>
      </c>
      <c r="F16" s="1">
        <v>3</v>
      </c>
      <c r="G16" s="1">
        <v>6</v>
      </c>
      <c r="H16" s="1">
        <v>6</v>
      </c>
      <c r="I16" s="1">
        <v>1</v>
      </c>
      <c r="J16" s="1">
        <v>4</v>
      </c>
      <c r="K16" s="1">
        <v>4</v>
      </c>
      <c r="L16" s="1">
        <v>7</v>
      </c>
      <c r="M16" s="1">
        <v>8</v>
      </c>
      <c r="N16" s="1">
        <v>4</v>
      </c>
      <c r="O16" s="1">
        <v>1</v>
      </c>
      <c r="P16" s="1">
        <v>3</v>
      </c>
      <c r="Q16" s="1">
        <v>3</v>
      </c>
      <c r="R16" s="1">
        <v>7</v>
      </c>
      <c r="S16" s="1">
        <v>8</v>
      </c>
      <c r="T16" s="1">
        <v>6</v>
      </c>
      <c r="U16" s="1">
        <v>7</v>
      </c>
      <c r="V16" s="1">
        <v>7</v>
      </c>
      <c r="W16" s="1">
        <v>6</v>
      </c>
      <c r="X16" s="1">
        <v>8</v>
      </c>
      <c r="Y16" s="1">
        <v>9</v>
      </c>
      <c r="Z16" s="1">
        <v>6</v>
      </c>
      <c r="AA16" s="1">
        <v>10</v>
      </c>
      <c r="AB16" s="1">
        <v>6</v>
      </c>
      <c r="AC16" s="1">
        <v>6</v>
      </c>
      <c r="AD16" s="1">
        <v>4</v>
      </c>
      <c r="AE16" s="1">
        <v>1</v>
      </c>
      <c r="AF16" s="1">
        <v>6</v>
      </c>
      <c r="AG16" s="1">
        <v>6</v>
      </c>
      <c r="AH16" s="1">
        <v>3</v>
      </c>
      <c r="AI16" s="1">
        <v>11</v>
      </c>
      <c r="AJ16" s="1">
        <v>6</v>
      </c>
      <c r="AK16" s="1">
        <v>4</v>
      </c>
      <c r="AL16" s="7">
        <v>4</v>
      </c>
    </row>
    <row r="17" spans="1:38" ht="31.75" customHeight="1">
      <c r="A17" s="5">
        <v>15</v>
      </c>
      <c r="B17" s="9" t="s">
        <v>15</v>
      </c>
      <c r="C17" s="1">
        <f t="shared" si="0"/>
        <v>35</v>
      </c>
      <c r="D17" s="1">
        <v>2</v>
      </c>
      <c r="E17" s="1">
        <v>2</v>
      </c>
      <c r="F17" s="1">
        <v>2</v>
      </c>
      <c r="G17" s="1">
        <v>2</v>
      </c>
      <c r="H17" s="1">
        <v>1</v>
      </c>
      <c r="I17" s="1">
        <v>2</v>
      </c>
      <c r="J17" s="1">
        <v>2</v>
      </c>
      <c r="K17" s="1">
        <v>2</v>
      </c>
      <c r="L17" s="1">
        <v>1</v>
      </c>
      <c r="M17" s="1">
        <v>2</v>
      </c>
      <c r="N17" s="1">
        <v>2</v>
      </c>
      <c r="O17" s="1">
        <v>2</v>
      </c>
      <c r="P17" s="1">
        <v>1</v>
      </c>
      <c r="Q17" s="1">
        <v>1</v>
      </c>
      <c r="R17" s="1">
        <v>2</v>
      </c>
      <c r="S17" s="1">
        <v>1</v>
      </c>
      <c r="T17" s="1">
        <v>2</v>
      </c>
      <c r="U17" s="1">
        <v>2</v>
      </c>
      <c r="V17" s="1">
        <v>1</v>
      </c>
      <c r="W17" s="1">
        <v>1</v>
      </c>
      <c r="X17" s="1">
        <v>2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2</v>
      </c>
      <c r="AG17" s="1">
        <v>2</v>
      </c>
      <c r="AH17" s="1">
        <v>1</v>
      </c>
      <c r="AI17" s="1">
        <v>1</v>
      </c>
      <c r="AJ17" s="1">
        <v>2</v>
      </c>
      <c r="AK17" s="1">
        <v>2</v>
      </c>
      <c r="AL17" s="7">
        <v>2</v>
      </c>
    </row>
    <row r="18" spans="1:38" ht="31.75" customHeight="1">
      <c r="A18" s="5">
        <v>16</v>
      </c>
      <c r="B18" s="8" t="s">
        <v>16</v>
      </c>
      <c r="C18" s="1">
        <f t="shared" si="0"/>
        <v>35</v>
      </c>
      <c r="D18" s="1">
        <v>1</v>
      </c>
      <c r="E18" s="1">
        <v>1</v>
      </c>
      <c r="F18" s="1">
        <v>1</v>
      </c>
      <c r="G18" s="1">
        <v>4</v>
      </c>
      <c r="H18" s="1">
        <v>1</v>
      </c>
      <c r="I18" s="1">
        <v>4</v>
      </c>
      <c r="J18" s="1">
        <v>5</v>
      </c>
      <c r="K18" s="1">
        <v>3</v>
      </c>
      <c r="L18" s="1">
        <v>1</v>
      </c>
      <c r="M18" s="1">
        <v>1</v>
      </c>
      <c r="N18" s="1">
        <v>1</v>
      </c>
      <c r="O18" s="1">
        <v>5</v>
      </c>
      <c r="P18" s="1">
        <v>1</v>
      </c>
      <c r="Q18" s="1">
        <v>3</v>
      </c>
      <c r="R18" s="1">
        <v>6</v>
      </c>
      <c r="S18" s="1">
        <v>6</v>
      </c>
      <c r="T18" s="1">
        <v>7</v>
      </c>
      <c r="U18" s="1">
        <v>7</v>
      </c>
      <c r="V18" s="1">
        <v>6</v>
      </c>
      <c r="W18" s="1">
        <v>1</v>
      </c>
      <c r="X18" s="1">
        <v>6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7</v>
      </c>
      <c r="AE18" s="1">
        <v>3</v>
      </c>
      <c r="AF18" s="1">
        <v>7</v>
      </c>
      <c r="AG18" s="1">
        <v>7</v>
      </c>
      <c r="AH18" s="1">
        <v>6</v>
      </c>
      <c r="AI18" s="1">
        <v>6</v>
      </c>
      <c r="AJ18" s="1">
        <v>3</v>
      </c>
      <c r="AK18" s="1">
        <v>7</v>
      </c>
      <c r="AL18" s="7">
        <v>7</v>
      </c>
    </row>
    <row r="19" spans="1:38" ht="31.75" customHeight="1">
      <c r="A19" s="5">
        <v>17</v>
      </c>
      <c r="B19" s="10" t="s">
        <v>17</v>
      </c>
      <c r="C19" s="1">
        <f t="shared" si="0"/>
        <v>35</v>
      </c>
      <c r="D19" s="1">
        <v>3</v>
      </c>
      <c r="E19" s="1">
        <v>3</v>
      </c>
      <c r="F19" s="1">
        <v>3</v>
      </c>
      <c r="G19" s="1">
        <v>2</v>
      </c>
      <c r="H19" s="1">
        <v>3</v>
      </c>
      <c r="I19" s="1">
        <v>1</v>
      </c>
      <c r="J19" s="1">
        <v>2</v>
      </c>
      <c r="K19" s="1">
        <v>1</v>
      </c>
      <c r="L19" s="1">
        <v>1</v>
      </c>
      <c r="M19" s="1">
        <v>4</v>
      </c>
      <c r="N19" s="1">
        <v>1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3</v>
      </c>
      <c r="V19" s="1">
        <v>3</v>
      </c>
      <c r="W19" s="1">
        <v>1</v>
      </c>
      <c r="X19" s="1">
        <v>2</v>
      </c>
      <c r="Y19" s="1">
        <v>1</v>
      </c>
      <c r="Z19" s="1">
        <v>4</v>
      </c>
      <c r="AA19" s="1">
        <v>2</v>
      </c>
      <c r="AB19" s="1">
        <v>2</v>
      </c>
      <c r="AC19" s="1">
        <v>2</v>
      </c>
      <c r="AD19" s="1">
        <v>1</v>
      </c>
      <c r="AE19" s="1">
        <v>1</v>
      </c>
      <c r="AF19" s="1">
        <v>3</v>
      </c>
      <c r="AG19" s="1">
        <v>3</v>
      </c>
      <c r="AH19" s="1">
        <v>1</v>
      </c>
      <c r="AI19" s="1">
        <v>5</v>
      </c>
      <c r="AJ19" s="1">
        <v>1</v>
      </c>
      <c r="AK19" s="1">
        <v>1</v>
      </c>
      <c r="AL19" s="7">
        <v>4</v>
      </c>
    </row>
    <row r="20" spans="1:38" ht="31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1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3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3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3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3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1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1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1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1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1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1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1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1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1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1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1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1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1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1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1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1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1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1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1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1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1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1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3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3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3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3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3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3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3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3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3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3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3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3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3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3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3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3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3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3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3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3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3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3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3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3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3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3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3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3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3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3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3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3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3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3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3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3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3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3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3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3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3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3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3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3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3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3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3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3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3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3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3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3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3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3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3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3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3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3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3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3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3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3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3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3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3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3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3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3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3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3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3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3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3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3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3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3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3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3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3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3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3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3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3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3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3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3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3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3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3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3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3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3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3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3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3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3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3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3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3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3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3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3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3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3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3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3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3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3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3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3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3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3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3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3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3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3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3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3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3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3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3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3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3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3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3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3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3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3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3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3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3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3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3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3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3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3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3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3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3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3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3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3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3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3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3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3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3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3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3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3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3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3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3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3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3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3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3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3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3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3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3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3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3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3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3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3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3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3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3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3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3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3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3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3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3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3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3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3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3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3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3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3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3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3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3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3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3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3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3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3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3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3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3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3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3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3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3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3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3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3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3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3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3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3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3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3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3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3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3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3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3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3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3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3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3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3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3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3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3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3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3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3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3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3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3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3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3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3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3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3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3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3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3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3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3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3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3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3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3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3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3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3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3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3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3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3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3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3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3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3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3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3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3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3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3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3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3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3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3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3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3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3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3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3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3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3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3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3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3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3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3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3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3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3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3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3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3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3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3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3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3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3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3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3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3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3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3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3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3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3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3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3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3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3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3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3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3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3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3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3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3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3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3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3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3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3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3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3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3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3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3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3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3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3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3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3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3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3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3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3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3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3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3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3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3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3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3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3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3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3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3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3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3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3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3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3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3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3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3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3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3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3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3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3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3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3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3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3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3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3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3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3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3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3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3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3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3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3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3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3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3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3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3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3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3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3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3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3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3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3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3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3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3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3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3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3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3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3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3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3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3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3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3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3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3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3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3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3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3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3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3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3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3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3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3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3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K113"/>
  <sheetViews>
    <sheetView tabSelected="1" workbookViewId="0">
      <selection activeCell="A9" sqref="A9"/>
    </sheetView>
  </sheetViews>
  <sheetFormatPr baseColWidth="10" defaultRowHeight="24.65" customHeight="1"/>
  <cols>
    <col min="1" max="1" width="154.4140625" bestFit="1" customWidth="1"/>
    <col min="2" max="2" width="27" bestFit="1" customWidth="1"/>
    <col min="3" max="3" width="31.33203125" bestFit="1" customWidth="1"/>
    <col min="4" max="4" width="24" bestFit="1" customWidth="1"/>
    <col min="5" max="5" width="53.08203125" bestFit="1" customWidth="1"/>
    <col min="6" max="6" width="54.58203125" bestFit="1" customWidth="1"/>
    <col min="7" max="7" width="38.4140625" bestFit="1" customWidth="1"/>
    <col min="8" max="8" width="26.1640625" bestFit="1" customWidth="1"/>
    <col min="9" max="9" width="15.6640625" bestFit="1" customWidth="1"/>
    <col min="10" max="10" width="22.5" bestFit="1" customWidth="1"/>
    <col min="11" max="11" width="24.4140625" bestFit="1" customWidth="1"/>
  </cols>
  <sheetData>
    <row r="8" spans="1:5" ht="24.65" customHeight="1">
      <c r="A8" s="11"/>
      <c r="B8" s="12" t="s">
        <v>18</v>
      </c>
      <c r="C8" s="12" t="s">
        <v>19</v>
      </c>
      <c r="D8" s="12" t="s">
        <v>20</v>
      </c>
      <c r="E8" s="13" t="s">
        <v>21</v>
      </c>
    </row>
    <row r="9" spans="1:5" ht="24.65" customHeight="1">
      <c r="A9" s="14" t="s">
        <v>22</v>
      </c>
      <c r="B9" s="15">
        <f>COUNTIF(Hoja1!D3:AL3,"1")</f>
        <v>4</v>
      </c>
      <c r="C9" s="15">
        <f>COUNTIF(Hoja1!D3:AL3,"2")</f>
        <v>9</v>
      </c>
      <c r="D9" s="15">
        <f>COUNTIF(Hoja1!D3:AL3,"3")</f>
        <v>21</v>
      </c>
      <c r="E9" s="16">
        <f>COUNTIF(Hoja1!D3:AL3,"4")</f>
        <v>1</v>
      </c>
    </row>
    <row r="10" spans="1:5" ht="24.65" customHeight="1">
      <c r="A10" s="17"/>
      <c r="B10" s="18">
        <f>B9/Hoja1!C4</f>
        <v>0.11428571428571428</v>
      </c>
      <c r="C10" s="18">
        <f>C9/Hoja1!C4</f>
        <v>0.25714285714285712</v>
      </c>
      <c r="D10" s="18">
        <f>D9/Hoja1!C4</f>
        <v>0.6</v>
      </c>
      <c r="E10" s="19">
        <f>E9/ Hoja1!C4</f>
        <v>2.8571428571428571E-2</v>
      </c>
    </row>
    <row r="16" spans="1:5" ht="24.65" customHeight="1">
      <c r="A16" s="11"/>
      <c r="B16" s="12" t="s">
        <v>23</v>
      </c>
      <c r="C16" s="12" t="s">
        <v>24</v>
      </c>
      <c r="D16" s="12" t="s">
        <v>25</v>
      </c>
      <c r="E16" s="13" t="s">
        <v>26</v>
      </c>
    </row>
    <row r="17" spans="1:5" ht="24.65" customHeight="1">
      <c r="A17" s="20" t="s">
        <v>27</v>
      </c>
      <c r="B17" s="15">
        <f>COUNTIF(Hoja1!D4:AL4,"1")</f>
        <v>18</v>
      </c>
      <c r="C17" s="15">
        <f>COUNTIF(Hoja1!D4:AL4,"2")</f>
        <v>9</v>
      </c>
      <c r="D17" s="15">
        <f>COUNTIF(Hoja1!D4:AL4,"3")</f>
        <v>7</v>
      </c>
      <c r="E17" s="16">
        <f>COUNTIF(Hoja1!D4:AL4,"4")</f>
        <v>1</v>
      </c>
    </row>
    <row r="18" spans="1:5" ht="24.65" customHeight="1">
      <c r="A18" s="17"/>
      <c r="B18" s="18">
        <f>B17/Hoja1!C4</f>
        <v>0.51428571428571423</v>
      </c>
      <c r="C18" s="18">
        <f>C17/Hoja1!C4</f>
        <v>0.25714285714285712</v>
      </c>
      <c r="D18" s="18">
        <f>D17/Hoja1!C4</f>
        <v>0.2</v>
      </c>
      <c r="E18" s="19">
        <f>E17/Hoja1!C4</f>
        <v>2.8571428571428571E-2</v>
      </c>
    </row>
    <row r="26" spans="1:5" ht="24.65" customHeight="1">
      <c r="A26" s="11"/>
      <c r="B26" s="12" t="s">
        <v>28</v>
      </c>
      <c r="C26" s="12" t="s">
        <v>29</v>
      </c>
      <c r="D26" s="12" t="s">
        <v>30</v>
      </c>
      <c r="E26" s="13" t="s">
        <v>31</v>
      </c>
    </row>
    <row r="27" spans="1:5" ht="24.65" customHeight="1">
      <c r="A27" s="20" t="s">
        <v>32</v>
      </c>
      <c r="B27" s="15">
        <f>COUNTIF(Hoja1!D5:AL5,"1")</f>
        <v>8</v>
      </c>
      <c r="C27" s="15">
        <f>COUNTIF(Hoja1!D5:AL5,"2")</f>
        <v>15</v>
      </c>
      <c r="D27" s="15">
        <f>COUNTIF(Hoja1!D5:AL5,"3")</f>
        <v>9</v>
      </c>
      <c r="E27" s="16">
        <f>COUNTIF(Hoja1!D5:AL5,"4")</f>
        <v>3</v>
      </c>
    </row>
    <row r="28" spans="1:5" ht="24.65" customHeight="1">
      <c r="A28" s="17"/>
      <c r="B28" s="18">
        <f>B27/Hoja1!C5</f>
        <v>0.22857142857142856</v>
      </c>
      <c r="C28" s="18">
        <f>C27/Hoja1!C5</f>
        <v>0.42857142857142855</v>
      </c>
      <c r="D28" s="18">
        <f>D27/Hoja1!C5</f>
        <v>0.25714285714285712</v>
      </c>
      <c r="E28" s="19">
        <f>E27/Hoja1!C5</f>
        <v>8.5714285714285715E-2</v>
      </c>
    </row>
    <row r="35" spans="1:10" ht="24.65" customHeight="1">
      <c r="A35" s="11"/>
      <c r="B35" s="12" t="s">
        <v>33</v>
      </c>
      <c r="C35" s="13" t="s">
        <v>34</v>
      </c>
    </row>
    <row r="36" spans="1:10" ht="24.65" customHeight="1">
      <c r="A36" s="20" t="s">
        <v>35</v>
      </c>
      <c r="B36" s="15">
        <f>COUNTIF(Hoja1!D6:AL6,"1")</f>
        <v>28</v>
      </c>
      <c r="C36" s="16">
        <f>COUNTIF(Hoja1!D6:AL6,"2")</f>
        <v>7</v>
      </c>
    </row>
    <row r="37" spans="1:10" ht="24.65" customHeight="1">
      <c r="A37" s="17"/>
      <c r="B37" s="18">
        <f>B36/Hoja1!C6</f>
        <v>0.8</v>
      </c>
      <c r="C37" s="19">
        <f>C36/Hoja1!C19</f>
        <v>0.2</v>
      </c>
    </row>
    <row r="44" spans="1:10" ht="24.65" customHeight="1">
      <c r="A44" s="11"/>
      <c r="B44" s="21" t="s">
        <v>36</v>
      </c>
      <c r="C44" s="21" t="s">
        <v>37</v>
      </c>
      <c r="D44" s="21" t="s">
        <v>38</v>
      </c>
      <c r="E44" s="21" t="s">
        <v>39</v>
      </c>
      <c r="F44" s="21" t="s">
        <v>40</v>
      </c>
      <c r="G44" s="21" t="s">
        <v>41</v>
      </c>
      <c r="H44" s="21" t="s">
        <v>42</v>
      </c>
      <c r="I44" s="21" t="s">
        <v>43</v>
      </c>
      <c r="J44" s="22" t="s">
        <v>44</v>
      </c>
    </row>
    <row r="45" spans="1:10" ht="24.65" customHeight="1">
      <c r="A45" s="20" t="s">
        <v>45</v>
      </c>
      <c r="B45" s="15">
        <f>COUNTIF(Hoja1!D7:AL7,"1")</f>
        <v>12</v>
      </c>
      <c r="C45" s="15">
        <f>COUNTIF(Hoja1!D7:AL7,"2")</f>
        <v>6</v>
      </c>
      <c r="D45" s="15">
        <f>COUNTIF(Hoja1!D7:AL7,"3")</f>
        <v>2</v>
      </c>
      <c r="E45" s="15">
        <f>COUNTIF(Hoja1!D7:AL7,"4")</f>
        <v>1</v>
      </c>
      <c r="F45" s="15">
        <f>COUNTIF(Hoja1!D7:AL7,"5")</f>
        <v>4</v>
      </c>
      <c r="G45" s="15">
        <f>COUNTIF(Hoja1!D7:AL7,"6")</f>
        <v>4</v>
      </c>
      <c r="H45" s="15">
        <f>COUNTIF(Hoja1!D7:AL7,"7")</f>
        <v>3</v>
      </c>
      <c r="I45" s="15">
        <f>COUNTIF(Hoja1!D7:AL7,"8")</f>
        <v>2</v>
      </c>
      <c r="J45" s="16">
        <f>COUNTIF(Hoja1!D7:AL7,"9")</f>
        <v>1</v>
      </c>
    </row>
    <row r="46" spans="1:10" ht="24.65" customHeight="1">
      <c r="A46" s="17"/>
      <c r="B46" s="18">
        <f>B45/Hoja1!C7</f>
        <v>0.34285714285714286</v>
      </c>
      <c r="C46" s="18">
        <f>C45/Hoja1!C7</f>
        <v>0.17142857142857143</v>
      </c>
      <c r="D46" s="18">
        <f>D45/Hoja1!C7</f>
        <v>5.7142857142857141E-2</v>
      </c>
      <c r="E46" s="18">
        <f>E45/Hoja1!C7</f>
        <v>2.8571428571428571E-2</v>
      </c>
      <c r="F46" s="18">
        <f>F45/Hoja1!C7</f>
        <v>0.11428571428571428</v>
      </c>
      <c r="G46" s="18">
        <f>G45/Hoja1!C7</f>
        <v>0.11428571428571428</v>
      </c>
      <c r="H46" s="18">
        <f>H45/Hoja1!C7</f>
        <v>8.5714285714285715E-2</v>
      </c>
      <c r="I46" s="18">
        <f>I45/Hoja1!C7</f>
        <v>5.7142857142857141E-2</v>
      </c>
      <c r="J46" s="19">
        <f>J45/Hoja1!C7</f>
        <v>2.8571428571428571E-2</v>
      </c>
    </row>
    <row r="69" spans="1:8" ht="24.65" customHeight="1">
      <c r="A69" s="23" t="s">
        <v>46</v>
      </c>
      <c r="B69" s="21" t="s">
        <v>47</v>
      </c>
      <c r="C69" s="21" t="s">
        <v>48</v>
      </c>
      <c r="D69" s="21" t="s">
        <v>49</v>
      </c>
      <c r="E69" s="21" t="s">
        <v>50</v>
      </c>
      <c r="F69" s="21" t="s">
        <v>51</v>
      </c>
      <c r="G69" s="22" t="s">
        <v>52</v>
      </c>
      <c r="H69" s="24" t="s">
        <v>53</v>
      </c>
    </row>
    <row r="70" spans="1:8" ht="24.65" customHeight="1">
      <c r="A70" s="25"/>
      <c r="B70" s="15">
        <f>COUNTIF(Hoja1!D10:AK10,"1")</f>
        <v>3</v>
      </c>
      <c r="C70" s="15">
        <f>COUNTIF(Hoja1!D10:AK10,"2")</f>
        <v>1</v>
      </c>
      <c r="D70" s="15">
        <f>COUNTIF(Hoja1!D10:AK10,"3")</f>
        <v>0</v>
      </c>
      <c r="E70" s="15">
        <f>COUNTIF(Hoja1!D10:AK10,"4")</f>
        <v>15</v>
      </c>
      <c r="F70" s="15">
        <f>COUNTIF(Hoja1!D10:AK10,"5")</f>
        <v>9</v>
      </c>
      <c r="G70" s="16">
        <f>COUNTIF(Hoja1!D10:AK10,"6")</f>
        <v>6</v>
      </c>
      <c r="H70" s="4">
        <f>COUNTIF(Hoja1!D10:AL10,"7")</f>
        <v>1</v>
      </c>
    </row>
    <row r="71" spans="1:8" ht="24.65" customHeight="1">
      <c r="A71" s="17"/>
      <c r="B71" s="18">
        <f>B70/Hoja1!C10</f>
        <v>8.5714285714285715E-2</v>
      </c>
      <c r="C71" s="18">
        <f>C70/Hoja1!C10</f>
        <v>2.8571428571428571E-2</v>
      </c>
      <c r="D71" s="18">
        <f>D70/Hoja1!C10</f>
        <v>0</v>
      </c>
      <c r="E71" s="18">
        <f>E70/Hoja1!C10</f>
        <v>0.42857142857142855</v>
      </c>
      <c r="F71" s="18">
        <f>F70/Hoja1!C10</f>
        <v>0.25714285714285712</v>
      </c>
      <c r="G71" s="19">
        <f>G70/Hoja1!C10</f>
        <v>0.17142857142857143</v>
      </c>
      <c r="H71" s="19">
        <f>H70/Hoja1!C10</f>
        <v>2.8571428571428571E-2</v>
      </c>
    </row>
    <row r="90" spans="1:11" ht="24.6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24.65" customHeight="1">
      <c r="A91" s="27" t="s">
        <v>12</v>
      </c>
      <c r="B91" s="28" t="s">
        <v>54</v>
      </c>
      <c r="C91" s="28" t="s">
        <v>55</v>
      </c>
      <c r="D91" s="28" t="s">
        <v>56</v>
      </c>
      <c r="E91" s="28" t="s">
        <v>57</v>
      </c>
      <c r="F91" s="28" t="s">
        <v>58</v>
      </c>
      <c r="G91" s="28" t="s">
        <v>59</v>
      </c>
      <c r="H91" s="28" t="s">
        <v>60</v>
      </c>
      <c r="I91" s="28" t="s">
        <v>61</v>
      </c>
      <c r="J91" s="28" t="s">
        <v>62</v>
      </c>
      <c r="K91" s="29" t="s">
        <v>63</v>
      </c>
    </row>
    <row r="92" spans="1:11" ht="24.65" customHeight="1">
      <c r="A92" s="30"/>
      <c r="B92" s="31">
        <f>COUNTIF(Hoja1!D14:AL14,"1")</f>
        <v>14</v>
      </c>
      <c r="C92" s="31">
        <f>COUNTIF(Hoja1!D14:AL14,"2")</f>
        <v>7</v>
      </c>
      <c r="D92" s="31">
        <f>COUNTIF(Hoja1!D14:AL14,"3")</f>
        <v>1</v>
      </c>
      <c r="E92" s="31">
        <f>COUNTIF(Hoja1!D14:AL14,"4")</f>
        <v>1</v>
      </c>
      <c r="F92" s="31">
        <f>COUNTIF(Hoja1!D14:AL14,"5")</f>
        <v>1</v>
      </c>
      <c r="G92" s="31">
        <f>COUNTIF(Hoja1!D14:AL14,"6")</f>
        <v>1</v>
      </c>
      <c r="H92" s="31">
        <f>COUNTIF(Hoja1!D14:AL14,"7")</f>
        <v>1</v>
      </c>
      <c r="I92" s="31">
        <f>COUNTIF(Hoja1!D14:AL14,"8")</f>
        <v>4</v>
      </c>
      <c r="J92" s="31">
        <f>COUNTIF(Hoja1!D14:AL14,"9")</f>
        <v>2</v>
      </c>
      <c r="K92" s="32">
        <f>COUNTIF(Hoja1!D14:AL14,"10")</f>
        <v>3</v>
      </c>
    </row>
    <row r="93" spans="1:11" ht="24.65" customHeight="1">
      <c r="A93" s="33"/>
      <c r="B93" s="34">
        <f>B92/Hoja1!C14</f>
        <v>0.4</v>
      </c>
      <c r="C93" s="34">
        <f>C92/Hoja1!C14</f>
        <v>0.2</v>
      </c>
      <c r="D93" s="34">
        <f>D92/Hoja1!C14</f>
        <v>2.8571428571428571E-2</v>
      </c>
      <c r="E93" s="34">
        <f>E92/Hoja1!C14</f>
        <v>2.8571428571428571E-2</v>
      </c>
      <c r="F93" s="34">
        <f>F92/Hoja1!C14</f>
        <v>2.8571428571428571E-2</v>
      </c>
      <c r="G93" s="34">
        <f>G92/Hoja1!C14</f>
        <v>2.8571428571428571E-2</v>
      </c>
      <c r="H93" s="34">
        <f>H92/Hoja1!C14</f>
        <v>2.8571428571428571E-2</v>
      </c>
      <c r="I93" s="34">
        <f>I92/Hoja1!C14</f>
        <v>0.11428571428571428</v>
      </c>
      <c r="J93" s="34">
        <f>J92/Hoja1!C14</f>
        <v>5.7142857142857141E-2</v>
      </c>
      <c r="K93" s="35">
        <f>K92/Hoja1!C14</f>
        <v>8.5714285714285715E-2</v>
      </c>
    </row>
    <row r="111" spans="1:9" ht="24.65" customHeight="1">
      <c r="A111" s="23" t="s">
        <v>13</v>
      </c>
      <c r="B111" s="21" t="s">
        <v>64</v>
      </c>
      <c r="C111" s="21" t="s">
        <v>65</v>
      </c>
      <c r="D111" s="21" t="s">
        <v>66</v>
      </c>
      <c r="E111" s="21" t="s">
        <v>67</v>
      </c>
      <c r="F111" s="21" t="s">
        <v>68</v>
      </c>
      <c r="G111" s="21" t="s">
        <v>69</v>
      </c>
      <c r="H111" s="21" t="s">
        <v>70</v>
      </c>
      <c r="I111" s="22" t="s">
        <v>71</v>
      </c>
    </row>
    <row r="112" spans="1:9" ht="24.65" customHeight="1">
      <c r="A112" s="25"/>
      <c r="B112" s="15">
        <f>COUNTIF(Hoja1!D15:AK15,"1")</f>
        <v>4</v>
      </c>
      <c r="C112" s="15">
        <f>COUNTIF(Hoja1!D15:AK15,"2")</f>
        <v>6</v>
      </c>
      <c r="D112" s="15">
        <f>COUNTIF(Hoja1!D15:AK15,"3")</f>
        <v>13</v>
      </c>
      <c r="E112" s="15">
        <f>COUNTIF(Hoja1!D15:AK15,"4")</f>
        <v>1</v>
      </c>
      <c r="F112" s="15">
        <f>COUNTIF(Hoja1!D15:AK15,"5")</f>
        <v>0</v>
      </c>
      <c r="G112" s="15">
        <f>COUNTIF(Hoja1!D15:AK15,"6")</f>
        <v>6</v>
      </c>
      <c r="H112" s="15">
        <f>COUNTIF(Hoja1!D15:AK15,"7")</f>
        <v>2</v>
      </c>
      <c r="I112" s="16">
        <f>COUNTIF(Hoja1!D15:AK15,"8")</f>
        <v>2</v>
      </c>
    </row>
    <row r="113" spans="1:9" ht="24.65" customHeight="1">
      <c r="A113" s="17"/>
      <c r="B113" s="18">
        <f>B112/Hoja1!C15</f>
        <v>0.11428571428571428</v>
      </c>
      <c r="C113" s="18">
        <f>C112/Hoja1!C15</f>
        <v>0.17142857142857143</v>
      </c>
      <c r="D113" s="18">
        <f>D112/Hoja1!C15</f>
        <v>0.37142857142857144</v>
      </c>
      <c r="E113" s="18">
        <f>E112/Hoja1!C15</f>
        <v>2.8571428571428571E-2</v>
      </c>
      <c r="F113" s="18">
        <f>F112/Hoja1!C15</f>
        <v>0</v>
      </c>
      <c r="G113" s="18">
        <f>G112/Hoja1!C15</f>
        <v>0.17142857142857143</v>
      </c>
      <c r="H113" s="18">
        <f>H112/Hoja1!C15</f>
        <v>5.7142857142857141E-2</v>
      </c>
      <c r="I113" s="19">
        <f>I112/Hoja1!C15</f>
        <v>5.7142857142857141E-2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FCastellanos</dc:creator>
  <cp:lastModifiedBy>Karina Bocanegra</cp:lastModifiedBy>
  <dcterms:created xsi:type="dcterms:W3CDTF">2019-11-08T02:00:59Z</dcterms:created>
  <dcterms:modified xsi:type="dcterms:W3CDTF">2022-02-26T19:50:35Z</dcterms:modified>
</cp:coreProperties>
</file>