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etrik-lab/kchen/cce-ichthyo/data/"/>
    </mc:Choice>
  </mc:AlternateContent>
  <xr:revisionPtr revIDLastSave="0" documentId="13_ncr:1_{2E88B76E-7AB4-7D40-B415-DB4C32766633}" xr6:coauthVersionLast="47" xr6:coauthVersionMax="47" xr10:uidLastSave="{00000000-0000-0000-0000-000000000000}"/>
  <bookViews>
    <workbookView xWindow="1360" yWindow="500" windowWidth="21700" windowHeight="15320" xr2:uid="{5600B487-41B8-0240-9980-C4B0D9F03356}"/>
  </bookViews>
  <sheets>
    <sheet name="Table" sheetId="1" r:id="rId1"/>
    <sheet name="Referenc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I26" i="1"/>
  <c r="G26" i="1"/>
  <c r="K25" i="1"/>
  <c r="I25" i="1"/>
  <c r="G25" i="1"/>
  <c r="K24" i="1"/>
  <c r="I24" i="1"/>
  <c r="G24" i="1"/>
  <c r="K23" i="1"/>
  <c r="I23" i="1"/>
  <c r="G23" i="1"/>
  <c r="K22" i="1"/>
  <c r="I22" i="1"/>
  <c r="G22" i="1"/>
  <c r="K21" i="1"/>
  <c r="I21" i="1"/>
  <c r="G21" i="1"/>
  <c r="K20" i="1"/>
  <c r="I20" i="1"/>
  <c r="G20" i="1"/>
  <c r="K19" i="1"/>
  <c r="I19" i="1"/>
  <c r="G19" i="1"/>
  <c r="K18" i="1"/>
  <c r="I18" i="1"/>
  <c r="G18" i="1"/>
  <c r="K17" i="1"/>
  <c r="I17" i="1"/>
  <c r="G17" i="1"/>
  <c r="K16" i="1"/>
  <c r="I16" i="1"/>
  <c r="G16" i="1"/>
  <c r="K15" i="1"/>
  <c r="I15" i="1"/>
  <c r="G15" i="1"/>
  <c r="K14" i="1"/>
  <c r="I14" i="1"/>
  <c r="G14" i="1"/>
  <c r="K13" i="1"/>
  <c r="I13" i="1"/>
  <c r="G13" i="1"/>
  <c r="K12" i="1"/>
  <c r="I12" i="1"/>
  <c r="G12" i="1"/>
  <c r="K11" i="1"/>
  <c r="I11" i="1"/>
  <c r="G11" i="1"/>
  <c r="K10" i="1"/>
  <c r="I10" i="1"/>
  <c r="G10" i="1"/>
  <c r="K9" i="1"/>
  <c r="I9" i="1"/>
  <c r="G9" i="1"/>
  <c r="K8" i="1"/>
  <c r="I8" i="1"/>
  <c r="G8" i="1"/>
  <c r="K7" i="1"/>
  <c r="I7" i="1"/>
  <c r="G7" i="1"/>
  <c r="K6" i="1"/>
  <c r="I6" i="1"/>
  <c r="G6" i="1"/>
  <c r="K5" i="1"/>
  <c r="I5" i="1"/>
  <c r="G5" i="1"/>
  <c r="K4" i="1"/>
  <c r="I4" i="1"/>
  <c r="G4" i="1"/>
  <c r="K3" i="1"/>
  <c r="I3" i="1"/>
  <c r="G3" i="1"/>
  <c r="K2" i="1"/>
  <c r="I2" i="1"/>
  <c r="G2" i="1"/>
</calcChain>
</file>

<file path=xl/sharedStrings.xml><?xml version="1.0" encoding="utf-8"?>
<sst xmlns="http://schemas.openxmlformats.org/spreadsheetml/2006/main" count="276" uniqueCount="107">
  <si>
    <t>scientific_name</t>
  </si>
  <si>
    <t>FB_name</t>
  </si>
  <si>
    <t>season_4_NHL</t>
  </si>
  <si>
    <t>calculated_yearstart_NHL</t>
  </si>
  <si>
    <t>calculated_mean_ct_NHL</t>
  </si>
  <si>
    <t>unshift_ct_NHL_months</t>
  </si>
  <si>
    <t>sd_ct_NHL_months</t>
  </si>
  <si>
    <t>sd_ct_NHL_days</t>
  </si>
  <si>
    <t>cor_NHL</t>
  </si>
  <si>
    <t>group.3333_NHL</t>
  </si>
  <si>
    <t>month_maximum_NHL</t>
  </si>
  <si>
    <t>adult_habitat</t>
  </si>
  <si>
    <t>cross_shore_distribution</t>
  </si>
  <si>
    <t>biogeographic_affinity</t>
  </si>
  <si>
    <t>fishing_status</t>
  </si>
  <si>
    <t>Anoplarchus purpurescens</t>
  </si>
  <si>
    <t>Winter</t>
  </si>
  <si>
    <t>January</t>
  </si>
  <si>
    <t>March</t>
  </si>
  <si>
    <t>Artedius fenestralis</t>
  </si>
  <si>
    <t>Artedius harringtoni</t>
  </si>
  <si>
    <t>Spring</t>
  </si>
  <si>
    <t>June</t>
  </si>
  <si>
    <t>August</t>
  </si>
  <si>
    <t>Engraulis mordax</t>
  </si>
  <si>
    <t>April</t>
  </si>
  <si>
    <t>Glyptocephalus zachirus</t>
  </si>
  <si>
    <t>October</t>
  </si>
  <si>
    <t>Hemilepidotus hemilepidotus</t>
  </si>
  <si>
    <t>July</t>
  </si>
  <si>
    <t>Hemilepidotus spinosus</t>
  </si>
  <si>
    <t>Hexagrammos decagrammus</t>
  </si>
  <si>
    <t>Isopsetta isolepis</t>
  </si>
  <si>
    <t>February</t>
  </si>
  <si>
    <t>Leptocottus armatus</t>
  </si>
  <si>
    <t>Liparis fucensis</t>
  </si>
  <si>
    <t>Lipolagus ochotensis</t>
  </si>
  <si>
    <t>Lyopsetta exilis</t>
  </si>
  <si>
    <t>Fall</t>
  </si>
  <si>
    <t>December</t>
  </si>
  <si>
    <t>Microgadus proximus</t>
  </si>
  <si>
    <t>Microstomus pacificus</t>
  </si>
  <si>
    <t>Nannobrachium regale</t>
  </si>
  <si>
    <t>Ophiodon elongatus</t>
  </si>
  <si>
    <t>Parophrys vetulus</t>
  </si>
  <si>
    <t>Platichthys stellatus</t>
  </si>
  <si>
    <t>Psettichthys melanostictus</t>
  </si>
  <si>
    <t>Ronquilus jordani</t>
  </si>
  <si>
    <t>Ruscarius meanyi</t>
  </si>
  <si>
    <t>Scorpaenichthys marmoratus</t>
  </si>
  <si>
    <t>Stenobrachius leucopsarus</t>
  </si>
  <si>
    <t>May</t>
  </si>
  <si>
    <t>Tarletonbeania crenularis</t>
  </si>
  <si>
    <t>order</t>
  </si>
  <si>
    <t>High cockscomb</t>
  </si>
  <si>
    <t xml:space="preserve">Perciformes/Zoarcoidei </t>
  </si>
  <si>
    <t>adult_trophic_level</t>
  </si>
  <si>
    <t>Demersal</t>
  </si>
  <si>
    <t>Padded sculpin</t>
  </si>
  <si>
    <t>Perciformes/Cottoidei</t>
  </si>
  <si>
    <t>Scalyhead sculpin</t>
  </si>
  <si>
    <t>Californian anchovy</t>
  </si>
  <si>
    <t>Clupeiformes</t>
  </si>
  <si>
    <t>Rex sole</t>
  </si>
  <si>
    <t>Pleuronectiformes</t>
  </si>
  <si>
    <t>Red Irish lord</t>
  </si>
  <si>
    <t>Brown Irish lord</t>
  </si>
  <si>
    <t>Kelp greenling</t>
  </si>
  <si>
    <t>Butter sole</t>
  </si>
  <si>
    <t>Pacific staghorn sculpin</t>
  </si>
  <si>
    <t>Slipskin snailfish</t>
  </si>
  <si>
    <t>Eared blacksmelt</t>
  </si>
  <si>
    <t>Argentiniformes</t>
  </si>
  <si>
    <t>Slender sole</t>
  </si>
  <si>
    <t>Pacific tomcod</t>
  </si>
  <si>
    <t>Gadiformes</t>
  </si>
  <si>
    <t>Dover sole</t>
  </si>
  <si>
    <t>Pinpoint lampfish</t>
  </si>
  <si>
    <t>Myctophiformes</t>
  </si>
  <si>
    <t>Lingcod</t>
  </si>
  <si>
    <t>English sole</t>
  </si>
  <si>
    <t>Starry flounder</t>
  </si>
  <si>
    <t>Pacific sand sole</t>
  </si>
  <si>
    <t>Northern ronquil</t>
  </si>
  <si>
    <t>Perciformes/Zoarcoidei</t>
  </si>
  <si>
    <t>Puget Sound sculpin</t>
  </si>
  <si>
    <t>Cabezon</t>
  </si>
  <si>
    <t>Northern lampfish</t>
  </si>
  <si>
    <t>Blue lanternfish</t>
  </si>
  <si>
    <t>Epipelagic</t>
  </si>
  <si>
    <t>Mesopelagic</t>
  </si>
  <si>
    <t>Coastal-Oceanic</t>
  </si>
  <si>
    <t>Wide distribution</t>
  </si>
  <si>
    <t>Oceanic</t>
  </si>
  <si>
    <t>Cool-water</t>
  </si>
  <si>
    <t>Fished</t>
  </si>
  <si>
    <t>Unfished</t>
  </si>
  <si>
    <t>Coastal</t>
  </si>
  <si>
    <t>Hsieh et al. (2006)</t>
  </si>
  <si>
    <t>Format</t>
  </si>
  <si>
    <t>Reference</t>
  </si>
  <si>
    <t>FishBase</t>
  </si>
  <si>
    <t>NOAA Fisheries</t>
  </si>
  <si>
    <t>Hsieh et al. (2005)</t>
  </si>
  <si>
    <t>Hsieh et al. (2008)</t>
  </si>
  <si>
    <t>Hsieh et al. (2009)</t>
  </si>
  <si>
    <t>trend_NHL_d3y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</si>
</sst>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2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20"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numFmt numFmtId="2" formatCode="0.00"/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037DE8-6989-8E48-A827-80435A522F10}" name="Table1" displayName="Table1" ref="A1:R26" totalsRowShown="0" dataDxfId="19">
  <autoFilter ref="A1:R26" xr:uid="{D9037DE8-6989-8E48-A827-80435A522F10}"/>
  <sortState xmlns:xlrd2="http://schemas.microsoft.com/office/spreadsheetml/2017/richdata2" ref="A2:R26">
    <sortCondition ref="A1:A26"/>
  </sortState>
  <tableColumns count="18">
    <tableColumn id="1" xr3:uid="{08EE8EFF-E5DE-234D-8D00-9447C9F0535A}" name="scientific_name" dataDxfId="18"/>
    <tableColumn id="2" xr3:uid="{31172DDC-26CA-904F-93E1-C7C6D5BC2DB6}" name="FB_name" dataDxfId="17"/>
    <tableColumn id="3" xr3:uid="{F617494B-037B-F54B-85BD-B9319FD8D0D0}" name="order" dataDxfId="16"/>
    <tableColumn id="6" xr3:uid="{6308FB86-2B0B-F94A-AFBE-4A8D99088A3D}" name="season_4_NHL" dataDxfId="15"/>
    <tableColumn id="28" xr3:uid="{CEAACA1E-8775-5F43-8089-B592A825FD00}" name="calculated_yearstart_NHL" dataDxfId="14"/>
    <tableColumn id="23" xr3:uid="{4AA127A3-5625-5A4C-928B-4F3464C2DD89}" name="calculated_mean_ct_NHL" dataDxfId="13"/>
    <tableColumn id="7" xr3:uid="{173EE053-42FF-3740-A5D9-C78465A35972}" name="unshift_ct_NHL_months" dataDxfId="12">
      <calculatedColumnFormula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calculatedColumnFormula>
    </tableColumn>
    <tableColumn id="8" xr3:uid="{43EB764A-DD5B-4348-BF5D-9C556467B7BE}" name="sd_ct_NHL_months" dataDxfId="11"/>
    <tableColumn id="9" xr3:uid="{991FE2BE-08DC-804B-9FF0-ED916B643DCC}" name="sd_ct_NHL_days" dataDxfId="10">
      <calculatedColumnFormula>Table1[[#This Row],[sd_ct_NHL_months]]*30.44</calculatedColumnFormula>
    </tableColumn>
    <tableColumn id="10" xr3:uid="{6C2B536F-4749-A546-A31F-E3ACED2CD46E}" name="cor_NHL" dataDxfId="9"/>
    <tableColumn id="27" xr3:uid="{E0830E56-A4B9-B049-9AEB-ABE7C4C3F6BA}" name="group.3333_NHL" dataDxfId="8">
      <calculatedColumnFormula>IF(Table1[[#This Row],[cor_NHL]]&lt;-0.3333,"earlier", IF(AND(Table1[[#This Row],[cor_NHL]]&gt;-0.3333, Table1[[#This Row],[cor_NHL]]&lt;0.3333), "no_change", IF(Table1[[#This Row],[cor_NHL]]&gt;0.3333, "later", "NA")))</calculatedColumnFormula>
    </tableColumn>
    <tableColumn id="30" xr3:uid="{B75AD847-BF7F-B845-A881-FB7D431078E2}" name="trend_NHL_d3y" dataDxfId="7"/>
    <tableColumn id="18" xr3:uid="{E183251A-65C5-8946-B809-58354F4FAE99}" name="month_maximum_NHL" dataDxfId="6"/>
    <tableColumn id="19" xr3:uid="{A1ADEB99-256E-1841-9DD4-ECD83639E194}" name="adult_habitat" dataDxfId="5"/>
    <tableColumn id="20" xr3:uid="{5B5B5B7C-5043-1246-AF8D-7680A0792C77}" name="cross_shore_distribution" dataDxfId="4"/>
    <tableColumn id="21" xr3:uid="{B72647A6-B8FC-4D4D-975A-AB20F3838512}" name="biogeographic_affinity" dataDxfId="3"/>
    <tableColumn id="4" xr3:uid="{2FAC649F-8463-6B49-95C2-54E182977014}" name="adult_trophic_level" dataDxfId="2"/>
    <tableColumn id="22" xr3:uid="{F41DD390-F3E7-C548-B99F-CF5BC73CBC93}" name="fishing_status" dataDxfId="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6A59AE-B20D-D94B-896A-1676DA649DED}" name="Table3" displayName="Table3" ref="A1:B7" totalsRowShown="0">
  <autoFilter ref="A1:B7" xr:uid="{406A59AE-B20D-D94B-896A-1676DA649DED}"/>
  <tableColumns count="2">
    <tableColumn id="1" xr3:uid="{C0C08353-0799-EF42-8EAE-CC300689B80A}" name="Format" dataDxfId="0"/>
    <tableColumn id="2" xr3:uid="{D1F33605-7483-7241-AD73-EBF9620374D1}" name="Referenc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7CDA-E7BE-4F48-B7EE-48B8DDB338AB}">
  <dimension ref="A1:R26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J22" sqref="J22"/>
    </sheetView>
  </sheetViews>
  <sheetFormatPr baseColWidth="10" defaultRowHeight="16" x14ac:dyDescent="0.2"/>
  <cols>
    <col min="1" max="1" width="25.83203125" bestFit="1" customWidth="1"/>
    <col min="2" max="2" width="21.5" bestFit="1" customWidth="1"/>
    <col min="3" max="3" width="21" bestFit="1" customWidth="1"/>
    <col min="4" max="4" width="15.83203125" customWidth="1"/>
    <col min="5" max="5" width="25.33203125" customWidth="1"/>
    <col min="6" max="6" width="25" style="1" customWidth="1"/>
    <col min="7" max="7" width="23.6640625" style="1" hidden="1" customWidth="1"/>
    <col min="8" max="8" width="19.83203125" style="1" customWidth="1"/>
    <col min="9" max="9" width="17.33203125" style="1" hidden="1" customWidth="1"/>
    <col min="10" max="10" width="10.6640625" style="1" customWidth="1"/>
    <col min="11" max="11" width="17.33203125" hidden="1" customWidth="1"/>
    <col min="12" max="12" width="17.33203125" style="1" bestFit="1" customWidth="1"/>
    <col min="13" max="13" width="23.1640625" bestFit="1" customWidth="1"/>
    <col min="14" max="14" width="14.6640625" bestFit="1" customWidth="1"/>
    <col min="15" max="15" width="24" customWidth="1"/>
    <col min="16" max="16" width="22.33203125" bestFit="1" customWidth="1"/>
    <col min="17" max="17" width="19.6640625" style="1" bestFit="1" customWidth="1"/>
    <col min="18" max="18" width="15.1640625" bestFit="1" customWidth="1"/>
  </cols>
  <sheetData>
    <row r="1" spans="1:18" x14ac:dyDescent="0.2">
      <c r="A1" t="s">
        <v>0</v>
      </c>
      <c r="B1" t="s">
        <v>1</v>
      </c>
      <c r="C1" t="s">
        <v>53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s="1" t="s">
        <v>106</v>
      </c>
      <c r="M1" t="s">
        <v>10</v>
      </c>
      <c r="N1" t="s">
        <v>11</v>
      </c>
      <c r="O1" t="s">
        <v>12</v>
      </c>
      <c r="P1" t="s">
        <v>13</v>
      </c>
      <c r="Q1" s="1" t="s">
        <v>56</v>
      </c>
      <c r="R1" t="s">
        <v>14</v>
      </c>
    </row>
    <row r="2" spans="1:18" x14ac:dyDescent="0.2">
      <c r="A2" s="2" t="s">
        <v>15</v>
      </c>
      <c r="B2" s="5" t="s">
        <v>54</v>
      </c>
      <c r="C2" s="5" t="s">
        <v>55</v>
      </c>
      <c r="D2" t="s">
        <v>16</v>
      </c>
      <c r="E2" t="s">
        <v>17</v>
      </c>
      <c r="F2" s="3">
        <v>3.0470609999999998</v>
      </c>
      <c r="G2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3.0470609999999998</v>
      </c>
      <c r="H2" s="3">
        <v>0.44886680000000001</v>
      </c>
      <c r="I2" s="1">
        <f>Table1[[#This Row],[sd_ct_NHL_months]]*30.44</f>
        <v>13.663505392000001</v>
      </c>
      <c r="J2" s="3">
        <v>6.7608710000000002E-2</v>
      </c>
      <c r="K2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" s="1">
        <v>0.3373138</v>
      </c>
      <c r="M2" t="s">
        <v>18</v>
      </c>
      <c r="N2" s="5" t="s">
        <v>57</v>
      </c>
      <c r="O2" s="4" t="s">
        <v>97</v>
      </c>
      <c r="P2" s="10" t="s">
        <v>94</v>
      </c>
      <c r="Q2" s="7">
        <v>3.14</v>
      </c>
      <c r="R2" s="6" t="s">
        <v>96</v>
      </c>
    </row>
    <row r="3" spans="1:18" x14ac:dyDescent="0.2">
      <c r="A3" s="2" t="s">
        <v>19</v>
      </c>
      <c r="B3" s="5" t="s">
        <v>58</v>
      </c>
      <c r="C3" s="5" t="s">
        <v>59</v>
      </c>
      <c r="D3" t="s">
        <v>16</v>
      </c>
      <c r="E3" t="s">
        <v>17</v>
      </c>
      <c r="F3" s="3">
        <v>4.9457360000000001</v>
      </c>
      <c r="G3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4.9457360000000001</v>
      </c>
      <c r="H3" s="3">
        <v>1.6815515999999999</v>
      </c>
      <c r="I3" s="1">
        <f>Table1[[#This Row],[sd_ct_NHL_months]]*30.44</f>
        <v>51.186430704000003</v>
      </c>
      <c r="J3" s="3">
        <v>-0.91881228999999998</v>
      </c>
      <c r="K3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3" s="1">
        <v>-16.216801700000001</v>
      </c>
      <c r="M3" t="s">
        <v>18</v>
      </c>
      <c r="N3" s="5" t="s">
        <v>57</v>
      </c>
      <c r="O3" s="4" t="s">
        <v>97</v>
      </c>
      <c r="P3" s="10" t="s">
        <v>94</v>
      </c>
      <c r="Q3" s="7">
        <v>4.03</v>
      </c>
      <c r="R3" s="6" t="s">
        <v>96</v>
      </c>
    </row>
    <row r="4" spans="1:18" x14ac:dyDescent="0.2">
      <c r="A4" s="2" t="s">
        <v>20</v>
      </c>
      <c r="B4" s="5" t="s">
        <v>60</v>
      </c>
      <c r="C4" s="5" t="s">
        <v>59</v>
      </c>
      <c r="D4" t="s">
        <v>21</v>
      </c>
      <c r="E4" t="s">
        <v>17</v>
      </c>
      <c r="F4" s="3">
        <v>3.8330850000000001</v>
      </c>
      <c r="G4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3.8330850000000001</v>
      </c>
      <c r="H4" s="3">
        <v>0.89501050000000004</v>
      </c>
      <c r="I4" s="1">
        <f>Table1[[#This Row],[sd_ct_NHL_months]]*30.44</f>
        <v>27.244119620000003</v>
      </c>
      <c r="J4" s="3">
        <v>-0.27653707</v>
      </c>
      <c r="K4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4" s="1">
        <v>-2.7510311000000001</v>
      </c>
      <c r="M4" t="s">
        <v>22</v>
      </c>
      <c r="N4" s="5" t="s">
        <v>57</v>
      </c>
      <c r="O4" s="4" t="s">
        <v>97</v>
      </c>
      <c r="P4" s="10" t="s">
        <v>94</v>
      </c>
      <c r="Q4" s="7">
        <v>3.41</v>
      </c>
      <c r="R4" s="6" t="s">
        <v>96</v>
      </c>
    </row>
    <row r="5" spans="1:18" x14ac:dyDescent="0.2">
      <c r="A5" s="2" t="s">
        <v>24</v>
      </c>
      <c r="B5" s="5" t="s">
        <v>61</v>
      </c>
      <c r="C5" s="5" t="s">
        <v>62</v>
      </c>
      <c r="D5" t="s">
        <v>21</v>
      </c>
      <c r="E5" t="s">
        <v>17</v>
      </c>
      <c r="F5" s="3">
        <v>6.1377940000000004</v>
      </c>
      <c r="G5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6.1377940000000004</v>
      </c>
      <c r="H5" s="3">
        <v>1.1589883000000001</v>
      </c>
      <c r="I5" s="1">
        <f>Table1[[#This Row],[sd_ct_NHL_months]]*30.44</f>
        <v>35.279603852000001</v>
      </c>
      <c r="J5" s="3">
        <v>0.14283559000000001</v>
      </c>
      <c r="K5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5" s="1">
        <v>1.8400496</v>
      </c>
      <c r="M5" t="s">
        <v>25</v>
      </c>
      <c r="N5" s="5" t="s">
        <v>89</v>
      </c>
      <c r="O5" s="4" t="s">
        <v>91</v>
      </c>
      <c r="P5" s="8" t="s">
        <v>92</v>
      </c>
      <c r="Q5" s="7">
        <v>3.1</v>
      </c>
      <c r="R5" s="6" t="s">
        <v>95</v>
      </c>
    </row>
    <row r="6" spans="1:18" x14ac:dyDescent="0.2">
      <c r="A6" s="2" t="s">
        <v>26</v>
      </c>
      <c r="B6" s="5" t="s">
        <v>63</v>
      </c>
      <c r="C6" s="5" t="s">
        <v>64</v>
      </c>
      <c r="D6" t="s">
        <v>16</v>
      </c>
      <c r="E6" t="s">
        <v>27</v>
      </c>
      <c r="F6" s="3">
        <v>6.6087170000000004</v>
      </c>
      <c r="G6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3.6087170000000004</v>
      </c>
      <c r="H6" s="3">
        <v>0.40409060000000002</v>
      </c>
      <c r="I6" s="1">
        <f>Table1[[#This Row],[sd_ct_NHL_months]]*30.44</f>
        <v>12.300517864000001</v>
      </c>
      <c r="J6" s="3">
        <v>-0.24017957000000001</v>
      </c>
      <c r="K6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6" s="1">
        <v>-1.07877</v>
      </c>
      <c r="M6" t="s">
        <v>18</v>
      </c>
      <c r="N6" s="5" t="s">
        <v>57</v>
      </c>
      <c r="O6" s="4" t="s">
        <v>97</v>
      </c>
      <c r="P6" s="10" t="s">
        <v>94</v>
      </c>
      <c r="Q6" s="7">
        <v>3.41</v>
      </c>
      <c r="R6" s="6" t="s">
        <v>95</v>
      </c>
    </row>
    <row r="7" spans="1:18" x14ac:dyDescent="0.2">
      <c r="A7" s="2" t="s">
        <v>28</v>
      </c>
      <c r="B7" s="5" t="s">
        <v>65</v>
      </c>
      <c r="C7" s="5" t="s">
        <v>59</v>
      </c>
      <c r="D7" t="s">
        <v>16</v>
      </c>
      <c r="E7" t="s">
        <v>29</v>
      </c>
      <c r="F7" s="3">
        <v>7.7663710000000004</v>
      </c>
      <c r="G7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1.7663710000000004</v>
      </c>
      <c r="H7" s="3">
        <v>0.97670539999999995</v>
      </c>
      <c r="I7" s="1">
        <f>Table1[[#This Row],[sd_ct_NHL_months]]*30.44</f>
        <v>29.730912375999999</v>
      </c>
      <c r="J7" s="3">
        <v>-0.37278108999999998</v>
      </c>
      <c r="K7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7" s="1">
        <v>-4.0469841000000004</v>
      </c>
      <c r="M7" t="s">
        <v>18</v>
      </c>
      <c r="N7" s="5" t="s">
        <v>57</v>
      </c>
      <c r="O7" s="5" t="s">
        <v>97</v>
      </c>
      <c r="P7" s="5" t="s">
        <v>94</v>
      </c>
      <c r="Q7" s="7">
        <v>3.61</v>
      </c>
      <c r="R7" s="6" t="s">
        <v>96</v>
      </c>
    </row>
    <row r="8" spans="1:18" x14ac:dyDescent="0.2">
      <c r="A8" s="2" t="s">
        <v>30</v>
      </c>
      <c r="B8" s="5" t="s">
        <v>66</v>
      </c>
      <c r="C8" s="5" t="s">
        <v>59</v>
      </c>
      <c r="D8" t="s">
        <v>16</v>
      </c>
      <c r="E8" t="s">
        <v>17</v>
      </c>
      <c r="F8" s="3">
        <v>1.686693</v>
      </c>
      <c r="G8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1.686693</v>
      </c>
      <c r="H8" s="3">
        <v>0.3716564</v>
      </c>
      <c r="I8" s="1">
        <f>Table1[[#This Row],[sd_ct_NHL_months]]*30.44</f>
        <v>11.313220816000001</v>
      </c>
      <c r="J8" s="11">
        <v>7.4135389999999995E-2</v>
      </c>
      <c r="K8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8" s="1">
        <v>0.30625360000000001</v>
      </c>
      <c r="M8" t="s">
        <v>17</v>
      </c>
      <c r="N8" s="5" t="s">
        <v>57</v>
      </c>
      <c r="O8" s="4" t="s">
        <v>97</v>
      </c>
      <c r="P8" s="10" t="s">
        <v>94</v>
      </c>
      <c r="Q8" s="7">
        <v>3.5</v>
      </c>
      <c r="R8" s="6" t="s">
        <v>96</v>
      </c>
    </row>
    <row r="9" spans="1:18" x14ac:dyDescent="0.2">
      <c r="A9" s="2" t="s">
        <v>31</v>
      </c>
      <c r="B9" s="5" t="s">
        <v>67</v>
      </c>
      <c r="C9" s="5" t="s">
        <v>59</v>
      </c>
      <c r="D9" t="s">
        <v>16</v>
      </c>
      <c r="E9" t="s">
        <v>29</v>
      </c>
      <c r="F9" s="3">
        <v>7.699084</v>
      </c>
      <c r="G9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1.699084</v>
      </c>
      <c r="H9" s="3">
        <v>0.66524190000000005</v>
      </c>
      <c r="I9" s="1">
        <f>Table1[[#This Row],[sd_ct_NHL_months]]*30.44</f>
        <v>20.249963436000002</v>
      </c>
      <c r="J9" s="3">
        <v>-0.11974208</v>
      </c>
      <c r="K9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9" s="1">
        <v>-0.88540180000000002</v>
      </c>
      <c r="M9" t="s">
        <v>17</v>
      </c>
      <c r="N9" s="5" t="s">
        <v>57</v>
      </c>
      <c r="O9" s="4" t="s">
        <v>97</v>
      </c>
      <c r="P9" s="10" t="s">
        <v>94</v>
      </c>
      <c r="Q9" s="7">
        <v>3.59</v>
      </c>
      <c r="R9" s="6" t="s">
        <v>95</v>
      </c>
    </row>
    <row r="10" spans="1:18" x14ac:dyDescent="0.2">
      <c r="A10" s="2" t="s">
        <v>32</v>
      </c>
      <c r="B10" s="5" t="s">
        <v>68</v>
      </c>
      <c r="C10" s="5" t="s">
        <v>64</v>
      </c>
      <c r="D10" t="s">
        <v>16</v>
      </c>
      <c r="E10" t="s">
        <v>17</v>
      </c>
      <c r="F10" s="3">
        <v>3.4103569999999999</v>
      </c>
      <c r="G10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3.4103569999999999</v>
      </c>
      <c r="H10" s="3">
        <v>1.1781929</v>
      </c>
      <c r="I10" s="1">
        <f>Table1[[#This Row],[sd_ct_NHL_months]]*30.44</f>
        <v>35.864191876</v>
      </c>
      <c r="J10" s="3">
        <v>-0.56122306</v>
      </c>
      <c r="K10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10" s="1">
        <v>-7.3496376999999997</v>
      </c>
      <c r="M10" t="s">
        <v>33</v>
      </c>
      <c r="N10" s="5" t="s">
        <v>57</v>
      </c>
      <c r="O10" s="4" t="s">
        <v>97</v>
      </c>
      <c r="P10" s="10" t="s">
        <v>94</v>
      </c>
      <c r="Q10" s="7">
        <v>3.59</v>
      </c>
      <c r="R10" s="6" t="s">
        <v>95</v>
      </c>
    </row>
    <row r="11" spans="1:18" x14ac:dyDescent="0.2">
      <c r="A11" s="2" t="s">
        <v>34</v>
      </c>
      <c r="B11" s="5" t="s">
        <v>69</v>
      </c>
      <c r="C11" s="5" t="s">
        <v>59</v>
      </c>
      <c r="D11" t="s">
        <v>16</v>
      </c>
      <c r="E11" t="s">
        <v>29</v>
      </c>
      <c r="F11" s="3">
        <v>7.6226279999999997</v>
      </c>
      <c r="G11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1.6226279999999997</v>
      </c>
      <c r="H11" s="3">
        <v>0.72970579999999996</v>
      </c>
      <c r="I11" s="1">
        <f>Table1[[#This Row],[sd_ct_NHL_months]]*30.44</f>
        <v>22.212244552000001</v>
      </c>
      <c r="J11" s="3">
        <v>0.80375757000000003</v>
      </c>
      <c r="K11" t="str">
        <f>IF(Table1[[#This Row],[cor_NHL]]&lt;-0.3333,"earlier", IF(AND(Table1[[#This Row],[cor_NHL]]&gt;-0.3333, Table1[[#This Row],[cor_NHL]]&lt;0.3333), "no_change", IF(Table1[[#This Row],[cor_NHL]]&gt;0.3333, "later", "NA")))</f>
        <v>later</v>
      </c>
      <c r="L11" s="1">
        <v>6.3404498</v>
      </c>
      <c r="M11" t="s">
        <v>17</v>
      </c>
      <c r="N11" s="5" t="s">
        <v>57</v>
      </c>
      <c r="O11" s="4" t="s">
        <v>97</v>
      </c>
      <c r="P11" s="10" t="s">
        <v>94</v>
      </c>
      <c r="Q11" s="7">
        <v>3.68</v>
      </c>
      <c r="R11" s="6" t="s">
        <v>96</v>
      </c>
    </row>
    <row r="12" spans="1:18" x14ac:dyDescent="0.2">
      <c r="A12" s="2" t="s">
        <v>35</v>
      </c>
      <c r="B12" s="5" t="s">
        <v>70</v>
      </c>
      <c r="C12" s="5" t="s">
        <v>59</v>
      </c>
      <c r="D12" t="s">
        <v>16</v>
      </c>
      <c r="E12" t="s">
        <v>29</v>
      </c>
      <c r="F12" s="3">
        <v>7.4337770000000001</v>
      </c>
      <c r="G12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1.4337770000000001</v>
      </c>
      <c r="H12" s="3">
        <v>1.2368988999999999</v>
      </c>
      <c r="I12" s="1">
        <f>Table1[[#This Row],[sd_ct_NHL_months]]*30.44</f>
        <v>37.651202515999998</v>
      </c>
      <c r="J12" s="3">
        <v>0.11837468</v>
      </c>
      <c r="K12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12" s="1">
        <v>1.6274477000000001</v>
      </c>
      <c r="M12" t="s">
        <v>17</v>
      </c>
      <c r="N12" s="5" t="s">
        <v>57</v>
      </c>
      <c r="O12" s="4" t="s">
        <v>97</v>
      </c>
      <c r="P12" s="10" t="s">
        <v>94</v>
      </c>
      <c r="Q12" s="7">
        <v>3.55</v>
      </c>
      <c r="R12" s="6" t="s">
        <v>96</v>
      </c>
    </row>
    <row r="13" spans="1:18" x14ac:dyDescent="0.2">
      <c r="A13" s="2" t="s">
        <v>36</v>
      </c>
      <c r="B13" s="5" t="s">
        <v>71</v>
      </c>
      <c r="C13" s="5" t="s">
        <v>72</v>
      </c>
      <c r="D13" t="s">
        <v>16</v>
      </c>
      <c r="E13" t="s">
        <v>27</v>
      </c>
      <c r="F13" s="3">
        <v>7.1682090000000001</v>
      </c>
      <c r="G13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4.1682090000000001</v>
      </c>
      <c r="H13" s="3">
        <v>0.6789598</v>
      </c>
      <c r="I13" s="1">
        <f>Table1[[#This Row],[sd_ct_NHL_months]]*30.44</f>
        <v>20.667536311999999</v>
      </c>
      <c r="J13" s="3">
        <v>-0.38033997000000003</v>
      </c>
      <c r="K13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13" s="1">
        <v>-3.2091135</v>
      </c>
      <c r="M13" t="s">
        <v>33</v>
      </c>
      <c r="N13" s="5" t="s">
        <v>90</v>
      </c>
      <c r="O13" s="4" t="s">
        <v>93</v>
      </c>
      <c r="P13" s="9" t="s">
        <v>94</v>
      </c>
      <c r="Q13" s="7">
        <v>3.3</v>
      </c>
      <c r="R13" s="6" t="s">
        <v>96</v>
      </c>
    </row>
    <row r="14" spans="1:18" x14ac:dyDescent="0.2">
      <c r="A14" s="2" t="s">
        <v>37</v>
      </c>
      <c r="B14" s="5" t="s">
        <v>73</v>
      </c>
      <c r="C14" s="5" t="s">
        <v>64</v>
      </c>
      <c r="D14" t="s">
        <v>38</v>
      </c>
      <c r="E14" t="s">
        <v>17</v>
      </c>
      <c r="F14" s="3">
        <v>5.9948350000000001</v>
      </c>
      <c r="G14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5.9948350000000001</v>
      </c>
      <c r="H14" s="3">
        <v>2.0327514999999998</v>
      </c>
      <c r="I14" s="1">
        <f>Table1[[#This Row],[sd_ct_NHL_months]]*30.44</f>
        <v>61.87695566</v>
      </c>
      <c r="J14" s="3">
        <v>-0.51253822999999998</v>
      </c>
      <c r="K14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14" s="1">
        <v>-11.580427</v>
      </c>
      <c r="M14" t="s">
        <v>39</v>
      </c>
      <c r="N14" s="5" t="s">
        <v>57</v>
      </c>
      <c r="O14" s="4" t="s">
        <v>97</v>
      </c>
      <c r="P14" s="8" t="s">
        <v>94</v>
      </c>
      <c r="Q14" s="7">
        <v>3.45</v>
      </c>
      <c r="R14" s="6" t="s">
        <v>96</v>
      </c>
    </row>
    <row r="15" spans="1:18" x14ac:dyDescent="0.2">
      <c r="A15" s="2" t="s">
        <v>40</v>
      </c>
      <c r="B15" s="5" t="s">
        <v>74</v>
      </c>
      <c r="C15" s="5" t="s">
        <v>75</v>
      </c>
      <c r="D15" t="s">
        <v>16</v>
      </c>
      <c r="E15" t="s">
        <v>17</v>
      </c>
      <c r="F15" s="3">
        <v>3.1493639999999998</v>
      </c>
      <c r="G15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3.1493639999999998</v>
      </c>
      <c r="H15" s="3">
        <v>0.44895289999999999</v>
      </c>
      <c r="I15" s="1">
        <f>Table1[[#This Row],[sd_ct_NHL_months]]*30.44</f>
        <v>13.666126276</v>
      </c>
      <c r="J15" s="3">
        <v>0.16444624999999999</v>
      </c>
      <c r="K15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15" s="1">
        <v>0.82061379999999995</v>
      </c>
      <c r="M15" t="s">
        <v>18</v>
      </c>
      <c r="N15" s="5" t="s">
        <v>57</v>
      </c>
      <c r="O15" s="5" t="s">
        <v>97</v>
      </c>
      <c r="P15" s="5" t="s">
        <v>94</v>
      </c>
      <c r="Q15" s="7">
        <v>3.58</v>
      </c>
      <c r="R15" s="6" t="s">
        <v>96</v>
      </c>
    </row>
    <row r="16" spans="1:18" x14ac:dyDescent="0.2">
      <c r="A16" s="2" t="s">
        <v>41</v>
      </c>
      <c r="B16" s="5" t="s">
        <v>76</v>
      </c>
      <c r="C16" s="5" t="s">
        <v>64</v>
      </c>
      <c r="D16" t="s">
        <v>38</v>
      </c>
      <c r="E16" t="s">
        <v>17</v>
      </c>
      <c r="F16" s="3">
        <v>4.8422489999999998</v>
      </c>
      <c r="G16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4.8422489999999998</v>
      </c>
      <c r="H16" s="3">
        <v>1.3612203</v>
      </c>
      <c r="I16" s="1">
        <f>Table1[[#This Row],[sd_ct_NHL_months]]*30.44</f>
        <v>41.435545932000004</v>
      </c>
      <c r="J16" s="3">
        <v>-0.71275153000000002</v>
      </c>
      <c r="K16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16" s="1">
        <v>-10.568149</v>
      </c>
      <c r="M16" t="s">
        <v>23</v>
      </c>
      <c r="N16" s="5" t="s">
        <v>57</v>
      </c>
      <c r="O16" s="4" t="s">
        <v>97</v>
      </c>
      <c r="P16" s="8" t="s">
        <v>94</v>
      </c>
      <c r="Q16" s="7">
        <v>3.34</v>
      </c>
      <c r="R16" s="6" t="s">
        <v>95</v>
      </c>
    </row>
    <row r="17" spans="1:18" x14ac:dyDescent="0.2">
      <c r="A17" s="2" t="s">
        <v>42</v>
      </c>
      <c r="B17" s="5" t="s">
        <v>77</v>
      </c>
      <c r="C17" s="5" t="s">
        <v>78</v>
      </c>
      <c r="D17" t="s">
        <v>21</v>
      </c>
      <c r="E17" t="s">
        <v>17</v>
      </c>
      <c r="F17" s="3">
        <v>5.3800739999999996</v>
      </c>
      <c r="G17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5.3800739999999996</v>
      </c>
      <c r="H17" s="3">
        <v>0.95667630000000003</v>
      </c>
      <c r="I17" s="1">
        <f>Table1[[#This Row],[sd_ct_NHL_months]]*30.44</f>
        <v>29.121226572000001</v>
      </c>
      <c r="J17" s="3">
        <v>0.32698532000000002</v>
      </c>
      <c r="K17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17" s="1">
        <v>3.4770210000000001</v>
      </c>
      <c r="M17" t="s">
        <v>25</v>
      </c>
      <c r="N17" s="5" t="s">
        <v>90</v>
      </c>
      <c r="O17" s="4" t="s">
        <v>93</v>
      </c>
      <c r="P17" s="9" t="s">
        <v>92</v>
      </c>
      <c r="Q17" s="7">
        <v>3.2</v>
      </c>
      <c r="R17" s="6" t="s">
        <v>96</v>
      </c>
    </row>
    <row r="18" spans="1:18" x14ac:dyDescent="0.2">
      <c r="A18" s="2" t="s">
        <v>43</v>
      </c>
      <c r="B18" s="5" t="s">
        <v>79</v>
      </c>
      <c r="C18" s="5" t="s">
        <v>59</v>
      </c>
      <c r="D18" t="s">
        <v>16</v>
      </c>
      <c r="E18" t="s">
        <v>29</v>
      </c>
      <c r="F18" s="3">
        <v>8.5253929999999993</v>
      </c>
      <c r="G18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2.5253929999999993</v>
      </c>
      <c r="H18" s="3">
        <v>0.34034609999999998</v>
      </c>
      <c r="I18" s="1">
        <f>Table1[[#This Row],[sd_ct_NHL_months]]*30.44</f>
        <v>10.360135284</v>
      </c>
      <c r="J18" s="3">
        <v>0.15454176</v>
      </c>
      <c r="K18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18" s="1">
        <v>0.58462939999999997</v>
      </c>
      <c r="M18" t="s">
        <v>33</v>
      </c>
      <c r="N18" s="5" t="s">
        <v>57</v>
      </c>
      <c r="O18" s="4" t="s">
        <v>97</v>
      </c>
      <c r="P18" s="10" t="s">
        <v>94</v>
      </c>
      <c r="Q18" s="7">
        <v>4.33</v>
      </c>
      <c r="R18" s="6" t="s">
        <v>95</v>
      </c>
    </row>
    <row r="19" spans="1:18" x14ac:dyDescent="0.2">
      <c r="A19" s="2" t="s">
        <v>44</v>
      </c>
      <c r="B19" s="5" t="s">
        <v>80</v>
      </c>
      <c r="C19" s="5" t="s">
        <v>64</v>
      </c>
      <c r="D19" t="s">
        <v>16</v>
      </c>
      <c r="E19" t="s">
        <v>29</v>
      </c>
      <c r="F19" s="3">
        <v>7.5286479999999996</v>
      </c>
      <c r="G19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1.5286479999999996</v>
      </c>
      <c r="H19" s="3">
        <v>0.1354445</v>
      </c>
      <c r="I19" s="1">
        <f>Table1[[#This Row],[sd_ct_NHL_months]]*30.44</f>
        <v>4.1229305800000002</v>
      </c>
      <c r="J19" s="3">
        <v>0.67375224</v>
      </c>
      <c r="K19" t="str">
        <f>IF(Table1[[#This Row],[cor_NHL]]&lt;-0.3333,"earlier", IF(AND(Table1[[#This Row],[cor_NHL]]&gt;-0.3333, Table1[[#This Row],[cor_NHL]]&lt;0.3333), "no_change", IF(Table1[[#This Row],[cor_NHL]]&gt;0.3333, "later", "NA")))</f>
        <v>later</v>
      </c>
      <c r="L19" s="12">
        <v>1.0143218000000001</v>
      </c>
      <c r="M19" t="s">
        <v>17</v>
      </c>
      <c r="N19" s="5" t="s">
        <v>57</v>
      </c>
      <c r="O19" s="4" t="s">
        <v>97</v>
      </c>
      <c r="P19" s="8" t="s">
        <v>94</v>
      </c>
      <c r="Q19" s="7">
        <v>3.39</v>
      </c>
      <c r="R19" s="6" t="s">
        <v>95</v>
      </c>
    </row>
    <row r="20" spans="1:18" x14ac:dyDescent="0.2">
      <c r="A20" s="2" t="s">
        <v>45</v>
      </c>
      <c r="B20" s="5" t="s">
        <v>81</v>
      </c>
      <c r="C20" s="5" t="s">
        <v>64</v>
      </c>
      <c r="D20" t="s">
        <v>21</v>
      </c>
      <c r="E20" t="s">
        <v>17</v>
      </c>
      <c r="F20" s="3">
        <v>3.2824520000000001</v>
      </c>
      <c r="G20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3.2824520000000001</v>
      </c>
      <c r="H20" s="3">
        <v>0.59805430000000004</v>
      </c>
      <c r="I20" s="1">
        <f>Table1[[#This Row],[sd_ct_NHL_months]]*30.44</f>
        <v>18.204772892000001</v>
      </c>
      <c r="J20" s="3">
        <v>-6.1130660000000003E-2</v>
      </c>
      <c r="K20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0" s="1">
        <v>-0.40636260000000002</v>
      </c>
      <c r="M20" t="s">
        <v>18</v>
      </c>
      <c r="N20" s="5" t="s">
        <v>57</v>
      </c>
      <c r="O20" s="4" t="s">
        <v>97</v>
      </c>
      <c r="P20" s="10" t="s">
        <v>94</v>
      </c>
      <c r="Q20" s="7">
        <v>3.5</v>
      </c>
      <c r="R20" s="6" t="s">
        <v>95</v>
      </c>
    </row>
    <row r="21" spans="1:18" x14ac:dyDescent="0.2">
      <c r="A21" s="2" t="s">
        <v>46</v>
      </c>
      <c r="B21" s="5" t="s">
        <v>82</v>
      </c>
      <c r="C21" s="5" t="s">
        <v>64</v>
      </c>
      <c r="D21" t="s">
        <v>21</v>
      </c>
      <c r="E21" t="s">
        <v>17</v>
      </c>
      <c r="F21" s="3">
        <v>4.1403499999999998</v>
      </c>
      <c r="G21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4.1403499999999998</v>
      </c>
      <c r="H21" s="3">
        <v>0.99662790000000001</v>
      </c>
      <c r="I21" s="1">
        <f>Table1[[#This Row],[sd_ct_NHL_months]]*30.44</f>
        <v>30.337353276000002</v>
      </c>
      <c r="J21" s="3">
        <v>0.17996539</v>
      </c>
      <c r="K21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1" s="1">
        <v>1.9935909000000001</v>
      </c>
      <c r="M21" t="s">
        <v>25</v>
      </c>
      <c r="N21" s="5" t="s">
        <v>57</v>
      </c>
      <c r="O21" s="4" t="s">
        <v>97</v>
      </c>
      <c r="P21" s="10" t="s">
        <v>94</v>
      </c>
      <c r="Q21" s="7">
        <v>4.0599999999999996</v>
      </c>
      <c r="R21" s="6" t="s">
        <v>95</v>
      </c>
    </row>
    <row r="22" spans="1:18" x14ac:dyDescent="0.2">
      <c r="A22" s="2" t="s">
        <v>47</v>
      </c>
      <c r="B22" s="5" t="s">
        <v>83</v>
      </c>
      <c r="C22" s="5" t="s">
        <v>84</v>
      </c>
      <c r="D22" t="s">
        <v>21</v>
      </c>
      <c r="E22" t="s">
        <v>17</v>
      </c>
      <c r="F22" s="3">
        <v>3.7273879999999999</v>
      </c>
      <c r="G22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3.7273879999999999</v>
      </c>
      <c r="H22" s="3">
        <v>0.65924380000000005</v>
      </c>
      <c r="I22" s="1">
        <f>Table1[[#This Row],[sd_ct_NHL_months]]*30.44</f>
        <v>20.067381272000002</v>
      </c>
      <c r="J22" s="11">
        <v>-0.12628876999999999</v>
      </c>
      <c r="K22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2" s="3">
        <v>-0.92539009999999999</v>
      </c>
      <c r="M22" t="s">
        <v>25</v>
      </c>
      <c r="N22" s="5" t="s">
        <v>57</v>
      </c>
      <c r="O22" s="4" t="s">
        <v>97</v>
      </c>
      <c r="P22" s="10" t="s">
        <v>94</v>
      </c>
      <c r="Q22" s="7">
        <v>3.13</v>
      </c>
      <c r="R22" s="6" t="s">
        <v>96</v>
      </c>
    </row>
    <row r="23" spans="1:18" x14ac:dyDescent="0.2">
      <c r="A23" s="2" t="s">
        <v>48</v>
      </c>
      <c r="B23" s="5" t="s">
        <v>85</v>
      </c>
      <c r="C23" s="5" t="s">
        <v>59</v>
      </c>
      <c r="D23" t="s">
        <v>21</v>
      </c>
      <c r="E23" t="s">
        <v>17</v>
      </c>
      <c r="F23" s="3">
        <v>5.0912389999999998</v>
      </c>
      <c r="G23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5.0912389999999998</v>
      </c>
      <c r="H23" s="3">
        <v>1.5474996999999999</v>
      </c>
      <c r="I23" s="1">
        <f>Table1[[#This Row],[sd_ct_NHL_months]]*30.44</f>
        <v>47.105890868000003</v>
      </c>
      <c r="J23" s="3">
        <v>-7.4196440000000002E-2</v>
      </c>
      <c r="K23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3" s="1">
        <v>-1.2762262</v>
      </c>
      <c r="M23" t="s">
        <v>22</v>
      </c>
      <c r="N23" s="5" t="s">
        <v>57</v>
      </c>
      <c r="O23" s="4" t="s">
        <v>97</v>
      </c>
      <c r="P23" s="10" t="s">
        <v>94</v>
      </c>
      <c r="Q23" s="7">
        <v>3.2</v>
      </c>
      <c r="R23" s="6" t="s">
        <v>96</v>
      </c>
    </row>
    <row r="24" spans="1:18" x14ac:dyDescent="0.2">
      <c r="A24" s="2" t="s">
        <v>49</v>
      </c>
      <c r="B24" s="5" t="s">
        <v>86</v>
      </c>
      <c r="C24" s="5" t="s">
        <v>59</v>
      </c>
      <c r="D24" t="s">
        <v>38</v>
      </c>
      <c r="E24" t="s">
        <v>29</v>
      </c>
      <c r="F24" s="3">
        <v>8.2208509999999997</v>
      </c>
      <c r="G24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2.2208509999999997</v>
      </c>
      <c r="H24" s="3">
        <v>0.96045630000000004</v>
      </c>
      <c r="I24" s="1">
        <f>Table1[[#This Row],[sd_ct_NHL_months]]*30.44</f>
        <v>29.236289772000003</v>
      </c>
      <c r="J24" s="3">
        <v>-0.42662668999999998</v>
      </c>
      <c r="K24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24" s="1">
        <v>-4.5544889</v>
      </c>
      <c r="M24" t="s">
        <v>39</v>
      </c>
      <c r="N24" s="5" t="s">
        <v>57</v>
      </c>
      <c r="O24" s="4" t="s">
        <v>97</v>
      </c>
      <c r="P24" s="8" t="s">
        <v>94</v>
      </c>
      <c r="Q24" s="7">
        <v>3.62</v>
      </c>
      <c r="R24" s="6" t="s">
        <v>95</v>
      </c>
    </row>
    <row r="25" spans="1:18" x14ac:dyDescent="0.2">
      <c r="A25" s="2" t="s">
        <v>50</v>
      </c>
      <c r="B25" s="5" t="s">
        <v>87</v>
      </c>
      <c r="C25" s="5" t="s">
        <v>78</v>
      </c>
      <c r="D25" t="s">
        <v>21</v>
      </c>
      <c r="E25" t="s">
        <v>17</v>
      </c>
      <c r="F25" s="3">
        <v>4.5815149999999996</v>
      </c>
      <c r="G25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4.5815149999999996</v>
      </c>
      <c r="H25" s="3">
        <v>0.83390609999999998</v>
      </c>
      <c r="I25" s="1">
        <f>Table1[[#This Row],[sd_ct_NHL_months]]*30.44</f>
        <v>25.384101684000001</v>
      </c>
      <c r="J25" s="3">
        <v>-0.27311552</v>
      </c>
      <c r="K25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5" s="1">
        <v>-2.5314977000000001</v>
      </c>
      <c r="M25" t="s">
        <v>51</v>
      </c>
      <c r="N25" s="5" t="s">
        <v>90</v>
      </c>
      <c r="O25" s="4" t="s">
        <v>93</v>
      </c>
      <c r="P25" s="9" t="s">
        <v>94</v>
      </c>
      <c r="Q25" s="7">
        <v>3.61</v>
      </c>
      <c r="R25" s="6" t="s">
        <v>96</v>
      </c>
    </row>
    <row r="26" spans="1:18" x14ac:dyDescent="0.2">
      <c r="A26" s="2" t="s">
        <v>52</v>
      </c>
      <c r="B26" s="5" t="s">
        <v>88</v>
      </c>
      <c r="C26" s="5" t="s">
        <v>78</v>
      </c>
      <c r="D26" t="s">
        <v>21</v>
      </c>
      <c r="E26" t="s">
        <v>17</v>
      </c>
      <c r="F26" s="3">
        <v>6.2180559999999998</v>
      </c>
      <c r="G26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6.2180559999999998</v>
      </c>
      <c r="H26" s="3">
        <v>1.1335744999999999</v>
      </c>
      <c r="I26" s="1">
        <f>Table1[[#This Row],[sd_ct_NHL_months]]*30.44</f>
        <v>34.506007779999997</v>
      </c>
      <c r="J26" s="3">
        <v>0.19111981</v>
      </c>
      <c r="K26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6" s="1">
        <v>2.4080737999999999</v>
      </c>
      <c r="M26" t="s">
        <v>39</v>
      </c>
      <c r="N26" s="5" t="s">
        <v>90</v>
      </c>
      <c r="O26" s="4" t="s">
        <v>93</v>
      </c>
      <c r="P26" s="9" t="s">
        <v>94</v>
      </c>
      <c r="Q26" s="7">
        <v>3.13</v>
      </c>
      <c r="R26" s="6" t="s">
        <v>96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F41-C500-4B4D-835B-E2B1EFD28BD5}">
  <dimension ref="A1:B7"/>
  <sheetViews>
    <sheetView workbookViewId="0">
      <selection activeCell="D23" sqref="D23"/>
    </sheetView>
  </sheetViews>
  <sheetFormatPr baseColWidth="10" defaultRowHeight="16" x14ac:dyDescent="0.2"/>
  <cols>
    <col min="2" max="2" width="16.33203125" bestFit="1" customWidth="1"/>
  </cols>
  <sheetData>
    <row r="1" spans="1:2" x14ac:dyDescent="0.2">
      <c r="A1" t="s">
        <v>99</v>
      </c>
      <c r="B1" t="s">
        <v>100</v>
      </c>
    </row>
    <row r="2" spans="1:2" x14ac:dyDescent="0.2">
      <c r="A2" s="4"/>
      <c r="B2" t="s">
        <v>98</v>
      </c>
    </row>
    <row r="3" spans="1:2" x14ac:dyDescent="0.2">
      <c r="A3" s="5"/>
      <c r="B3" t="s">
        <v>101</v>
      </c>
    </row>
    <row r="4" spans="1:2" x14ac:dyDescent="0.2">
      <c r="A4" s="6"/>
      <c r="B4" t="s">
        <v>102</v>
      </c>
    </row>
    <row r="5" spans="1:2" x14ac:dyDescent="0.2">
      <c r="A5" s="8"/>
      <c r="B5" t="s">
        <v>104</v>
      </c>
    </row>
    <row r="6" spans="1:2" x14ac:dyDescent="0.2">
      <c r="A6" s="9"/>
      <c r="B6" t="s">
        <v>105</v>
      </c>
    </row>
    <row r="7" spans="1:2" x14ac:dyDescent="0.2">
      <c r="A7" s="10"/>
      <c r="B7" t="s"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Chen</dc:creator>
  <cp:lastModifiedBy>Kathryn Chen</cp:lastModifiedBy>
  <dcterms:created xsi:type="dcterms:W3CDTF">2024-01-08T20:46:39Z</dcterms:created>
  <dcterms:modified xsi:type="dcterms:W3CDTF">2024-11-01T20:54:28Z</dcterms:modified>
</cp:coreProperties>
</file>