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etrik-lab/kchen/cce-ichthyo/data/"/>
    </mc:Choice>
  </mc:AlternateContent>
  <xr:revisionPtr revIDLastSave="0" documentId="13_ncr:1_{371D2C4A-CBB7-4C4B-A806-805844689D20}" xr6:coauthVersionLast="47" xr6:coauthVersionMax="47" xr10:uidLastSave="{00000000-0000-0000-0000-000000000000}"/>
  <bookViews>
    <workbookView xWindow="0" yWindow="500" windowWidth="21700" windowHeight="15320" xr2:uid="{5600B487-41B8-0240-9980-C4B0D9F03356}"/>
  </bookViews>
  <sheets>
    <sheet name="Table" sheetId="1" r:id="rId1"/>
    <sheet name="Referenc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<sst xmlns="http://schemas.openxmlformats.org/spreadsheetml/2006/main" count="276" uniqueCount="107">
  <si>
    <t>scientific_name</t>
  </si>
  <si>
    <t>FB_name</t>
  </si>
  <si>
    <t>season_4_NHL</t>
  </si>
  <si>
    <t>calculated_yearstart_NHL</t>
  </si>
  <si>
    <t>calculated_mean_ct_NHL</t>
  </si>
  <si>
    <t>unshift_ct_NHL_months</t>
  </si>
  <si>
    <t>sd_ct_NHL_months</t>
  </si>
  <si>
    <t>sd_ct_NHL_days</t>
  </si>
  <si>
    <t>cor_NHL</t>
  </si>
  <si>
    <t>group.3333_NHL</t>
  </si>
  <si>
    <t>month_maximum_NHL</t>
  </si>
  <si>
    <t>adult_habitat</t>
  </si>
  <si>
    <t>cross_shore_distribution</t>
  </si>
  <si>
    <t>biogeographic_affinity</t>
  </si>
  <si>
    <t>fishing_status</t>
  </si>
  <si>
    <t>Anoplarchus purpurescens</t>
  </si>
  <si>
    <t>Winter</t>
  </si>
  <si>
    <t>January</t>
  </si>
  <si>
    <t>March</t>
  </si>
  <si>
    <t>Artedius fenestralis</t>
  </si>
  <si>
    <t>Artedius harringtoni</t>
  </si>
  <si>
    <t>Spring</t>
  </si>
  <si>
    <t>June</t>
  </si>
  <si>
    <t>August</t>
  </si>
  <si>
    <t>Engraulis mordax</t>
  </si>
  <si>
    <t>April</t>
  </si>
  <si>
    <t>Glyptocephalus zachirus</t>
  </si>
  <si>
    <t>October</t>
  </si>
  <si>
    <t>Hemilepidotus hemilepidotus</t>
  </si>
  <si>
    <t>July</t>
  </si>
  <si>
    <t>Hemilepidotus spinosus</t>
  </si>
  <si>
    <t>Hexagrammos decagrammus</t>
  </si>
  <si>
    <t>Isopsetta isolepis</t>
  </si>
  <si>
    <t>February</t>
  </si>
  <si>
    <t>Leptocottus armatus</t>
  </si>
  <si>
    <t>Liparis fucensis</t>
  </si>
  <si>
    <t>Lipolagus ochotensis</t>
  </si>
  <si>
    <t>Lyopsetta exilis</t>
  </si>
  <si>
    <t>Fall</t>
  </si>
  <si>
    <t>December</t>
  </si>
  <si>
    <t>Microgadus proximus</t>
  </si>
  <si>
    <t>Microstomus pacificus</t>
  </si>
  <si>
    <t>Nannobrachium regale</t>
  </si>
  <si>
    <t>Ophiodon elongatus</t>
  </si>
  <si>
    <t>Parophrys vetulus</t>
  </si>
  <si>
    <t>Platichthys stellatus</t>
  </si>
  <si>
    <t>Psettichthys melanostictus</t>
  </si>
  <si>
    <t>Ronquilus jordani</t>
  </si>
  <si>
    <t>Ruscarius meanyi</t>
  </si>
  <si>
    <t>Scorpaenichthys marmoratus</t>
  </si>
  <si>
    <t>Stenobrachius leucopsarus</t>
  </si>
  <si>
    <t>May</t>
  </si>
  <si>
    <t>Tarletonbeania crenularis</t>
  </si>
  <si>
    <t>order</t>
  </si>
  <si>
    <t>High cockscomb</t>
  </si>
  <si>
    <t xml:space="preserve">Perciformes/Zoarcoidei </t>
  </si>
  <si>
    <t>adult_trophic_level</t>
  </si>
  <si>
    <t>Demersal</t>
  </si>
  <si>
    <t>Padded sculpin</t>
  </si>
  <si>
    <t>Perciformes/Cottoidei</t>
  </si>
  <si>
    <t>Scalyhead sculpin</t>
  </si>
  <si>
    <t>Californian anchovy</t>
  </si>
  <si>
    <t>Clupeiformes</t>
  </si>
  <si>
    <t>Rex sole</t>
  </si>
  <si>
    <t>Pleuronectiformes</t>
  </si>
  <si>
    <t>Red Irish lord</t>
  </si>
  <si>
    <t>Brown Irish lord</t>
  </si>
  <si>
    <t>Kelp greenling</t>
  </si>
  <si>
    <t>Butter sole</t>
  </si>
  <si>
    <t>Pacific staghorn sculpin</t>
  </si>
  <si>
    <t>Slipskin snailfish</t>
  </si>
  <si>
    <t>Eared blacksmelt</t>
  </si>
  <si>
    <t>Argentiniformes</t>
  </si>
  <si>
    <t>Slender sole</t>
  </si>
  <si>
    <t>Pacific tomcod</t>
  </si>
  <si>
    <t>Gadiformes</t>
  </si>
  <si>
    <t>Dover sole</t>
  </si>
  <si>
    <t>Pinpoint lampfish</t>
  </si>
  <si>
    <t>Myctophiformes</t>
  </si>
  <si>
    <t>Lingcod</t>
  </si>
  <si>
    <t>English sole</t>
  </si>
  <si>
    <t>Starry flounder</t>
  </si>
  <si>
    <t>Pacific sand sole</t>
  </si>
  <si>
    <t>Northern ronquil</t>
  </si>
  <si>
    <t>Perciformes/Zoarcoidei</t>
  </si>
  <si>
    <t>Puget Sound sculpin</t>
  </si>
  <si>
    <t>Cabezon</t>
  </si>
  <si>
    <t>Northern lampfish</t>
  </si>
  <si>
    <t>Blue lanternfish</t>
  </si>
  <si>
    <t>Epipelagic</t>
  </si>
  <si>
    <t>Mesopelagic</t>
  </si>
  <si>
    <t>Coastal-Oceanic</t>
  </si>
  <si>
    <t>Wide distribution</t>
  </si>
  <si>
    <t>Oceanic</t>
  </si>
  <si>
    <t>Cool-water</t>
  </si>
  <si>
    <t>Fished</t>
  </si>
  <si>
    <t>Unfished</t>
  </si>
  <si>
    <t>Coastal</t>
  </si>
  <si>
    <t>Hsieh et al. (2006)</t>
  </si>
  <si>
    <t>Format</t>
  </si>
  <si>
    <t>Reference</t>
  </si>
  <si>
    <t>FishBase</t>
  </si>
  <si>
    <t>NOAA Fisheries</t>
  </si>
  <si>
    <t>Hsieh et al. (2005)</t>
  </si>
  <si>
    <t>Hsieh et al. (2008)</t>
  </si>
  <si>
    <t>Hsieh et al. (2009)</t>
  </si>
  <si>
    <t>trend_NHL_d3y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</si>
</sst>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ont="1"/>
    <xf numFmtId="2" fontId="0" fillId="0" borderId="0" xfId="0" applyNumberFormat="1" applyFont="1"/>
    <xf numFmtId="0" fontId="0" fillId="3" borderId="0" xfId="0" applyFont="1" applyFill="1"/>
    <xf numFmtId="0" fontId="0" fillId="2" borderId="0" xfId="0" applyFont="1" applyFill="1"/>
    <xf numFmtId="0" fontId="0" fillId="7" borderId="0" xfId="0" applyFont="1" applyFill="1"/>
    <xf numFmtId="2" fontId="0" fillId="3" borderId="0" xfId="0" applyNumberFormat="1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37DE8-6989-8E48-A827-80435A522F10}" name="Table1" displayName="Table1" ref="A1:R26" totalsRowShown="0" headerRowDxfId="1" dataDxfId="0">
  <autoFilter ref="A1:R26" xr:uid="{D9037DE8-6989-8E48-A827-80435A522F10}"/>
  <sortState xmlns:xlrd2="http://schemas.microsoft.com/office/spreadsheetml/2017/richdata2" ref="A2:R26">
    <sortCondition ref="A1:A26"/>
  </sortState>
  <tableColumns count="18">
    <tableColumn id="1" xr3:uid="{08EE8EFF-E5DE-234D-8D00-9447C9F0535A}" name="scientific_name" dataDxfId="19"/>
    <tableColumn id="2" xr3:uid="{31172DDC-26CA-904F-93E1-C7C6D5BC2DB6}" name="FB_name" dataDxfId="18"/>
    <tableColumn id="3" xr3:uid="{F617494B-037B-F54B-85BD-B9319FD8D0D0}" name="order" dataDxfId="17"/>
    <tableColumn id="6" xr3:uid="{6308FB86-2B0B-F94A-AFBE-4A8D99088A3D}" name="season_4_NHL" dataDxfId="16"/>
    <tableColumn id="28" xr3:uid="{CEAACA1E-8775-5F43-8089-B592A825FD00}" name="calculated_yearstart_NHL" dataDxfId="15"/>
    <tableColumn id="23" xr3:uid="{4AA127A3-5625-5A4C-928B-4F3464C2DD89}" name="calculated_mean_ct_NHL" dataDxfId="14"/>
    <tableColumn id="7" xr3:uid="{173EE053-42FF-3740-A5D9-C78465A35972}" name="unshift_ct_NHL_months" dataDxfId="13">
      <calculatedColumnFormula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calculatedColumnFormula>
    </tableColumn>
    <tableColumn id="8" xr3:uid="{43EB764A-DD5B-4348-BF5D-9C556467B7BE}" name="sd_ct_NHL_months" dataDxfId="12"/>
    <tableColumn id="9" xr3:uid="{991FE2BE-08DC-804B-9FF0-ED916B643DCC}" name="sd_ct_NHL_days" dataDxfId="11">
      <calculatedColumnFormula>Table1[[#This Row],[sd_ct_NHL_months]]*30.44</calculatedColumnFormula>
    </tableColumn>
    <tableColumn id="10" xr3:uid="{6C2B536F-4749-A546-A31F-E3ACED2CD46E}" name="cor_NHL" dataDxfId="10"/>
    <tableColumn id="27" xr3:uid="{E0830E56-A4B9-B049-9AEB-ABE7C4C3F6BA}" name="group.3333_NHL" dataDxfId="9"/>
    <tableColumn id="30" xr3:uid="{B75AD847-BF7F-B845-A881-FB7D431078E2}" name="trend_NHL_d3y" dataDxfId="8"/>
    <tableColumn id="18" xr3:uid="{E183251A-65C5-8946-B809-58354F4FAE99}" name="month_maximum_NHL" dataDxfId="7"/>
    <tableColumn id="19" xr3:uid="{A1ADEB99-256E-1841-9DD4-ECD83639E194}" name="adult_habitat" dataDxfId="6"/>
    <tableColumn id="20" xr3:uid="{5B5B5B7C-5043-1246-AF8D-7680A0792C77}" name="cross_shore_distribution" dataDxfId="5"/>
    <tableColumn id="21" xr3:uid="{B72647A6-B8FC-4D4D-975A-AB20F3838512}" name="biogeographic_affinity" dataDxfId="4"/>
    <tableColumn id="4" xr3:uid="{2FAC649F-8463-6B49-95C2-54E182977014}" name="adult_trophic_level" dataDxfId="3"/>
    <tableColumn id="22" xr3:uid="{F41DD390-F3E7-C548-B99F-CF5BC73CBC93}" name="fishing_status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6A59AE-B20D-D94B-896A-1676DA649DED}" name="Table3" displayName="Table3" ref="A1:B7" totalsRowShown="0">
  <autoFilter ref="A1:B7" xr:uid="{406A59AE-B20D-D94B-896A-1676DA649DED}"/>
  <tableColumns count="2">
    <tableColumn id="1" xr3:uid="{C0C08353-0799-EF42-8EAE-CC300689B80A}" name="Format" dataDxfId="20"/>
    <tableColumn id="2" xr3:uid="{D1F33605-7483-7241-AD73-EBF9620374D1}" name="Referenc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7CDA-E7BE-4F48-B7EE-48B8DDB338AB}">
  <dimension ref="A1:W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RowHeight="16" x14ac:dyDescent="0.2"/>
  <cols>
    <col min="1" max="1" width="25.83203125" style="9" bestFit="1" customWidth="1"/>
    <col min="2" max="2" width="21.5" style="9" bestFit="1" customWidth="1"/>
    <col min="3" max="3" width="21" style="9" bestFit="1" customWidth="1"/>
    <col min="4" max="4" width="15.83203125" style="9" customWidth="1"/>
    <col min="5" max="5" width="25.33203125" style="9" customWidth="1"/>
    <col min="6" max="6" width="25" style="10" customWidth="1"/>
    <col min="7" max="7" width="23.6640625" style="10" hidden="1" customWidth="1"/>
    <col min="8" max="8" width="19.83203125" style="10" customWidth="1"/>
    <col min="9" max="9" width="17.33203125" style="10" hidden="1" customWidth="1"/>
    <col min="10" max="10" width="10.6640625" style="10" customWidth="1"/>
    <col min="11" max="11" width="17.33203125" style="9" hidden="1" customWidth="1"/>
    <col min="12" max="12" width="17.33203125" style="10" bestFit="1" customWidth="1"/>
    <col min="13" max="13" width="23.1640625" style="9" bestFit="1" customWidth="1"/>
    <col min="14" max="14" width="14.6640625" style="9" bestFit="1" customWidth="1"/>
    <col min="15" max="15" width="24" style="9" customWidth="1"/>
    <col min="16" max="16" width="22.33203125" style="9" bestFit="1" customWidth="1"/>
    <col min="17" max="17" width="19.6640625" style="10" bestFit="1" customWidth="1"/>
    <col min="18" max="18" width="15.1640625" style="9" bestFit="1" customWidth="1"/>
    <col min="19" max="16384" width="10.83203125" style="9"/>
  </cols>
  <sheetData>
    <row r="1" spans="1:23" x14ac:dyDescent="0.2">
      <c r="A1" s="9" t="s">
        <v>0</v>
      </c>
      <c r="B1" s="9" t="s">
        <v>1</v>
      </c>
      <c r="C1" s="9" t="s">
        <v>53</v>
      </c>
      <c r="D1" s="9" t="s">
        <v>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9" t="s">
        <v>9</v>
      </c>
      <c r="L1" s="10" t="s">
        <v>106</v>
      </c>
      <c r="M1" s="9" t="s">
        <v>10</v>
      </c>
      <c r="N1" s="9" t="s">
        <v>11</v>
      </c>
      <c r="O1" s="9" t="s">
        <v>12</v>
      </c>
      <c r="P1" s="9" t="s">
        <v>13</v>
      </c>
      <c r="Q1" s="10" t="s">
        <v>56</v>
      </c>
      <c r="R1" s="9" t="s">
        <v>14</v>
      </c>
    </row>
    <row r="2" spans="1:23" x14ac:dyDescent="0.2">
      <c r="A2" s="1" t="s">
        <v>15</v>
      </c>
      <c r="B2" s="11" t="s">
        <v>54</v>
      </c>
      <c r="C2" s="11" t="s">
        <v>55</v>
      </c>
      <c r="D2" s="9" t="s">
        <v>16</v>
      </c>
      <c r="E2" s="9" t="s">
        <v>17</v>
      </c>
      <c r="F2" s="2">
        <v>3.0470609999999998</v>
      </c>
      <c r="G2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3.0470609999999998</v>
      </c>
      <c r="H2" s="2">
        <v>0.44886680000000001</v>
      </c>
      <c r="I2" s="10">
        <f>Table1[[#This Row],[sd_ct_NHL_months]]*30.44</f>
        <v>13.663505392000001</v>
      </c>
      <c r="J2" s="18">
        <v>0.23442921999999999</v>
      </c>
      <c r="K2" s="18">
        <v>1.4006145299999999</v>
      </c>
      <c r="L2" s="18">
        <v>1.4006145299999999</v>
      </c>
      <c r="M2" s="9" t="s">
        <v>18</v>
      </c>
      <c r="N2" s="11" t="s">
        <v>57</v>
      </c>
      <c r="O2" s="12" t="s">
        <v>97</v>
      </c>
      <c r="P2" s="13" t="s">
        <v>94</v>
      </c>
      <c r="Q2" s="14">
        <v>3.14</v>
      </c>
      <c r="R2" s="15" t="s">
        <v>96</v>
      </c>
      <c r="T2" s="18"/>
      <c r="U2" s="18"/>
      <c r="V2" s="18"/>
      <c r="W2" s="18"/>
    </row>
    <row r="3" spans="1:23" x14ac:dyDescent="0.2">
      <c r="A3" s="1" t="s">
        <v>19</v>
      </c>
      <c r="B3" s="11" t="s">
        <v>58</v>
      </c>
      <c r="C3" s="11" t="s">
        <v>59</v>
      </c>
      <c r="D3" s="9" t="s">
        <v>16</v>
      </c>
      <c r="E3" s="9" t="s">
        <v>17</v>
      </c>
      <c r="F3" s="2">
        <v>4.9457360000000001</v>
      </c>
      <c r="G3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4.9457360000000001</v>
      </c>
      <c r="H3" s="2">
        <v>1.6815515999999999</v>
      </c>
      <c r="I3" s="10">
        <f>Table1[[#This Row],[sd_ct_NHL_months]]*30.44</f>
        <v>51.186430704000003</v>
      </c>
      <c r="J3" s="18">
        <v>-0.88560234000000004</v>
      </c>
      <c r="K3" s="18">
        <v>-17.76138825</v>
      </c>
      <c r="L3" s="18">
        <v>-17.76138825</v>
      </c>
      <c r="M3" s="9" t="s">
        <v>18</v>
      </c>
      <c r="N3" s="11" t="s">
        <v>57</v>
      </c>
      <c r="O3" s="12" t="s">
        <v>97</v>
      </c>
      <c r="P3" s="13" t="s">
        <v>94</v>
      </c>
      <c r="Q3" s="14">
        <v>4.03</v>
      </c>
      <c r="R3" s="15" t="s">
        <v>96</v>
      </c>
      <c r="T3" s="18"/>
      <c r="U3" s="18"/>
      <c r="V3" s="18"/>
      <c r="W3" s="18"/>
    </row>
    <row r="4" spans="1:23" x14ac:dyDescent="0.2">
      <c r="A4" s="1" t="s">
        <v>20</v>
      </c>
      <c r="B4" s="11" t="s">
        <v>60</v>
      </c>
      <c r="C4" s="11" t="s">
        <v>59</v>
      </c>
      <c r="D4" s="9" t="s">
        <v>21</v>
      </c>
      <c r="E4" s="9" t="s">
        <v>17</v>
      </c>
      <c r="F4" s="2">
        <v>3.8330850000000001</v>
      </c>
      <c r="G4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3.8330850000000001</v>
      </c>
      <c r="H4" s="2">
        <v>0.89501050000000004</v>
      </c>
      <c r="I4" s="10">
        <f>Table1[[#This Row],[sd_ct_NHL_months]]*30.44</f>
        <v>27.244119620000003</v>
      </c>
      <c r="J4" s="18">
        <v>4.9018440000000003E-2</v>
      </c>
      <c r="K4" s="18">
        <v>0.60994499999999996</v>
      </c>
      <c r="L4" s="18">
        <v>0.60994499999999996</v>
      </c>
      <c r="M4" s="9" t="s">
        <v>22</v>
      </c>
      <c r="N4" s="11" t="s">
        <v>57</v>
      </c>
      <c r="O4" s="12" t="s">
        <v>97</v>
      </c>
      <c r="P4" s="13" t="s">
        <v>94</v>
      </c>
      <c r="Q4" s="14">
        <v>3.41</v>
      </c>
      <c r="R4" s="15" t="s">
        <v>96</v>
      </c>
      <c r="T4" s="18"/>
      <c r="U4" s="18"/>
      <c r="V4" s="18"/>
      <c r="W4" s="18"/>
    </row>
    <row r="5" spans="1:23" x14ac:dyDescent="0.2">
      <c r="A5" s="1" t="s">
        <v>24</v>
      </c>
      <c r="B5" s="11" t="s">
        <v>61</v>
      </c>
      <c r="C5" s="11" t="s">
        <v>62</v>
      </c>
      <c r="D5" s="9" t="s">
        <v>21</v>
      </c>
      <c r="E5" s="9" t="s">
        <v>17</v>
      </c>
      <c r="F5" s="2">
        <v>6.1377940000000004</v>
      </c>
      <c r="G5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6.1377940000000004</v>
      </c>
      <c r="H5" s="2">
        <v>1.1589883000000001</v>
      </c>
      <c r="I5" s="10">
        <f>Table1[[#This Row],[sd_ct_NHL_months]]*30.44</f>
        <v>35.279603852000001</v>
      </c>
      <c r="J5" s="18">
        <v>6.3496399999999995E-2</v>
      </c>
      <c r="K5" s="18">
        <v>0.64858329000000003</v>
      </c>
      <c r="L5" s="18">
        <v>0.64858329000000003</v>
      </c>
      <c r="M5" s="9" t="s">
        <v>25</v>
      </c>
      <c r="N5" s="11" t="s">
        <v>89</v>
      </c>
      <c r="O5" s="12" t="s">
        <v>91</v>
      </c>
      <c r="P5" s="16" t="s">
        <v>92</v>
      </c>
      <c r="Q5" s="14">
        <v>3.1</v>
      </c>
      <c r="R5" s="15" t="s">
        <v>95</v>
      </c>
      <c r="T5" s="18"/>
      <c r="U5" s="18"/>
      <c r="V5" s="18"/>
      <c r="W5" s="18"/>
    </row>
    <row r="6" spans="1:23" x14ac:dyDescent="0.2">
      <c r="A6" s="1" t="s">
        <v>26</v>
      </c>
      <c r="B6" s="11" t="s">
        <v>63</v>
      </c>
      <c r="C6" s="11" t="s">
        <v>64</v>
      </c>
      <c r="D6" s="9" t="s">
        <v>16</v>
      </c>
      <c r="E6" s="9" t="s">
        <v>27</v>
      </c>
      <c r="F6" s="2">
        <v>6.6087170000000004</v>
      </c>
      <c r="G6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3.6087170000000004</v>
      </c>
      <c r="H6" s="2">
        <v>0.40409060000000002</v>
      </c>
      <c r="I6" s="10">
        <f>Table1[[#This Row],[sd_ct_NHL_months]]*30.44</f>
        <v>12.300517864000001</v>
      </c>
      <c r="J6" s="18">
        <v>1.118838E-2</v>
      </c>
      <c r="K6" s="18">
        <v>6.9149730000000006E-2</v>
      </c>
      <c r="L6" s="18">
        <v>6.9149730000000006E-2</v>
      </c>
      <c r="M6" s="9" t="s">
        <v>18</v>
      </c>
      <c r="N6" s="11" t="s">
        <v>57</v>
      </c>
      <c r="O6" s="12" t="s">
        <v>97</v>
      </c>
      <c r="P6" s="13" t="s">
        <v>94</v>
      </c>
      <c r="Q6" s="14">
        <v>3.41</v>
      </c>
      <c r="R6" s="15" t="s">
        <v>95</v>
      </c>
      <c r="T6" s="18"/>
      <c r="U6" s="18"/>
      <c r="V6" s="18"/>
      <c r="W6" s="18"/>
    </row>
    <row r="7" spans="1:23" x14ac:dyDescent="0.2">
      <c r="A7" s="1" t="s">
        <v>28</v>
      </c>
      <c r="B7" s="11" t="s">
        <v>65</v>
      </c>
      <c r="C7" s="11" t="s">
        <v>59</v>
      </c>
      <c r="D7" s="9" t="s">
        <v>16</v>
      </c>
      <c r="E7" s="9" t="s">
        <v>29</v>
      </c>
      <c r="F7" s="2">
        <v>7.7663710000000004</v>
      </c>
      <c r="G7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1.7663710000000004</v>
      </c>
      <c r="H7" s="2">
        <v>0.97670539999999995</v>
      </c>
      <c r="I7" s="10">
        <f>Table1[[#This Row],[sd_ct_NHL_months]]*30.44</f>
        <v>29.730912375999999</v>
      </c>
      <c r="J7" s="18">
        <v>-0.35949134999999999</v>
      </c>
      <c r="K7" s="18">
        <v>-3.8550883699999998</v>
      </c>
      <c r="L7" s="18">
        <v>-3.8550883699999998</v>
      </c>
      <c r="M7" s="9" t="s">
        <v>18</v>
      </c>
      <c r="N7" s="11" t="s">
        <v>57</v>
      </c>
      <c r="O7" s="11" t="s">
        <v>97</v>
      </c>
      <c r="P7" s="11" t="s">
        <v>94</v>
      </c>
      <c r="Q7" s="14">
        <v>3.61</v>
      </c>
      <c r="R7" s="15" t="s">
        <v>96</v>
      </c>
      <c r="T7" s="18"/>
      <c r="U7" s="18"/>
      <c r="V7" s="18"/>
      <c r="W7" s="18"/>
    </row>
    <row r="8" spans="1:23" x14ac:dyDescent="0.2">
      <c r="A8" s="1" t="s">
        <v>30</v>
      </c>
      <c r="B8" s="11" t="s">
        <v>66</v>
      </c>
      <c r="C8" s="11" t="s">
        <v>59</v>
      </c>
      <c r="D8" s="9" t="s">
        <v>16</v>
      </c>
      <c r="E8" s="9" t="s">
        <v>17</v>
      </c>
      <c r="F8" s="2">
        <v>1.686693</v>
      </c>
      <c r="G8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1.686693</v>
      </c>
      <c r="H8" s="2">
        <v>0.3716564</v>
      </c>
      <c r="I8" s="10">
        <f>Table1[[#This Row],[sd_ct_NHL_months]]*30.44</f>
        <v>11.313220816000001</v>
      </c>
      <c r="J8" s="18">
        <v>-0.11074444999999999</v>
      </c>
      <c r="K8" s="18">
        <v>-0.38074264000000002</v>
      </c>
      <c r="L8" s="18">
        <v>-0.38074264000000002</v>
      </c>
      <c r="M8" s="9" t="s">
        <v>17</v>
      </c>
      <c r="N8" s="11" t="s">
        <v>57</v>
      </c>
      <c r="O8" s="12" t="s">
        <v>97</v>
      </c>
      <c r="P8" s="13" t="s">
        <v>94</v>
      </c>
      <c r="Q8" s="14">
        <v>3.5</v>
      </c>
      <c r="R8" s="15" t="s">
        <v>96</v>
      </c>
      <c r="T8" s="18"/>
      <c r="U8" s="18"/>
      <c r="V8" s="18"/>
      <c r="W8" s="18"/>
    </row>
    <row r="9" spans="1:23" x14ac:dyDescent="0.2">
      <c r="A9" s="1" t="s">
        <v>31</v>
      </c>
      <c r="B9" s="11" t="s">
        <v>67</v>
      </c>
      <c r="C9" s="11" t="s">
        <v>59</v>
      </c>
      <c r="D9" s="9" t="s">
        <v>16</v>
      </c>
      <c r="E9" s="9" t="s">
        <v>29</v>
      </c>
      <c r="F9" s="2">
        <v>7.699084</v>
      </c>
      <c r="G9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1.699084</v>
      </c>
      <c r="H9" s="2">
        <v>0.66524190000000005</v>
      </c>
      <c r="I9" s="10">
        <f>Table1[[#This Row],[sd_ct_NHL_months]]*30.44</f>
        <v>20.249963436000002</v>
      </c>
      <c r="J9" s="18">
        <v>-0.13019277000000001</v>
      </c>
      <c r="K9" s="18">
        <v>-0.99689618999999996</v>
      </c>
      <c r="L9" s="18">
        <v>-0.99689618999999996</v>
      </c>
      <c r="M9" s="9" t="s">
        <v>17</v>
      </c>
      <c r="N9" s="11" t="s">
        <v>57</v>
      </c>
      <c r="O9" s="12" t="s">
        <v>97</v>
      </c>
      <c r="P9" s="13" t="s">
        <v>94</v>
      </c>
      <c r="Q9" s="14">
        <v>3.59</v>
      </c>
      <c r="R9" s="15" t="s">
        <v>95</v>
      </c>
      <c r="T9" s="18"/>
      <c r="U9" s="18"/>
      <c r="V9" s="18"/>
      <c r="W9" s="18"/>
    </row>
    <row r="10" spans="1:23" x14ac:dyDescent="0.2">
      <c r="A10" s="1" t="s">
        <v>32</v>
      </c>
      <c r="B10" s="11" t="s">
        <v>68</v>
      </c>
      <c r="C10" s="11" t="s">
        <v>64</v>
      </c>
      <c r="D10" s="9" t="s">
        <v>16</v>
      </c>
      <c r="E10" s="9" t="s">
        <v>17</v>
      </c>
      <c r="F10" s="2">
        <v>3.4103569999999999</v>
      </c>
      <c r="G10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3.4103569999999999</v>
      </c>
      <c r="H10" s="2">
        <v>1.1781929</v>
      </c>
      <c r="I10" s="10">
        <f>Table1[[#This Row],[sd_ct_NHL_months]]*30.44</f>
        <v>35.864191876</v>
      </c>
      <c r="J10" s="18">
        <v>-0.45011899</v>
      </c>
      <c r="K10" s="18">
        <v>-6.2219704599999996</v>
      </c>
      <c r="L10" s="18">
        <v>-6.2219704599999996</v>
      </c>
      <c r="M10" s="9" t="s">
        <v>33</v>
      </c>
      <c r="N10" s="11" t="s">
        <v>57</v>
      </c>
      <c r="O10" s="12" t="s">
        <v>97</v>
      </c>
      <c r="P10" s="13" t="s">
        <v>94</v>
      </c>
      <c r="Q10" s="14">
        <v>3.59</v>
      </c>
      <c r="R10" s="15" t="s">
        <v>95</v>
      </c>
      <c r="T10" s="18"/>
      <c r="U10" s="18"/>
      <c r="V10" s="18"/>
      <c r="W10" s="18"/>
    </row>
    <row r="11" spans="1:23" x14ac:dyDescent="0.2">
      <c r="A11" s="1" t="s">
        <v>34</v>
      </c>
      <c r="B11" s="11" t="s">
        <v>69</v>
      </c>
      <c r="C11" s="11" t="s">
        <v>59</v>
      </c>
      <c r="D11" s="9" t="s">
        <v>16</v>
      </c>
      <c r="E11" s="9" t="s">
        <v>29</v>
      </c>
      <c r="F11" s="2">
        <v>7.6226279999999997</v>
      </c>
      <c r="G11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1.6226279999999997</v>
      </c>
      <c r="H11" s="2">
        <v>0.72970579999999996</v>
      </c>
      <c r="I11" s="10">
        <f>Table1[[#This Row],[sd_ct_NHL_months]]*30.44</f>
        <v>22.212244552000001</v>
      </c>
      <c r="J11" s="18">
        <v>0.67719109</v>
      </c>
      <c r="K11" s="18">
        <v>7.0876347600000003</v>
      </c>
      <c r="L11" s="18">
        <v>7.0876347600000003</v>
      </c>
      <c r="M11" s="9" t="s">
        <v>17</v>
      </c>
      <c r="N11" s="11" t="s">
        <v>57</v>
      </c>
      <c r="O11" s="12" t="s">
        <v>97</v>
      </c>
      <c r="P11" s="13" t="s">
        <v>94</v>
      </c>
      <c r="Q11" s="14">
        <v>3.68</v>
      </c>
      <c r="R11" s="15" t="s">
        <v>96</v>
      </c>
      <c r="T11" s="18"/>
      <c r="U11" s="18"/>
      <c r="V11" s="18"/>
      <c r="W11" s="18"/>
    </row>
    <row r="12" spans="1:23" x14ac:dyDescent="0.2">
      <c r="A12" s="1" t="s">
        <v>35</v>
      </c>
      <c r="B12" s="11" t="s">
        <v>70</v>
      </c>
      <c r="C12" s="11" t="s">
        <v>59</v>
      </c>
      <c r="D12" s="9" t="s">
        <v>16</v>
      </c>
      <c r="E12" s="9" t="s">
        <v>29</v>
      </c>
      <c r="F12" s="2">
        <v>7.4337770000000001</v>
      </c>
      <c r="G12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1.4337770000000001</v>
      </c>
      <c r="H12" s="2">
        <v>1.2368988999999999</v>
      </c>
      <c r="I12" s="10">
        <f>Table1[[#This Row],[sd_ct_NHL_months]]*30.44</f>
        <v>37.651202515999998</v>
      </c>
      <c r="J12" s="18">
        <v>0.17349713</v>
      </c>
      <c r="K12" s="18">
        <v>2.7600199700000001</v>
      </c>
      <c r="L12" s="18">
        <v>2.7600199700000001</v>
      </c>
      <c r="M12" s="9" t="s">
        <v>17</v>
      </c>
      <c r="N12" s="11" t="s">
        <v>57</v>
      </c>
      <c r="O12" s="12" t="s">
        <v>97</v>
      </c>
      <c r="P12" s="13" t="s">
        <v>94</v>
      </c>
      <c r="Q12" s="14">
        <v>3.55</v>
      </c>
      <c r="R12" s="15" t="s">
        <v>96</v>
      </c>
      <c r="T12" s="18"/>
      <c r="U12" s="18"/>
      <c r="V12" s="18"/>
      <c r="W12" s="18"/>
    </row>
    <row r="13" spans="1:23" x14ac:dyDescent="0.2">
      <c r="A13" s="1" t="s">
        <v>36</v>
      </c>
      <c r="B13" s="11" t="s">
        <v>71</v>
      </c>
      <c r="C13" s="11" t="s">
        <v>72</v>
      </c>
      <c r="D13" s="9" t="s">
        <v>16</v>
      </c>
      <c r="E13" s="9" t="s">
        <v>27</v>
      </c>
      <c r="F13" s="2">
        <v>7.1682090000000001</v>
      </c>
      <c r="G13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4.1682090000000001</v>
      </c>
      <c r="H13" s="2">
        <v>0.6789598</v>
      </c>
      <c r="I13" s="10">
        <f>Table1[[#This Row],[sd_ct_NHL_months]]*30.44</f>
        <v>20.667536311999999</v>
      </c>
      <c r="J13" s="18">
        <v>-0.22590405999999999</v>
      </c>
      <c r="K13" s="18">
        <v>-2.0417938699999998</v>
      </c>
      <c r="L13" s="18">
        <v>-2.0417938699999998</v>
      </c>
      <c r="M13" s="9" t="s">
        <v>33</v>
      </c>
      <c r="N13" s="11" t="s">
        <v>90</v>
      </c>
      <c r="O13" s="12" t="s">
        <v>93</v>
      </c>
      <c r="P13" s="17" t="s">
        <v>94</v>
      </c>
      <c r="Q13" s="14">
        <v>3.3</v>
      </c>
      <c r="R13" s="15" t="s">
        <v>96</v>
      </c>
      <c r="T13" s="18"/>
      <c r="U13" s="18"/>
      <c r="V13" s="18"/>
      <c r="W13" s="18"/>
    </row>
    <row r="14" spans="1:23" x14ac:dyDescent="0.2">
      <c r="A14" s="1" t="s">
        <v>37</v>
      </c>
      <c r="B14" s="11" t="s">
        <v>73</v>
      </c>
      <c r="C14" s="11" t="s">
        <v>64</v>
      </c>
      <c r="D14" s="9" t="s">
        <v>38</v>
      </c>
      <c r="E14" s="9" t="s">
        <v>17</v>
      </c>
      <c r="F14" s="2">
        <v>5.9948350000000001</v>
      </c>
      <c r="G14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5.9948350000000001</v>
      </c>
      <c r="H14" s="2">
        <v>2.0327514999999998</v>
      </c>
      <c r="I14" s="10">
        <f>Table1[[#This Row],[sd_ct_NHL_months]]*30.44</f>
        <v>61.87695566</v>
      </c>
      <c r="J14" s="18">
        <v>-0.38727624999999999</v>
      </c>
      <c r="K14" s="18">
        <v>-8.5828517800000004</v>
      </c>
      <c r="L14" s="18">
        <v>-8.5828517800000004</v>
      </c>
      <c r="M14" s="9" t="s">
        <v>39</v>
      </c>
      <c r="N14" s="11" t="s">
        <v>57</v>
      </c>
      <c r="O14" s="12" t="s">
        <v>97</v>
      </c>
      <c r="P14" s="16" t="s">
        <v>94</v>
      </c>
      <c r="Q14" s="14">
        <v>3.45</v>
      </c>
      <c r="R14" s="15" t="s">
        <v>96</v>
      </c>
      <c r="T14" s="18"/>
      <c r="U14" s="18"/>
      <c r="V14" s="18"/>
      <c r="W14" s="18"/>
    </row>
    <row r="15" spans="1:23" x14ac:dyDescent="0.2">
      <c r="A15" s="1" t="s">
        <v>40</v>
      </c>
      <c r="B15" s="11" t="s">
        <v>74</v>
      </c>
      <c r="C15" s="11" t="s">
        <v>75</v>
      </c>
      <c r="D15" s="9" t="s">
        <v>16</v>
      </c>
      <c r="E15" s="9" t="s">
        <v>17</v>
      </c>
      <c r="F15" s="2">
        <v>3.1493639999999998</v>
      </c>
      <c r="G15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3.1493639999999998</v>
      </c>
      <c r="H15" s="2">
        <v>0.44895289999999999</v>
      </c>
      <c r="I15" s="10">
        <f>Table1[[#This Row],[sd_ct_NHL_months]]*30.44</f>
        <v>13.666126276</v>
      </c>
      <c r="J15" s="18">
        <v>0.24927919000000001</v>
      </c>
      <c r="K15" s="18">
        <v>1.5575369800000001</v>
      </c>
      <c r="L15" s="18">
        <v>1.5575369800000001</v>
      </c>
      <c r="M15" s="9" t="s">
        <v>18</v>
      </c>
      <c r="N15" s="11" t="s">
        <v>57</v>
      </c>
      <c r="O15" s="11" t="s">
        <v>97</v>
      </c>
      <c r="P15" s="11" t="s">
        <v>94</v>
      </c>
      <c r="Q15" s="14">
        <v>3.58</v>
      </c>
      <c r="R15" s="15" t="s">
        <v>96</v>
      </c>
      <c r="T15" s="18"/>
      <c r="U15" s="18"/>
      <c r="V15" s="18"/>
      <c r="W15" s="18"/>
    </row>
    <row r="16" spans="1:23" x14ac:dyDescent="0.2">
      <c r="A16" s="1" t="s">
        <v>41</v>
      </c>
      <c r="B16" s="11" t="s">
        <v>76</v>
      </c>
      <c r="C16" s="11" t="s">
        <v>64</v>
      </c>
      <c r="D16" s="9" t="s">
        <v>38</v>
      </c>
      <c r="E16" s="9" t="s">
        <v>17</v>
      </c>
      <c r="F16" s="2">
        <v>4.8422489999999998</v>
      </c>
      <c r="G16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4.8422489999999998</v>
      </c>
      <c r="H16" s="2">
        <v>1.3612203</v>
      </c>
      <c r="I16" s="10">
        <f>Table1[[#This Row],[sd_ct_NHL_months]]*30.44</f>
        <v>41.435545932000004</v>
      </c>
      <c r="J16" s="18">
        <v>-0.63000011</v>
      </c>
      <c r="K16" s="18">
        <v>-9.2556273999999998</v>
      </c>
      <c r="L16" s="18">
        <v>-9.2556273999999998</v>
      </c>
      <c r="M16" s="9" t="s">
        <v>23</v>
      </c>
      <c r="N16" s="11" t="s">
        <v>57</v>
      </c>
      <c r="O16" s="12" t="s">
        <v>97</v>
      </c>
      <c r="P16" s="16" t="s">
        <v>94</v>
      </c>
      <c r="Q16" s="14">
        <v>3.34</v>
      </c>
      <c r="R16" s="15" t="s">
        <v>95</v>
      </c>
      <c r="T16" s="18"/>
      <c r="U16" s="18"/>
      <c r="V16" s="18"/>
      <c r="W16" s="18"/>
    </row>
    <row r="17" spans="1:23" x14ac:dyDescent="0.2">
      <c r="A17" s="1" t="s">
        <v>42</v>
      </c>
      <c r="B17" s="11" t="s">
        <v>77</v>
      </c>
      <c r="C17" s="11" t="s">
        <v>78</v>
      </c>
      <c r="D17" s="9" t="s">
        <v>21</v>
      </c>
      <c r="E17" s="9" t="s">
        <v>17</v>
      </c>
      <c r="F17" s="2">
        <v>5.3800739999999996</v>
      </c>
      <c r="G17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5.3800739999999996</v>
      </c>
      <c r="H17" s="2">
        <v>0.95667630000000003</v>
      </c>
      <c r="I17" s="10">
        <f>Table1[[#This Row],[sd_ct_NHL_months]]*30.44</f>
        <v>29.121226572000001</v>
      </c>
      <c r="J17" s="18">
        <v>0.27864248000000003</v>
      </c>
      <c r="K17" s="18">
        <v>3.1928854599999998</v>
      </c>
      <c r="L17" s="18">
        <v>3.1928854599999998</v>
      </c>
      <c r="M17" s="9" t="s">
        <v>25</v>
      </c>
      <c r="N17" s="11" t="s">
        <v>90</v>
      </c>
      <c r="O17" s="12" t="s">
        <v>93</v>
      </c>
      <c r="P17" s="17" t="s">
        <v>92</v>
      </c>
      <c r="Q17" s="14">
        <v>3.2</v>
      </c>
      <c r="R17" s="15" t="s">
        <v>96</v>
      </c>
      <c r="T17" s="18"/>
      <c r="U17" s="18"/>
      <c r="V17" s="18"/>
      <c r="W17" s="18"/>
    </row>
    <row r="18" spans="1:23" x14ac:dyDescent="0.2">
      <c r="A18" s="1" t="s">
        <v>43</v>
      </c>
      <c r="B18" s="11" t="s">
        <v>79</v>
      </c>
      <c r="C18" s="11" t="s">
        <v>59</v>
      </c>
      <c r="D18" s="9" t="s">
        <v>16</v>
      </c>
      <c r="E18" s="9" t="s">
        <v>29</v>
      </c>
      <c r="F18" s="2">
        <v>8.5253929999999993</v>
      </c>
      <c r="G18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2.5253929999999993</v>
      </c>
      <c r="H18" s="2">
        <v>0.34034609999999998</v>
      </c>
      <c r="I18" s="10">
        <f>Table1[[#This Row],[sd_ct_NHL_months]]*30.44</f>
        <v>10.360135284</v>
      </c>
      <c r="J18" s="18">
        <v>0.14573931000000001</v>
      </c>
      <c r="K18" s="18">
        <v>0.48958902999999998</v>
      </c>
      <c r="L18" s="18">
        <v>0.48958902999999998</v>
      </c>
      <c r="M18" s="9" t="s">
        <v>33</v>
      </c>
      <c r="N18" s="11" t="s">
        <v>57</v>
      </c>
      <c r="O18" s="12" t="s">
        <v>97</v>
      </c>
      <c r="P18" s="13" t="s">
        <v>94</v>
      </c>
      <c r="Q18" s="14">
        <v>4.33</v>
      </c>
      <c r="R18" s="15" t="s">
        <v>95</v>
      </c>
      <c r="T18" s="18"/>
      <c r="U18" s="18"/>
      <c r="V18" s="18"/>
      <c r="W18" s="18"/>
    </row>
    <row r="19" spans="1:23" x14ac:dyDescent="0.2">
      <c r="A19" s="1" t="s">
        <v>44</v>
      </c>
      <c r="B19" s="11" t="s">
        <v>80</v>
      </c>
      <c r="C19" s="11" t="s">
        <v>64</v>
      </c>
      <c r="D19" s="9" t="s">
        <v>16</v>
      </c>
      <c r="E19" s="9" t="s">
        <v>29</v>
      </c>
      <c r="F19" s="2">
        <v>7.5286479999999996</v>
      </c>
      <c r="G19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1.5286479999999996</v>
      </c>
      <c r="H19" s="2">
        <v>0.1354445</v>
      </c>
      <c r="I19" s="10">
        <f>Table1[[#This Row],[sd_ct_NHL_months]]*30.44</f>
        <v>4.1229305800000002</v>
      </c>
      <c r="J19" s="18">
        <v>0.28843237999999999</v>
      </c>
      <c r="K19" s="18">
        <v>1.0383250799999999</v>
      </c>
      <c r="L19" s="18">
        <v>1.0383250799999999</v>
      </c>
      <c r="M19" s="9" t="s">
        <v>17</v>
      </c>
      <c r="N19" s="11" t="s">
        <v>57</v>
      </c>
      <c r="O19" s="12" t="s">
        <v>97</v>
      </c>
      <c r="P19" s="16" t="s">
        <v>94</v>
      </c>
      <c r="Q19" s="14">
        <v>3.39</v>
      </c>
      <c r="R19" s="15" t="s">
        <v>95</v>
      </c>
      <c r="T19" s="18"/>
      <c r="U19" s="18"/>
      <c r="V19" s="18"/>
      <c r="W19" s="18"/>
    </row>
    <row r="20" spans="1:23" x14ac:dyDescent="0.2">
      <c r="A20" s="1" t="s">
        <v>45</v>
      </c>
      <c r="B20" s="11" t="s">
        <v>81</v>
      </c>
      <c r="C20" s="11" t="s">
        <v>64</v>
      </c>
      <c r="D20" s="9" t="s">
        <v>21</v>
      </c>
      <c r="E20" s="9" t="s">
        <v>17</v>
      </c>
      <c r="F20" s="2">
        <v>3.2824520000000001</v>
      </c>
      <c r="G20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3.2824520000000001</v>
      </c>
      <c r="H20" s="2">
        <v>0.59805430000000004</v>
      </c>
      <c r="I20" s="10">
        <f>Table1[[#This Row],[sd_ct_NHL_months]]*30.44</f>
        <v>18.204772892000001</v>
      </c>
      <c r="J20" s="18">
        <v>-6.1130660000000003E-2</v>
      </c>
      <c r="K20" s="18">
        <v>-0.40636257999999997</v>
      </c>
      <c r="L20" s="18">
        <v>-0.40636257999999997</v>
      </c>
      <c r="M20" s="9" t="s">
        <v>18</v>
      </c>
      <c r="N20" s="11" t="s">
        <v>57</v>
      </c>
      <c r="O20" s="12" t="s">
        <v>97</v>
      </c>
      <c r="P20" s="13" t="s">
        <v>94</v>
      </c>
      <c r="Q20" s="14">
        <v>3.5</v>
      </c>
      <c r="R20" s="15" t="s">
        <v>95</v>
      </c>
      <c r="T20" s="18"/>
      <c r="U20" s="18"/>
      <c r="V20" s="18"/>
      <c r="W20" s="18"/>
    </row>
    <row r="21" spans="1:23" x14ac:dyDescent="0.2">
      <c r="A21" s="1" t="s">
        <v>46</v>
      </c>
      <c r="B21" s="11" t="s">
        <v>82</v>
      </c>
      <c r="C21" s="11" t="s">
        <v>64</v>
      </c>
      <c r="D21" s="9" t="s">
        <v>21</v>
      </c>
      <c r="E21" s="9" t="s">
        <v>17</v>
      </c>
      <c r="F21" s="2">
        <v>4.1403499999999998</v>
      </c>
      <c r="G21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4.1403499999999998</v>
      </c>
      <c r="H21" s="2">
        <v>0.99662790000000001</v>
      </c>
      <c r="I21" s="10">
        <f>Table1[[#This Row],[sd_ct_NHL_months]]*30.44</f>
        <v>30.337353276000002</v>
      </c>
      <c r="J21" s="18">
        <v>0.10106477</v>
      </c>
      <c r="K21" s="18">
        <v>1.0641131699999999</v>
      </c>
      <c r="L21" s="18">
        <v>1.0641131699999999</v>
      </c>
      <c r="M21" s="9" t="s">
        <v>25</v>
      </c>
      <c r="N21" s="11" t="s">
        <v>57</v>
      </c>
      <c r="O21" s="12" t="s">
        <v>97</v>
      </c>
      <c r="P21" s="13" t="s">
        <v>94</v>
      </c>
      <c r="Q21" s="14">
        <v>4.0599999999999996</v>
      </c>
      <c r="R21" s="15" t="s">
        <v>95</v>
      </c>
      <c r="T21" s="18"/>
      <c r="U21" s="18"/>
      <c r="V21" s="18"/>
      <c r="W21" s="18"/>
    </row>
    <row r="22" spans="1:23" x14ac:dyDescent="0.2">
      <c r="A22" s="1" t="s">
        <v>47</v>
      </c>
      <c r="B22" s="11" t="s">
        <v>83</v>
      </c>
      <c r="C22" s="11" t="s">
        <v>84</v>
      </c>
      <c r="D22" s="9" t="s">
        <v>21</v>
      </c>
      <c r="E22" s="9" t="s">
        <v>17</v>
      </c>
      <c r="F22" s="2">
        <v>3.7273879999999999</v>
      </c>
      <c r="G22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3.7273879999999999</v>
      </c>
      <c r="H22" s="2">
        <v>0.65924380000000005</v>
      </c>
      <c r="I22" s="10">
        <f>Table1[[#This Row],[sd_ct_NHL_months]]*30.44</f>
        <v>20.067381272000002</v>
      </c>
      <c r="J22" s="18">
        <v>-0.18442388000000001</v>
      </c>
      <c r="K22" s="18">
        <v>-1.22881573</v>
      </c>
      <c r="L22" s="18">
        <v>-1.22881573</v>
      </c>
      <c r="M22" s="9" t="s">
        <v>25</v>
      </c>
      <c r="N22" s="11" t="s">
        <v>57</v>
      </c>
      <c r="O22" s="12" t="s">
        <v>97</v>
      </c>
      <c r="P22" s="13" t="s">
        <v>94</v>
      </c>
      <c r="Q22" s="14">
        <v>3.13</v>
      </c>
      <c r="R22" s="15" t="s">
        <v>96</v>
      </c>
      <c r="T22" s="18"/>
      <c r="U22" s="18"/>
      <c r="V22" s="18"/>
      <c r="W22" s="18"/>
    </row>
    <row r="23" spans="1:23" x14ac:dyDescent="0.2">
      <c r="A23" s="1" t="s">
        <v>48</v>
      </c>
      <c r="B23" s="11" t="s">
        <v>85</v>
      </c>
      <c r="C23" s="11" t="s">
        <v>59</v>
      </c>
      <c r="D23" s="9" t="s">
        <v>21</v>
      </c>
      <c r="E23" s="9" t="s">
        <v>17</v>
      </c>
      <c r="F23" s="2">
        <v>5.0912389999999998</v>
      </c>
      <c r="G23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5.0912389999999998</v>
      </c>
      <c r="H23" s="2">
        <v>1.5474996999999999</v>
      </c>
      <c r="I23" s="10">
        <f>Table1[[#This Row],[sd_ct_NHL_months]]*30.44</f>
        <v>47.105890868000003</v>
      </c>
      <c r="J23" s="18">
        <v>-0.11643399</v>
      </c>
      <c r="K23" s="18">
        <v>-2.0585754999999999</v>
      </c>
      <c r="L23" s="18">
        <v>-2.0585754999999999</v>
      </c>
      <c r="M23" s="9" t="s">
        <v>22</v>
      </c>
      <c r="N23" s="11" t="s">
        <v>57</v>
      </c>
      <c r="O23" s="12" t="s">
        <v>97</v>
      </c>
      <c r="P23" s="13" t="s">
        <v>94</v>
      </c>
      <c r="Q23" s="14">
        <v>3.2</v>
      </c>
      <c r="R23" s="15" t="s">
        <v>96</v>
      </c>
      <c r="T23" s="18"/>
      <c r="U23" s="18"/>
      <c r="V23" s="18"/>
      <c r="W23" s="18"/>
    </row>
    <row r="24" spans="1:23" x14ac:dyDescent="0.2">
      <c r="A24" s="1" t="s">
        <v>49</v>
      </c>
      <c r="B24" s="11" t="s">
        <v>86</v>
      </c>
      <c r="C24" s="11" t="s">
        <v>59</v>
      </c>
      <c r="D24" s="9" t="s">
        <v>38</v>
      </c>
      <c r="E24" s="9" t="s">
        <v>29</v>
      </c>
      <c r="F24" s="2">
        <v>8.2208509999999997</v>
      </c>
      <c r="G24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2.2208509999999997</v>
      </c>
      <c r="H24" s="2">
        <v>0.96045630000000004</v>
      </c>
      <c r="I24" s="10">
        <f>Table1[[#This Row],[sd_ct_NHL_months]]*30.44</f>
        <v>29.236289772000003</v>
      </c>
      <c r="J24" s="18">
        <v>-0.22339966999999999</v>
      </c>
      <c r="K24" s="18">
        <v>-3.22026616</v>
      </c>
      <c r="L24" s="18">
        <v>-3.22026616</v>
      </c>
      <c r="M24" s="9" t="s">
        <v>39</v>
      </c>
      <c r="N24" s="11" t="s">
        <v>57</v>
      </c>
      <c r="O24" s="12" t="s">
        <v>97</v>
      </c>
      <c r="P24" s="16" t="s">
        <v>94</v>
      </c>
      <c r="Q24" s="14">
        <v>3.62</v>
      </c>
      <c r="R24" s="15" t="s">
        <v>95</v>
      </c>
      <c r="T24" s="18"/>
      <c r="U24" s="18"/>
      <c r="V24" s="18"/>
      <c r="W24" s="18"/>
    </row>
    <row r="25" spans="1:23" x14ac:dyDescent="0.2">
      <c r="A25" s="1" t="s">
        <v>50</v>
      </c>
      <c r="B25" s="11" t="s">
        <v>87</v>
      </c>
      <c r="C25" s="11" t="s">
        <v>78</v>
      </c>
      <c r="D25" s="9" t="s">
        <v>21</v>
      </c>
      <c r="E25" s="9" t="s">
        <v>17</v>
      </c>
      <c r="F25" s="2">
        <v>4.5815149999999996</v>
      </c>
      <c r="G25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4.5815149999999996</v>
      </c>
      <c r="H25" s="2">
        <v>0.83390609999999998</v>
      </c>
      <c r="I25" s="10">
        <f>Table1[[#This Row],[sd_ct_NHL_months]]*30.44</f>
        <v>25.384101684000001</v>
      </c>
      <c r="J25" s="18">
        <v>-4.7777489999999999E-2</v>
      </c>
      <c r="K25" s="18">
        <v>-0.44093130000000003</v>
      </c>
      <c r="L25" s="18">
        <v>-0.44093130000000003</v>
      </c>
      <c r="M25" s="9" t="s">
        <v>51</v>
      </c>
      <c r="N25" s="11" t="s">
        <v>90</v>
      </c>
      <c r="O25" s="12" t="s">
        <v>93</v>
      </c>
      <c r="P25" s="17" t="s">
        <v>94</v>
      </c>
      <c r="Q25" s="14">
        <v>3.61</v>
      </c>
      <c r="R25" s="15" t="s">
        <v>96</v>
      </c>
      <c r="T25" s="18"/>
      <c r="U25" s="18"/>
      <c r="V25" s="18"/>
      <c r="W25" s="18"/>
    </row>
    <row r="26" spans="1:23" x14ac:dyDescent="0.2">
      <c r="A26" s="1" t="s">
        <v>52</v>
      </c>
      <c r="B26" s="11" t="s">
        <v>88</v>
      </c>
      <c r="C26" s="11" t="s">
        <v>78</v>
      </c>
      <c r="D26" s="9" t="s">
        <v>21</v>
      </c>
      <c r="E26" s="9" t="s">
        <v>17</v>
      </c>
      <c r="F26" s="2">
        <v>6.2180559999999998</v>
      </c>
      <c r="G26" s="10">
        <f>IF(Table1[[#This Row],[calculated_yearstart_NHL]]="January",Table1[[#This Row],[calculated_mean_ct_NHL]], IF(Table1[[#This Row],[calculated_yearstart_NHL]]="October",Table1[[#This Row],[calculated_mean_ct_NHL]]-3, IF(Table1[[#This Row],[calculated_yearstart_NHL]]="July",Table1[[#This Row],[calculated_mean_ct_NHL]]-6)))</f>
        <v>6.2180559999999998</v>
      </c>
      <c r="H26" s="2">
        <v>1.1335744999999999</v>
      </c>
      <c r="I26" s="10">
        <f>Table1[[#This Row],[sd_ct_NHL_months]]*30.44</f>
        <v>34.506007779999997</v>
      </c>
      <c r="J26" s="18">
        <v>-6.8607790000000002E-2</v>
      </c>
      <c r="K26" s="18">
        <v>-0.79744873999999999</v>
      </c>
      <c r="L26" s="18">
        <v>-0.79744873999999999</v>
      </c>
      <c r="M26" s="9" t="s">
        <v>39</v>
      </c>
      <c r="N26" s="11" t="s">
        <v>90</v>
      </c>
      <c r="O26" s="12" t="s">
        <v>93</v>
      </c>
      <c r="P26" s="17" t="s">
        <v>94</v>
      </c>
      <c r="Q26" s="14">
        <v>3.13</v>
      </c>
      <c r="R26" s="15" t="s">
        <v>96</v>
      </c>
      <c r="T26" s="18"/>
      <c r="U26" s="18"/>
      <c r="V26" s="18"/>
      <c r="W26" s="1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F41-C500-4B4D-835B-E2B1EFD28BD5}">
  <dimension ref="A1:B7"/>
  <sheetViews>
    <sheetView workbookViewId="0">
      <selection activeCell="D23" sqref="D23"/>
    </sheetView>
  </sheetViews>
  <sheetFormatPr baseColWidth="10" defaultRowHeight="16" x14ac:dyDescent="0.2"/>
  <cols>
    <col min="2" max="2" width="16.33203125" bestFit="1" customWidth="1"/>
  </cols>
  <sheetData>
    <row r="1" spans="1:2" x14ac:dyDescent="0.2">
      <c r="A1" t="s">
        <v>99</v>
      </c>
      <c r="B1" t="s">
        <v>100</v>
      </c>
    </row>
    <row r="2" spans="1:2" x14ac:dyDescent="0.2">
      <c r="A2" s="3"/>
      <c r="B2" t="s">
        <v>98</v>
      </c>
    </row>
    <row r="3" spans="1:2" x14ac:dyDescent="0.2">
      <c r="A3" s="4"/>
      <c r="B3" t="s">
        <v>101</v>
      </c>
    </row>
    <row r="4" spans="1:2" x14ac:dyDescent="0.2">
      <c r="A4" s="5"/>
      <c r="B4" t="s">
        <v>102</v>
      </c>
    </row>
    <row r="5" spans="1:2" x14ac:dyDescent="0.2">
      <c r="A5" s="6"/>
      <c r="B5" t="s">
        <v>104</v>
      </c>
    </row>
    <row r="6" spans="1:2" x14ac:dyDescent="0.2">
      <c r="A6" s="7"/>
      <c r="B6" t="s">
        <v>105</v>
      </c>
    </row>
    <row r="7" spans="1:2" x14ac:dyDescent="0.2">
      <c r="A7" s="8"/>
      <c r="B7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Chen</dc:creator>
  <cp:lastModifiedBy>Kathryn Chen</cp:lastModifiedBy>
  <dcterms:created xsi:type="dcterms:W3CDTF">2024-01-08T20:46:39Z</dcterms:created>
  <dcterms:modified xsi:type="dcterms:W3CDTF">2024-11-07T19:12:07Z</dcterms:modified>
</cp:coreProperties>
</file>