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therineschaumberg/Desktop/"/>
    </mc:Choice>
  </mc:AlternateContent>
  <xr:revisionPtr revIDLastSave="0" documentId="13_ncr:1_{C021DC83-DDD4-5E48-8725-20DC10575D82}" xr6:coauthVersionLast="47" xr6:coauthVersionMax="47" xr10:uidLastSave="{00000000-0000-0000-0000-000000000000}"/>
  <bookViews>
    <workbookView xWindow="1500" yWindow="1320" windowWidth="40760" windowHeight="21760" xr2:uid="{84FADF53-49EC-D64F-B771-3FD9567A8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2" i="1" l="1"/>
  <c r="P32" i="1" s="1"/>
  <c r="L31" i="1"/>
  <c r="P31" i="1" s="1"/>
  <c r="P30" i="1"/>
  <c r="P29" i="1"/>
  <c r="J28" i="1"/>
  <c r="L28" i="1" s="1"/>
  <c r="M25" i="1"/>
  <c r="L25" i="1"/>
  <c r="M20" i="1"/>
  <c r="L20" i="1"/>
  <c r="L18" i="1"/>
  <c r="P18" i="1" s="1"/>
  <c r="P16" i="1"/>
  <c r="L15" i="1"/>
  <c r="P15" i="1" s="1"/>
  <c r="L14" i="1"/>
  <c r="P14" i="1" s="1"/>
  <c r="L13" i="1"/>
  <c r="P13" i="1" s="1"/>
  <c r="L12" i="1"/>
  <c r="P12" i="1" s="1"/>
  <c r="P10" i="1"/>
  <c r="P8" i="1"/>
  <c r="M8" i="1"/>
  <c r="P7" i="1"/>
  <c r="L6" i="1"/>
  <c r="P6" i="1" s="1"/>
</calcChain>
</file>

<file path=xl/sharedStrings.xml><?xml version="1.0" encoding="utf-8"?>
<sst xmlns="http://schemas.openxmlformats.org/spreadsheetml/2006/main" count="434" uniqueCount="205">
  <si>
    <t>code</t>
  </si>
  <si>
    <t>Disorder_GSEM</t>
  </si>
  <si>
    <t>Symptoms_GSEM</t>
  </si>
  <si>
    <t>type</t>
  </si>
  <si>
    <t>populationPrevalence</t>
  </si>
  <si>
    <t>Inclusion_reason</t>
  </si>
  <si>
    <t>name</t>
  </si>
  <si>
    <t>Year</t>
  </si>
  <si>
    <t>ancestry</t>
  </si>
  <si>
    <t>n_case</t>
  </si>
  <si>
    <t>n_control</t>
  </si>
  <si>
    <t>n_total</t>
  </si>
  <si>
    <t>gsem_n</t>
  </si>
  <si>
    <t>GWAS_catelog_studynum</t>
  </si>
  <si>
    <t>reference_doi</t>
  </si>
  <si>
    <t>sumstats_samplePrevalence</t>
  </si>
  <si>
    <t>gsem_samplePrevalence</t>
  </si>
  <si>
    <t>raw_file</t>
  </si>
  <si>
    <t>cleaning_script</t>
  </si>
  <si>
    <t>cleaned_file</t>
  </si>
  <si>
    <t>gsem_se.logit</t>
  </si>
  <si>
    <t>gsem_OLS</t>
  </si>
  <si>
    <t>gsem_linprob</t>
  </si>
  <si>
    <t>genome_assembly</t>
  </si>
  <si>
    <t>FFM</t>
  </si>
  <si>
    <t>Continuous</t>
  </si>
  <si>
    <t>NA</t>
  </si>
  <si>
    <t>BMI Indepdent Assoication with AN/BE</t>
  </si>
  <si>
    <t>Fat free mass</t>
  </si>
  <si>
    <t>EUR</t>
  </si>
  <si>
    <t>GCST90429575</t>
  </si>
  <si>
    <t>PMID: 39901012</t>
  </si>
  <si>
    <t>FFM/GCST90429575.h.tsv.gz</t>
  </si>
  <si>
    <t>FFM_Clean</t>
  </si>
  <si>
    <t>FFM/FFM.gz</t>
  </si>
  <si>
    <t>GRCh37</t>
  </si>
  <si>
    <t>Insulin</t>
  </si>
  <si>
    <t>Fasting insulin (BMI-Adj)</t>
  </si>
  <si>
    <t>MULTI</t>
  </si>
  <si>
    <t>GCST90094952</t>
  </si>
  <si>
    <t>PMID: 34951656</t>
  </si>
  <si>
    <t>Metabo/GCST90094952.tsv.gz</t>
  </si>
  <si>
    <t>Insulin_Clean</t>
  </si>
  <si>
    <t>Metabo/Insulin.gz</t>
  </si>
  <si>
    <t>Insulin_Eur</t>
  </si>
  <si>
    <t>PMID: 34059833</t>
  </si>
  <si>
    <t>Metabo/MAGIC1000G_FI_EUR.tsv</t>
  </si>
  <si>
    <t>Metabo/Insulin_Eur.gz</t>
  </si>
  <si>
    <t>Height</t>
  </si>
  <si>
    <t>Discriminant Validity</t>
  </si>
  <si>
    <t>GIANT Height</t>
  </si>
  <si>
    <t>https://doi.org/10.1038/s41586-022-05275-y</t>
  </si>
  <si>
    <t>Height/gwas/GIANT_HEIGHT_YENGO_2022_GWAS_SUMMARY_STATS_ALL.gz</t>
  </si>
  <si>
    <t>Height_2022</t>
  </si>
  <si>
    <t>Height/Height.gz</t>
  </si>
  <si>
    <t>AN</t>
  </si>
  <si>
    <t>binary</t>
  </si>
  <si>
    <t>Key Trait</t>
  </si>
  <si>
    <t>PGC3 Anorexia Nervosa</t>
  </si>
  <si>
    <t>https://www.medrxiv.org/content/10.1101/2025.01.31.25321397v2</t>
  </si>
  <si>
    <t>AN/daner_AN_240402.gz</t>
  </si>
  <si>
    <t>Daner_Clean</t>
  </si>
  <si>
    <t>AN/AN.gz</t>
  </si>
  <si>
    <t>ANR</t>
  </si>
  <si>
    <t>PGCED3 anorexia nervosa restricting subtype</t>
  </si>
  <si>
    <t>AN/daner_ANR_240402.gz</t>
  </si>
  <si>
    <t>AN/ANR.gz</t>
  </si>
  <si>
    <t>ANX</t>
  </si>
  <si>
    <t>PGC Anxiety</t>
  </si>
  <si>
    <t>DOI: 10.1038/mp.2015.197</t>
  </si>
  <si>
    <t>ANX/anxiety.meta.full.cc.tbl.gz</t>
  </si>
  <si>
    <t>ANX_2016</t>
  </si>
  <si>
    <t>ANX/ANX.gz</t>
  </si>
  <si>
    <t>ANX_FS</t>
  </si>
  <si>
    <t>PGC Anxiety - Factor Score (Continuous)</t>
  </si>
  <si>
    <t>ANX/anxiety.meta.full.fs.tbl.gz</t>
  </si>
  <si>
    <t>ANX/ANX_FS.gz</t>
  </si>
  <si>
    <t>BEBROAD</t>
  </si>
  <si>
    <t>PGCED3 binge eating, broadly defined</t>
  </si>
  <si>
    <t>BE/daner_BEBROAD_240402.gz</t>
  </si>
  <si>
    <t>BE/BEBROAD.gz</t>
  </si>
  <si>
    <t>BMI</t>
  </si>
  <si>
    <t xml:space="preserve">UKBB BMI Pulit </t>
  </si>
  <si>
    <t>https://doi.org/10.1093/hmg/ddy327</t>
  </si>
  <si>
    <t>BMI/bmi_pulit_cleannames.tsv</t>
  </si>
  <si>
    <t>BMI_2019</t>
  </si>
  <si>
    <t>BMI/BMI.gz</t>
  </si>
  <si>
    <t>MDD</t>
  </si>
  <si>
    <t>MDD Diverse Ancestry</t>
  </si>
  <si>
    <t>DOI: 10.1038/s41588-023-01596-4</t>
  </si>
  <si>
    <t>MDD/mdd2023diverse_AllAncestry_clinicalMD_Neff.csv</t>
  </si>
  <si>
    <t>MDD_CC_2024</t>
  </si>
  <si>
    <t>MDD/MDD_diverse.gz</t>
  </si>
  <si>
    <t>MDD_Eur</t>
  </si>
  <si>
    <t>MDD European Ancestry</t>
  </si>
  <si>
    <t>DOI: 10.1016/j.cell.2024.12.002</t>
  </si>
  <si>
    <t>MDD/pgc-mdd2025_no23andMe_eur_v3-49-24-11.tsv</t>
  </si>
  <si>
    <t>MDD_CC_EUR_2025</t>
  </si>
  <si>
    <t>MDD/MDD_Eur.gz</t>
  </si>
  <si>
    <t>MDD_WtGain_Case</t>
  </si>
  <si>
    <t>MDD Weight Gain Case Enriched</t>
  </si>
  <si>
    <t> doi: 10.1017/S0033291724001880</t>
  </si>
  <si>
    <t>MDD/mdd_symptoms_2023-Clin-MDD3b_weightGain.txt.gz</t>
  </si>
  <si>
    <t>MDD_Symptoms</t>
  </si>
  <si>
    <t>MDD/MDD_wtgain_clin.gz</t>
  </si>
  <si>
    <t>MDD_WtLoss_Case</t>
  </si>
  <si>
    <t>MDD Weight Loss Case Enriched</t>
  </si>
  <si>
    <t>MDD/mdd_symptoms_2023-Clin-MDD3a_weightLoss.txt.gz</t>
  </si>
  <si>
    <t>MDD/MDD_wtloss_clin.gz</t>
  </si>
  <si>
    <t>OCD</t>
  </si>
  <si>
    <t>IOCDF-GC &amp; OCGAS OCD GWAS</t>
  </si>
  <si>
    <t>doi:10.1038/mp.2017.154</t>
  </si>
  <si>
    <t>OCD/ocd_aug2017.gz</t>
  </si>
  <si>
    <t>OCD_2018</t>
  </si>
  <si>
    <t>OCD/OCD.gz</t>
  </si>
  <si>
    <t>OCSymptoms</t>
  </si>
  <si>
    <t>Obsessive-Compulsive Symptoms</t>
  </si>
  <si>
    <t>https://doi.org/10.1038/s41380-024-02489-6</t>
  </si>
  <si>
    <t>OCD/ocs2024obsessive-compulsive_symptoms_daner_STR_NTR_SfS_TwinsUK_strometal.gz</t>
  </si>
  <si>
    <t>OCD/OCSymptoms.gz</t>
  </si>
  <si>
    <t>PTSD</t>
  </si>
  <si>
    <t>PTSD Freeze 3 Case Control</t>
  </si>
  <si>
    <t>DOI: 10.1038/s41588-024-01707-9</t>
  </si>
  <si>
    <t>PTSD/eur_ptsdcasecontrol_pcs_v4_aug3_2021.vcf.gz</t>
  </si>
  <si>
    <t>PTSD_2024_CC</t>
  </si>
  <si>
    <t>PTSD/PTSD_CC.gz</t>
  </si>
  <si>
    <t>PTSD_PCS_Eur</t>
  </si>
  <si>
    <t>PTSD Freeze 3 Continuous - European only</t>
  </si>
  <si>
    <t>PTSD/eur_ptsd_pcs_v4_aug3_2021.vcf.gz</t>
  </si>
  <si>
    <t>PTSD_2024_PCS</t>
  </si>
  <si>
    <t>PTSD/PTSD_2024_PCS_Eur</t>
  </si>
  <si>
    <t>PTSD_PCS</t>
  </si>
  <si>
    <t>PTSD Freeze 3 Continuous</t>
  </si>
  <si>
    <t>PTSD/trans_ptsd_pcs_v4_aug3_2021.vcf.gz</t>
  </si>
  <si>
    <t>PTSD/PTSD_Symtpoms.gz</t>
  </si>
  <si>
    <t>BMI_Childhood</t>
  </si>
  <si>
    <t>Childhood BMI</t>
  </si>
  <si>
    <t>DOI: 10.1371/journal.pgen.1008718</t>
  </si>
  <si>
    <t>BMI/GCST90002409_buildGRCh37.tsv.gz</t>
  </si>
  <si>
    <t>BMI/BMI_childhood.gz</t>
  </si>
  <si>
    <t>BFP</t>
  </si>
  <si>
    <t>Body Fat Percentage</t>
  </si>
  <si>
    <t>DOI: 10.1093/eurheartj/ehae048</t>
  </si>
  <si>
    <t>BFP/GCST90309831.h.tsv.gz</t>
  </si>
  <si>
    <t>BFP_2021_UKBB</t>
  </si>
  <si>
    <t>BFP/BFP.gz</t>
  </si>
  <si>
    <t>Neurotic</t>
  </si>
  <si>
    <t>Neuroticisim</t>
  </si>
  <si>
    <t>PMID: 29942085</t>
  </si>
  <si>
    <t>Neurotic/sumstats_neuro_sum_ctg_format.txt.gz</t>
  </si>
  <si>
    <t>Neurotic_2018_Clean</t>
  </si>
  <si>
    <t>Neurotic/Neurotic.gz</t>
  </si>
  <si>
    <t>Age_Menarche_Eur</t>
  </si>
  <si>
    <t>Age at Menarche - European Ancestry</t>
  </si>
  <si>
    <t>PMID: 29892013</t>
  </si>
  <si>
    <t>Puberty/29892013-GCST90029036-EFO_0004703-Build37.f.tsv.gz</t>
  </si>
  <si>
    <t>Puberty_Clean</t>
  </si>
  <si>
    <t>Puberty/AgeMenarche_Eur.gz</t>
  </si>
  <si>
    <t>Age_Menarche</t>
  </si>
  <si>
    <t>Age at Menarche</t>
  </si>
  <si>
    <t>GCST90479613</t>
  </si>
  <si>
    <t>PMID: 39024449</t>
  </si>
  <si>
    <t>Puberty/GCST90479613.tsv.gz</t>
  </si>
  <si>
    <t>Puberty/AgeMenarche.gz</t>
  </si>
  <si>
    <t>GRCh38</t>
  </si>
  <si>
    <t>Tanner_StageMidAdol</t>
  </si>
  <si>
    <t>Tanner Stage at Mid-Adolescence</t>
  </si>
  <si>
    <t>PMID: 24770850</t>
  </si>
  <si>
    <t>Puberty/EGG_TANNER_males_and_females_combined.v2.txt.gz</t>
  </si>
  <si>
    <t>Puberty/Tanner.gz</t>
  </si>
  <si>
    <t>Depressive_Sx</t>
  </si>
  <si>
    <t>Depressive Symptoms</t>
  </si>
  <si>
    <t>GCST003769</t>
  </si>
  <si>
    <t>PMID: 27089181</t>
  </si>
  <si>
    <t>MDD/27089181-GCST003769-EFO_0007006-build37.f.tsv.gz</t>
  </si>
  <si>
    <t>DepressiveSyptoms_Clean</t>
  </si>
  <si>
    <t>MDD/depressive_sx.gz</t>
  </si>
  <si>
    <t>BE_noAN</t>
  </si>
  <si>
    <t>PGC3 BE not ascertained for AN</t>
  </si>
  <si>
    <t>BE/daner_BEB_restricted.gz</t>
  </si>
  <si>
    <t>BE/BE_noAN.gz</t>
  </si>
  <si>
    <t>ANBP</t>
  </si>
  <si>
    <t>Secondary Trait</t>
  </si>
  <si>
    <t>PGCED3 anorexia nervosa binge/purge subtype</t>
  </si>
  <si>
    <t>AN/daner_ANBP_240402.gz</t>
  </si>
  <si>
    <t>AN/ANBP.gz</t>
  </si>
  <si>
    <t>BENARROW</t>
  </si>
  <si>
    <t>PGCED3 binge eating, narrowly defined</t>
  </si>
  <si>
    <t>BE/daner_BENARROW_240402.gz</t>
  </si>
  <si>
    <t>BE/BENARROW.gz</t>
  </si>
  <si>
    <t>MDD_WtGain_Community</t>
  </si>
  <si>
    <t>MDD Weight Gain Community</t>
  </si>
  <si>
    <t>MDD/mdd_symptoms_2023-Comm-MDD3b_weightGain.txt.gz</t>
  </si>
  <si>
    <t>MDD/MDD_wtgain_community.gz</t>
  </si>
  <si>
    <t>MDD_WtLoss_Community</t>
  </si>
  <si>
    <t>MDD Weight Loss Community</t>
  </si>
  <si>
    <t>MDD/mdd_symptoms_2023-Comm-MDD3a_weightLoss.txt.gz</t>
  </si>
  <si>
    <t>MDD/MDD_wtloss_community.gz</t>
  </si>
  <si>
    <t>PA</t>
  </si>
  <si>
    <t>Physical Activity</t>
  </si>
  <si>
    <t>PMID: 29899525</t>
  </si>
  <si>
    <t>PA/Klimentidis_29899525_Acc425_Model1_BOLTLMM_500K.txt.gz</t>
  </si>
  <si>
    <t>Phys_Activity_2018_Clean</t>
  </si>
  <si>
    <t>PA/phys_activity.gz</t>
  </si>
  <si>
    <t>hg19 / b37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</si>
</sst>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333333"/>
      <name val="Helvetica Neue"/>
      <family val="2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Helvetica Neue"/>
      <family val="2"/>
    </font>
    <font>
      <sz val="11"/>
      <color rgb="FF000000"/>
      <name val="Helvetica Neue"/>
      <family val="2"/>
    </font>
    <font>
      <sz val="11"/>
      <color rgb="FF1B1B1B"/>
      <name val="Cambria"/>
      <family val="1"/>
    </font>
    <font>
      <sz val="11"/>
      <color theme="1"/>
      <name val="Helvetica"/>
      <family val="2"/>
    </font>
    <font>
      <sz val="11"/>
      <color rgb="FF222222"/>
      <name val="Helvetica Neue"/>
      <family val="2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2" applyFont="1" applyAlignment="1">
      <alignment horizontal="left"/>
    </xf>
    <xf numFmtId="0" fontId="8" fillId="0" borderId="0" xfId="2" applyFont="1" applyAlignment="1">
      <alignment horizontal="left"/>
    </xf>
    <xf numFmtId="1" fontId="9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1" fontId="4" fillId="0" borderId="0" xfId="0" applyNumberFormat="1" applyFont="1" applyAlignment="1">
      <alignment horizontal="left"/>
    </xf>
    <xf numFmtId="0" fontId="4" fillId="0" borderId="0" xfId="2" applyFont="1" applyAlignment="1">
      <alignment horizontal="left"/>
    </xf>
    <xf numFmtId="0" fontId="10" fillId="0" borderId="0" xfId="0" applyFont="1" applyAlignment="1">
      <alignment horizontal="left"/>
    </xf>
    <xf numFmtId="1" fontId="4" fillId="0" borderId="0" xfId="1" applyNumberFormat="1" applyFont="1" applyAlignment="1">
      <alignment horizontal="left"/>
    </xf>
    <xf numFmtId="1" fontId="1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8/s41588-023-01596-4" TargetMode="External"/><Relationship Id="rId13" Type="http://schemas.openxmlformats.org/officeDocument/2006/relationships/hyperlink" Target="https://www.ebi.ac.uk/gwas/publications/29942085" TargetMode="External"/><Relationship Id="rId3" Type="http://schemas.openxmlformats.org/officeDocument/2006/relationships/hyperlink" Target="https://doi.org/10.1017/S0033291724001880" TargetMode="External"/><Relationship Id="rId7" Type="http://schemas.openxmlformats.org/officeDocument/2006/relationships/hyperlink" Target="https://doi.org/10.1038/s41588-024-01707-9" TargetMode="External"/><Relationship Id="rId12" Type="http://schemas.openxmlformats.org/officeDocument/2006/relationships/hyperlink" Target="https://doi.org/10.1093/eurheartj/ehae048" TargetMode="External"/><Relationship Id="rId17" Type="http://schemas.openxmlformats.org/officeDocument/2006/relationships/hyperlink" Target="https://www.ebi.ac.uk/gwas/studies/GCST90429575" TargetMode="External"/><Relationship Id="rId2" Type="http://schemas.openxmlformats.org/officeDocument/2006/relationships/hyperlink" Target="https://doi.org/10.1093/hmg/ddy327" TargetMode="External"/><Relationship Id="rId16" Type="http://schemas.openxmlformats.org/officeDocument/2006/relationships/hyperlink" Target="https://doi.org/10.1038/s41586-022-05275-y" TargetMode="External"/><Relationship Id="rId1" Type="http://schemas.openxmlformats.org/officeDocument/2006/relationships/hyperlink" Target="https://doi.org/10.1038/mp.2015.197" TargetMode="External"/><Relationship Id="rId6" Type="http://schemas.openxmlformats.org/officeDocument/2006/relationships/hyperlink" Target="https://doi.org/10.1017/S0033291724001880" TargetMode="External"/><Relationship Id="rId11" Type="http://schemas.openxmlformats.org/officeDocument/2006/relationships/hyperlink" Target="https://doi.org/10.1371/journal.pgen.1008718" TargetMode="External"/><Relationship Id="rId5" Type="http://schemas.openxmlformats.org/officeDocument/2006/relationships/hyperlink" Target="https://doi.org/10.1017/S0033291724001880" TargetMode="External"/><Relationship Id="rId15" Type="http://schemas.openxmlformats.org/officeDocument/2006/relationships/hyperlink" Target="https://doi.org/10.1016/j.cell.2024.12.002" TargetMode="External"/><Relationship Id="rId10" Type="http://schemas.openxmlformats.org/officeDocument/2006/relationships/hyperlink" Target="https://doi.org/10.1038/mp.2015.197" TargetMode="External"/><Relationship Id="rId4" Type="http://schemas.openxmlformats.org/officeDocument/2006/relationships/hyperlink" Target="https://doi.org/10.1017/S0033291724001880" TargetMode="External"/><Relationship Id="rId9" Type="http://schemas.openxmlformats.org/officeDocument/2006/relationships/hyperlink" Target="https://doi.org/10.1038/s41588-024-01707-9" TargetMode="External"/><Relationship Id="rId14" Type="http://schemas.openxmlformats.org/officeDocument/2006/relationships/hyperlink" Target="https://doi.org/10.1038/s41588-024-01707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8CEBF-B6F2-5446-AD48-D32157BBB128}">
  <dimension ref="A1:Y37"/>
  <sheetViews>
    <sheetView tabSelected="1" workbookViewId="0">
      <selection activeCell="C30" sqref="C30"/>
    </sheetView>
  </sheetViews>
  <sheetFormatPr baseColWidth="10" defaultRowHeight="14" x14ac:dyDescent="0.15"/>
  <cols>
    <col min="1" max="1" width="24.33203125" style="3" customWidth="1"/>
    <col min="2" max="2" width="10.1640625" style="3" customWidth="1"/>
    <col min="3" max="3" width="9.5" style="3" customWidth="1"/>
    <col min="4" max="4" width="11.5" style="3" customWidth="1"/>
    <col min="5" max="5" width="10.83203125" style="3"/>
    <col min="6" max="6" width="22.1640625" style="3" customWidth="1"/>
    <col min="7" max="7" width="34.5" style="3" customWidth="1"/>
    <col min="8" max="8" width="8.1640625" style="3" customWidth="1"/>
    <col min="9" max="9" width="7.83203125" style="3" customWidth="1"/>
    <col min="10" max="10" width="8.6640625" style="3" customWidth="1"/>
    <col min="11" max="11" width="14.1640625" style="3" customWidth="1"/>
    <col min="12" max="12" width="10.1640625" style="11" customWidth="1"/>
    <col min="13" max="14" width="11.83203125" style="11" customWidth="1"/>
    <col min="15" max="15" width="20.6640625" style="3" customWidth="1"/>
    <col min="16" max="16" width="8.6640625" style="3" customWidth="1"/>
    <col min="17" max="17" width="6.83203125" style="3" customWidth="1"/>
    <col min="18" max="18" width="33.33203125" style="3" customWidth="1"/>
    <col min="19" max="19" width="16.1640625" style="3" customWidth="1"/>
    <col min="20" max="20" width="32.1640625" style="3" customWidth="1"/>
    <col min="21" max="22" width="10.83203125" style="3"/>
    <col min="23" max="23" width="18.5" style="3" customWidth="1"/>
    <col min="24" max="16384" width="10.83203125" style="3"/>
  </cols>
  <sheetData>
    <row r="1" spans="1:25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5" ht="15" x14ac:dyDescent="0.2">
      <c r="A2" s="3" t="s">
        <v>24</v>
      </c>
      <c r="B2" s="3">
        <v>1</v>
      </c>
      <c r="C2" s="3">
        <v>1</v>
      </c>
      <c r="D2" s="3" t="s">
        <v>25</v>
      </c>
      <c r="E2" s="4" t="s">
        <v>26</v>
      </c>
      <c r="F2" s="3" t="s">
        <v>27</v>
      </c>
      <c r="G2" s="3" t="s">
        <v>28</v>
      </c>
      <c r="H2" s="3">
        <v>2025</v>
      </c>
      <c r="I2" s="3" t="s">
        <v>29</v>
      </c>
      <c r="J2" s="5" t="s">
        <v>26</v>
      </c>
      <c r="K2" s="5" t="s">
        <v>26</v>
      </c>
      <c r="L2" s="6">
        <v>337949</v>
      </c>
      <c r="M2" s="6">
        <v>337949</v>
      </c>
      <c r="N2" s="7" t="s">
        <v>30</v>
      </c>
      <c r="O2" s="8" t="s">
        <v>31</v>
      </c>
      <c r="P2" s="4" t="s">
        <v>26</v>
      </c>
      <c r="Q2" s="4" t="s">
        <v>26</v>
      </c>
      <c r="R2" s="3" t="s">
        <v>32</v>
      </c>
      <c r="S2" s="3" t="s">
        <v>33</v>
      </c>
      <c r="T2" s="3" t="s">
        <v>34</v>
      </c>
      <c r="U2" s="3" t="b">
        <v>0</v>
      </c>
      <c r="V2" s="3" t="b">
        <v>1</v>
      </c>
      <c r="W2" s="3" t="b">
        <v>0</v>
      </c>
      <c r="X2" s="3" t="s">
        <v>35</v>
      </c>
    </row>
    <row r="3" spans="1:25" x14ac:dyDescent="0.15">
      <c r="A3" s="3" t="s">
        <v>36</v>
      </c>
      <c r="B3" s="3">
        <v>0</v>
      </c>
      <c r="C3" s="3">
        <v>0</v>
      </c>
      <c r="D3" s="3" t="s">
        <v>25</v>
      </c>
      <c r="E3" s="4" t="s">
        <v>26</v>
      </c>
      <c r="F3" s="3" t="s">
        <v>27</v>
      </c>
      <c r="G3" s="3" t="s">
        <v>37</v>
      </c>
      <c r="H3" s="3">
        <v>2021</v>
      </c>
      <c r="I3" s="3" t="s">
        <v>38</v>
      </c>
      <c r="J3" s="5" t="s">
        <v>26</v>
      </c>
      <c r="K3" s="5" t="s">
        <v>26</v>
      </c>
      <c r="L3" s="9">
        <v>48395</v>
      </c>
      <c r="M3" s="9">
        <v>48395</v>
      </c>
      <c r="N3" s="10" t="s">
        <v>39</v>
      </c>
      <c r="O3" s="10" t="s">
        <v>40</v>
      </c>
      <c r="P3" s="4" t="s">
        <v>26</v>
      </c>
      <c r="Q3" s="4" t="s">
        <v>26</v>
      </c>
      <c r="R3" s="3" t="s">
        <v>41</v>
      </c>
      <c r="S3" s="3" t="s">
        <v>42</v>
      </c>
      <c r="T3" s="3" t="s">
        <v>43</v>
      </c>
      <c r="U3" s="3" t="b">
        <v>0</v>
      </c>
      <c r="V3" s="3" t="b">
        <v>1</v>
      </c>
      <c r="W3" s="3" t="b">
        <v>0</v>
      </c>
      <c r="X3" s="3" t="s">
        <v>35</v>
      </c>
    </row>
    <row r="4" spans="1:25" x14ac:dyDescent="0.15">
      <c r="A4" s="3" t="s">
        <v>44</v>
      </c>
      <c r="B4" s="3">
        <v>1</v>
      </c>
      <c r="C4" s="3">
        <v>1</v>
      </c>
      <c r="D4" s="3" t="s">
        <v>25</v>
      </c>
      <c r="E4" s="4" t="s">
        <v>26</v>
      </c>
      <c r="F4" s="3" t="s">
        <v>27</v>
      </c>
      <c r="G4" s="3" t="s">
        <v>37</v>
      </c>
      <c r="H4" s="3">
        <v>2021</v>
      </c>
      <c r="I4" s="3" t="s">
        <v>29</v>
      </c>
      <c r="J4" s="5" t="s">
        <v>26</v>
      </c>
      <c r="K4" s="5" t="s">
        <v>26</v>
      </c>
      <c r="L4" s="9">
        <v>200622</v>
      </c>
      <c r="M4" s="9">
        <v>200622</v>
      </c>
      <c r="N4" s="10"/>
      <c r="O4" s="10" t="s">
        <v>45</v>
      </c>
      <c r="P4" s="4" t="s">
        <v>26</v>
      </c>
      <c r="Q4" s="4" t="s">
        <v>26</v>
      </c>
      <c r="R4" s="3" t="s">
        <v>46</v>
      </c>
      <c r="S4" s="3" t="s">
        <v>42</v>
      </c>
      <c r="T4" s="3" t="s">
        <v>47</v>
      </c>
      <c r="U4" s="3" t="b">
        <v>0</v>
      </c>
      <c r="V4" s="3" t="b">
        <v>1</v>
      </c>
      <c r="W4" s="3" t="b">
        <v>0</v>
      </c>
      <c r="X4" s="3" t="s">
        <v>35</v>
      </c>
    </row>
    <row r="5" spans="1:25" ht="15" x14ac:dyDescent="0.2">
      <c r="A5" s="3" t="s">
        <v>48</v>
      </c>
      <c r="B5" s="3">
        <v>0</v>
      </c>
      <c r="C5" s="3">
        <v>0</v>
      </c>
      <c r="D5" s="3" t="s">
        <v>25</v>
      </c>
      <c r="E5" s="4" t="s">
        <v>26</v>
      </c>
      <c r="F5" s="3" t="s">
        <v>49</v>
      </c>
      <c r="G5" s="3" t="s">
        <v>50</v>
      </c>
      <c r="H5" s="3">
        <v>2022</v>
      </c>
      <c r="I5" s="3" t="s">
        <v>38</v>
      </c>
      <c r="J5" s="5" t="s">
        <v>26</v>
      </c>
      <c r="K5" s="5" t="s">
        <v>26</v>
      </c>
      <c r="L5" s="11">
        <v>5380080</v>
      </c>
      <c r="M5" s="11">
        <v>5380080</v>
      </c>
      <c r="O5" s="7" t="s">
        <v>51</v>
      </c>
      <c r="P5" s="4" t="s">
        <v>26</v>
      </c>
      <c r="Q5" s="4" t="s">
        <v>26</v>
      </c>
      <c r="R5" s="3" t="s">
        <v>52</v>
      </c>
      <c r="S5" s="3" t="s">
        <v>53</v>
      </c>
      <c r="T5" s="3" t="s">
        <v>54</v>
      </c>
      <c r="U5" s="3" t="b">
        <v>0</v>
      </c>
      <c r="V5" s="3" t="b">
        <v>1</v>
      </c>
      <c r="W5" s="3" t="b">
        <v>0</v>
      </c>
    </row>
    <row r="6" spans="1:25" x14ac:dyDescent="0.15">
      <c r="A6" s="3" t="s">
        <v>55</v>
      </c>
      <c r="B6" s="3">
        <v>1</v>
      </c>
      <c r="C6" s="3">
        <v>0</v>
      </c>
      <c r="D6" s="3" t="s">
        <v>56</v>
      </c>
      <c r="E6" s="3">
        <v>1.4999999999999999E-2</v>
      </c>
      <c r="F6" s="3" t="s">
        <v>57</v>
      </c>
      <c r="G6" s="3" t="s">
        <v>58</v>
      </c>
      <c r="H6" s="3">
        <v>2025</v>
      </c>
      <c r="I6" s="3" t="s">
        <v>29</v>
      </c>
      <c r="J6" s="11">
        <v>24125</v>
      </c>
      <c r="K6" s="11">
        <v>1244243</v>
      </c>
      <c r="L6" s="11">
        <f>J6+K6</f>
        <v>1268368</v>
      </c>
      <c r="M6" s="5" t="s">
        <v>26</v>
      </c>
      <c r="N6" s="5"/>
      <c r="O6" s="4" t="s">
        <v>59</v>
      </c>
      <c r="P6" s="3">
        <f>J6/L6</f>
        <v>1.9020505090005423E-2</v>
      </c>
      <c r="Q6" s="3">
        <v>0.5</v>
      </c>
      <c r="R6" s="3" t="s">
        <v>60</v>
      </c>
      <c r="S6" s="3" t="s">
        <v>61</v>
      </c>
      <c r="T6" s="3" t="s">
        <v>62</v>
      </c>
      <c r="U6" s="3" t="b">
        <v>1</v>
      </c>
      <c r="V6" s="3" t="b">
        <v>0</v>
      </c>
      <c r="W6" s="3" t="b">
        <v>0</v>
      </c>
      <c r="X6" s="3" t="s">
        <v>35</v>
      </c>
    </row>
    <row r="7" spans="1:25" x14ac:dyDescent="0.15">
      <c r="A7" s="3" t="s">
        <v>63</v>
      </c>
      <c r="B7" s="3">
        <v>0</v>
      </c>
      <c r="C7" s="3">
        <v>1</v>
      </c>
      <c r="D7" s="3" t="s">
        <v>56</v>
      </c>
      <c r="E7" s="3">
        <v>8.0000000000000002E-3</v>
      </c>
      <c r="F7" s="3" t="s">
        <v>57</v>
      </c>
      <c r="G7" s="3" t="s">
        <v>64</v>
      </c>
      <c r="H7" s="3">
        <v>2025</v>
      </c>
      <c r="I7" s="3" t="s">
        <v>29</v>
      </c>
      <c r="J7" s="11">
        <v>2524</v>
      </c>
      <c r="K7" s="11">
        <v>33374</v>
      </c>
      <c r="L7" s="11">
        <v>35898</v>
      </c>
      <c r="M7" s="5" t="s">
        <v>26</v>
      </c>
      <c r="N7" s="5"/>
      <c r="O7" s="4" t="s">
        <v>59</v>
      </c>
      <c r="P7" s="3">
        <f>J7/L7</f>
        <v>7.0310323694913371E-2</v>
      </c>
      <c r="Q7" s="3">
        <v>0.5</v>
      </c>
      <c r="R7" s="3" t="s">
        <v>65</v>
      </c>
      <c r="S7" s="3" t="s">
        <v>61</v>
      </c>
      <c r="T7" s="3" t="s">
        <v>66</v>
      </c>
      <c r="U7" s="3" t="b">
        <v>1</v>
      </c>
      <c r="V7" s="3" t="b">
        <v>0</v>
      </c>
      <c r="W7" s="3" t="b">
        <v>0</v>
      </c>
      <c r="X7" s="3" t="s">
        <v>35</v>
      </c>
    </row>
    <row r="8" spans="1:25" ht="15" x14ac:dyDescent="0.2">
      <c r="A8" s="3" t="s">
        <v>67</v>
      </c>
      <c r="B8" s="3">
        <v>1</v>
      </c>
      <c r="C8" s="3">
        <v>0</v>
      </c>
      <c r="D8" s="3" t="s">
        <v>56</v>
      </c>
      <c r="E8" s="3">
        <v>0.3</v>
      </c>
      <c r="F8" s="3" t="s">
        <v>57</v>
      </c>
      <c r="G8" s="3" t="s">
        <v>68</v>
      </c>
      <c r="H8" s="3">
        <v>2016</v>
      </c>
      <c r="I8" s="3" t="s">
        <v>29</v>
      </c>
      <c r="J8" s="11">
        <v>7016</v>
      </c>
      <c r="K8" s="11">
        <v>14745</v>
      </c>
      <c r="L8" s="11">
        <v>17310</v>
      </c>
      <c r="M8" s="11">
        <f>(4*J8*K8)/(2*(J8+K8))</f>
        <v>9507.9196728091538</v>
      </c>
      <c r="O8" s="8" t="s">
        <v>69</v>
      </c>
      <c r="P8" s="3">
        <f>J8/L8</f>
        <v>0.40531484690930097</v>
      </c>
      <c r="Q8" s="3">
        <v>0.5</v>
      </c>
      <c r="R8" s="3" t="s">
        <v>70</v>
      </c>
      <c r="S8" s="3" t="s">
        <v>71</v>
      </c>
      <c r="T8" s="3" t="s">
        <v>72</v>
      </c>
      <c r="U8" s="3" t="b">
        <v>1</v>
      </c>
      <c r="V8" s="3" t="b">
        <v>0</v>
      </c>
      <c r="W8" s="3" t="b">
        <v>0</v>
      </c>
      <c r="X8" s="3" t="s">
        <v>35</v>
      </c>
      <c r="Y8" s="4"/>
    </row>
    <row r="9" spans="1:25" ht="15" x14ac:dyDescent="0.2">
      <c r="A9" s="3" t="s">
        <v>73</v>
      </c>
      <c r="B9" s="3">
        <v>0</v>
      </c>
      <c r="C9" s="3">
        <v>1</v>
      </c>
      <c r="D9" s="3" t="s">
        <v>56</v>
      </c>
      <c r="E9" s="4" t="s">
        <v>26</v>
      </c>
      <c r="F9" s="3" t="s">
        <v>57</v>
      </c>
      <c r="G9" s="3" t="s">
        <v>74</v>
      </c>
      <c r="H9" s="3">
        <v>2016</v>
      </c>
      <c r="I9" s="3" t="s">
        <v>29</v>
      </c>
      <c r="J9" s="5" t="s">
        <v>26</v>
      </c>
      <c r="K9" s="5" t="s">
        <v>26</v>
      </c>
      <c r="L9" s="11">
        <v>17310</v>
      </c>
      <c r="M9" s="5" t="s">
        <v>26</v>
      </c>
      <c r="N9" s="5"/>
      <c r="O9" s="8" t="s">
        <v>69</v>
      </c>
      <c r="P9" s="4" t="s">
        <v>26</v>
      </c>
      <c r="Q9" s="4" t="s">
        <v>26</v>
      </c>
      <c r="R9" s="3" t="s">
        <v>75</v>
      </c>
      <c r="S9" s="3" t="s">
        <v>71</v>
      </c>
      <c r="T9" s="3" t="s">
        <v>76</v>
      </c>
      <c r="U9" s="3" t="b">
        <v>0</v>
      </c>
      <c r="V9" s="3" t="b">
        <v>1</v>
      </c>
      <c r="W9" s="3" t="b">
        <v>0</v>
      </c>
      <c r="X9" s="3" t="s">
        <v>35</v>
      </c>
      <c r="Y9" s="4"/>
    </row>
    <row r="10" spans="1:25" x14ac:dyDescent="0.15">
      <c r="A10" s="3" t="s">
        <v>77</v>
      </c>
      <c r="B10" s="3">
        <v>0</v>
      </c>
      <c r="C10" s="3">
        <v>0</v>
      </c>
      <c r="D10" s="3" t="s">
        <v>56</v>
      </c>
      <c r="E10" s="3">
        <v>4.4999999999999998E-2</v>
      </c>
      <c r="F10" s="3" t="s">
        <v>57</v>
      </c>
      <c r="G10" s="3" t="s">
        <v>78</v>
      </c>
      <c r="H10" s="3">
        <v>2025</v>
      </c>
      <c r="I10" s="3" t="s">
        <v>29</v>
      </c>
      <c r="J10" s="11">
        <v>38872</v>
      </c>
      <c r="K10" s="11">
        <v>1216615</v>
      </c>
      <c r="L10" s="11">
        <v>1255487</v>
      </c>
      <c r="M10" s="5" t="s">
        <v>26</v>
      </c>
      <c r="N10" s="5"/>
      <c r="O10" s="4" t="s">
        <v>59</v>
      </c>
      <c r="P10" s="3">
        <f>J10/L10</f>
        <v>3.0961690563104199E-2</v>
      </c>
      <c r="Q10" s="3">
        <v>0.5</v>
      </c>
      <c r="R10" s="3" t="s">
        <v>79</v>
      </c>
      <c r="S10" s="3" t="s">
        <v>61</v>
      </c>
      <c r="T10" s="3" t="s">
        <v>80</v>
      </c>
      <c r="U10" s="3" t="b">
        <v>1</v>
      </c>
      <c r="V10" s="3" t="b">
        <v>0</v>
      </c>
      <c r="W10" s="3" t="b">
        <v>0</v>
      </c>
      <c r="X10" s="3" t="s">
        <v>35</v>
      </c>
      <c r="Y10" s="4"/>
    </row>
    <row r="11" spans="1:25" ht="15" x14ac:dyDescent="0.2">
      <c r="A11" s="3" t="s">
        <v>81</v>
      </c>
      <c r="B11" s="3">
        <v>1</v>
      </c>
      <c r="C11" s="3">
        <v>1</v>
      </c>
      <c r="D11" s="3" t="s">
        <v>25</v>
      </c>
      <c r="E11" s="4" t="s">
        <v>26</v>
      </c>
      <c r="F11" s="3" t="s">
        <v>57</v>
      </c>
      <c r="G11" s="3" t="s">
        <v>82</v>
      </c>
      <c r="H11" s="3">
        <v>2019</v>
      </c>
      <c r="I11" s="3" t="s">
        <v>29</v>
      </c>
      <c r="J11" s="5" t="s">
        <v>26</v>
      </c>
      <c r="K11" s="5" t="s">
        <v>26</v>
      </c>
      <c r="L11" s="11">
        <v>694649</v>
      </c>
      <c r="M11" s="11">
        <v>694649</v>
      </c>
      <c r="O11" s="8" t="s">
        <v>83</v>
      </c>
      <c r="P11" s="4" t="s">
        <v>26</v>
      </c>
      <c r="Q11" s="4" t="s">
        <v>26</v>
      </c>
      <c r="R11" s="3" t="s">
        <v>84</v>
      </c>
      <c r="S11" s="3" t="s">
        <v>85</v>
      </c>
      <c r="T11" s="3" t="s">
        <v>86</v>
      </c>
      <c r="U11" s="3" t="b">
        <v>0</v>
      </c>
      <c r="V11" s="3" t="b">
        <v>1</v>
      </c>
      <c r="W11" s="3" t="b">
        <v>0</v>
      </c>
      <c r="Y11" s="4"/>
    </row>
    <row r="12" spans="1:25" ht="15" x14ac:dyDescent="0.2">
      <c r="A12" s="3" t="s">
        <v>87</v>
      </c>
      <c r="B12" s="3">
        <v>0</v>
      </c>
      <c r="C12" s="3">
        <v>0</v>
      </c>
      <c r="D12" s="3" t="s">
        <v>56</v>
      </c>
      <c r="E12" s="3">
        <v>0.15</v>
      </c>
      <c r="F12" s="3" t="s">
        <v>57</v>
      </c>
      <c r="G12" s="3" t="s">
        <v>88</v>
      </c>
      <c r="H12" s="3">
        <v>2024</v>
      </c>
      <c r="I12" s="3" t="s">
        <v>38</v>
      </c>
      <c r="J12" s="11">
        <v>2406</v>
      </c>
      <c r="K12" s="11">
        <v>17057</v>
      </c>
      <c r="L12" s="11">
        <f>J12+K12</f>
        <v>19463</v>
      </c>
      <c r="M12" s="5" t="s">
        <v>26</v>
      </c>
      <c r="N12" s="5"/>
      <c r="O12" s="8" t="s">
        <v>89</v>
      </c>
      <c r="P12" s="12">
        <f>J12/L12</f>
        <v>0.12361917484457689</v>
      </c>
      <c r="Q12" s="3">
        <v>0.5</v>
      </c>
      <c r="R12" s="3" t="s">
        <v>90</v>
      </c>
      <c r="S12" s="3" t="s">
        <v>91</v>
      </c>
      <c r="T12" s="3" t="s">
        <v>92</v>
      </c>
      <c r="U12" s="3" t="b">
        <v>1</v>
      </c>
      <c r="V12" s="3" t="b">
        <v>0</v>
      </c>
      <c r="W12" s="3" t="b">
        <v>0</v>
      </c>
      <c r="Y12" s="4"/>
    </row>
    <row r="13" spans="1:25" ht="15" x14ac:dyDescent="0.2">
      <c r="A13" s="3" t="s">
        <v>93</v>
      </c>
      <c r="B13" s="3">
        <v>1</v>
      </c>
      <c r="C13" s="3">
        <v>0</v>
      </c>
      <c r="D13" s="3" t="s">
        <v>56</v>
      </c>
      <c r="E13" s="3">
        <v>0.15</v>
      </c>
      <c r="F13" s="3" t="s">
        <v>57</v>
      </c>
      <c r="G13" s="3" t="s">
        <v>94</v>
      </c>
      <c r="H13" s="3">
        <v>2025</v>
      </c>
      <c r="I13" s="3" t="s">
        <v>29</v>
      </c>
      <c r="J13" s="13">
        <v>412305</v>
      </c>
      <c r="K13" s="13">
        <v>1588397</v>
      </c>
      <c r="L13" s="11">
        <f>J13+K13</f>
        <v>2000702</v>
      </c>
      <c r="M13" s="5" t="s">
        <v>26</v>
      </c>
      <c r="N13" s="5"/>
      <c r="O13" s="7" t="s">
        <v>95</v>
      </c>
      <c r="P13" s="12">
        <f>J13/L13</f>
        <v>0.20608016586178252</v>
      </c>
      <c r="Q13" s="3">
        <v>0.5</v>
      </c>
      <c r="R13" s="3" t="s">
        <v>96</v>
      </c>
      <c r="S13" s="3" t="s">
        <v>97</v>
      </c>
      <c r="T13" s="3" t="s">
        <v>98</v>
      </c>
      <c r="U13" s="3" t="b">
        <v>1</v>
      </c>
      <c r="V13" s="3" t="b">
        <v>0</v>
      </c>
      <c r="W13" s="3" t="b">
        <v>0</v>
      </c>
      <c r="Y13" s="4"/>
    </row>
    <row r="14" spans="1:25" ht="15" x14ac:dyDescent="0.2">
      <c r="A14" s="3" t="s">
        <v>99</v>
      </c>
      <c r="B14" s="3">
        <v>0</v>
      </c>
      <c r="C14" s="3">
        <v>1</v>
      </c>
      <c r="D14" s="3" t="s">
        <v>56</v>
      </c>
      <c r="E14" s="10">
        <v>0.13716980000000001</v>
      </c>
      <c r="F14" s="3" t="s">
        <v>57</v>
      </c>
      <c r="G14" s="3" t="s">
        <v>100</v>
      </c>
      <c r="H14" s="3">
        <v>2023</v>
      </c>
      <c r="I14" s="3" t="s">
        <v>29</v>
      </c>
      <c r="J14" s="9">
        <v>7902</v>
      </c>
      <c r="K14" s="9">
        <v>13167</v>
      </c>
      <c r="L14" s="11">
        <f>J14+K14</f>
        <v>21069</v>
      </c>
      <c r="M14" s="5" t="s">
        <v>26</v>
      </c>
      <c r="N14" s="5"/>
      <c r="O14" s="8" t="s">
        <v>101</v>
      </c>
      <c r="P14" s="12">
        <f>J14/L14</f>
        <v>0.37505339598462195</v>
      </c>
      <c r="Q14" s="3">
        <v>0.5</v>
      </c>
      <c r="R14" s="3" t="s">
        <v>102</v>
      </c>
      <c r="S14" s="3" t="s">
        <v>103</v>
      </c>
      <c r="T14" s="3" t="s">
        <v>104</v>
      </c>
      <c r="U14" s="3" t="b">
        <v>1</v>
      </c>
      <c r="V14" s="3" t="b">
        <v>0</v>
      </c>
      <c r="W14" s="3" t="b">
        <v>0</v>
      </c>
      <c r="Y14" s="4"/>
    </row>
    <row r="15" spans="1:25" ht="15" x14ac:dyDescent="0.2">
      <c r="A15" s="3" t="s">
        <v>105</v>
      </c>
      <c r="B15" s="3">
        <v>0</v>
      </c>
      <c r="C15" s="3">
        <v>1</v>
      </c>
      <c r="D15" s="3" t="s">
        <v>56</v>
      </c>
      <c r="E15" s="10">
        <v>0.17717040000000001</v>
      </c>
      <c r="F15" s="3" t="s">
        <v>57</v>
      </c>
      <c r="G15" s="3" t="s">
        <v>106</v>
      </c>
      <c r="H15" s="3">
        <v>2023</v>
      </c>
      <c r="I15" s="3" t="s">
        <v>29</v>
      </c>
      <c r="J15" s="9">
        <v>9265</v>
      </c>
      <c r="K15" s="9">
        <v>14594</v>
      </c>
      <c r="L15" s="11">
        <f>J15+K15</f>
        <v>23859</v>
      </c>
      <c r="M15" s="5" t="s">
        <v>26</v>
      </c>
      <c r="N15" s="5"/>
      <c r="O15" s="8" t="s">
        <v>101</v>
      </c>
      <c r="P15" s="12">
        <f>J15/L15</f>
        <v>0.38832306467161237</v>
      </c>
      <c r="Q15" s="3">
        <v>0.5</v>
      </c>
      <c r="R15" s="3" t="s">
        <v>107</v>
      </c>
      <c r="S15" s="3" t="s">
        <v>103</v>
      </c>
      <c r="T15" s="3" t="s">
        <v>108</v>
      </c>
      <c r="U15" s="3" t="b">
        <v>1</v>
      </c>
      <c r="V15" s="3" t="b">
        <v>0</v>
      </c>
      <c r="W15" s="3" t="b">
        <v>0</v>
      </c>
      <c r="Y15" s="4"/>
    </row>
    <row r="16" spans="1:25" x14ac:dyDescent="0.15">
      <c r="A16" s="3" t="s">
        <v>109</v>
      </c>
      <c r="B16" s="3">
        <v>1</v>
      </c>
      <c r="C16" s="3">
        <v>0</v>
      </c>
      <c r="D16" s="3" t="s">
        <v>56</v>
      </c>
      <c r="E16" s="3">
        <v>2.3E-2</v>
      </c>
      <c r="F16" s="3" t="s">
        <v>57</v>
      </c>
      <c r="G16" s="3" t="s">
        <v>110</v>
      </c>
      <c r="H16" s="3">
        <v>2018</v>
      </c>
      <c r="I16" s="3" t="s">
        <v>29</v>
      </c>
      <c r="J16" s="11">
        <v>2688</v>
      </c>
      <c r="K16" s="11">
        <v>7037</v>
      </c>
      <c r="L16" s="11">
        <v>9725</v>
      </c>
      <c r="M16" s="5">
        <v>7404</v>
      </c>
      <c r="N16" s="5"/>
      <c r="O16" s="3" t="s">
        <v>111</v>
      </c>
      <c r="P16" s="12">
        <f>J16/L16</f>
        <v>0.27640102827763496</v>
      </c>
      <c r="Q16" s="12">
        <v>0.5</v>
      </c>
      <c r="R16" s="3" t="s">
        <v>112</v>
      </c>
      <c r="S16" s="3" t="s">
        <v>113</v>
      </c>
      <c r="T16" s="3" t="s">
        <v>114</v>
      </c>
      <c r="U16" s="3" t="b">
        <v>0</v>
      </c>
      <c r="V16" s="3" t="b">
        <v>1</v>
      </c>
      <c r="W16" s="3" t="b">
        <v>1</v>
      </c>
      <c r="Y16" s="4"/>
    </row>
    <row r="17" spans="1:25" x14ac:dyDescent="0.15">
      <c r="A17" s="3" t="s">
        <v>115</v>
      </c>
      <c r="B17" s="3">
        <v>0</v>
      </c>
      <c r="C17" s="3">
        <v>1</v>
      </c>
      <c r="D17" s="3" t="s">
        <v>25</v>
      </c>
      <c r="E17" s="4" t="s">
        <v>26</v>
      </c>
      <c r="F17" s="3" t="s">
        <v>57</v>
      </c>
      <c r="G17" s="3" t="s">
        <v>116</v>
      </c>
      <c r="H17" s="3">
        <v>2024</v>
      </c>
      <c r="I17" s="3" t="s">
        <v>29</v>
      </c>
      <c r="J17" s="5" t="s">
        <v>26</v>
      </c>
      <c r="K17" s="5" t="s">
        <v>26</v>
      </c>
      <c r="L17" s="11">
        <v>33943</v>
      </c>
      <c r="M17" s="11">
        <v>33943</v>
      </c>
      <c r="O17" s="3" t="s">
        <v>117</v>
      </c>
      <c r="P17" s="4" t="s">
        <v>26</v>
      </c>
      <c r="Q17" s="4" t="s">
        <v>26</v>
      </c>
      <c r="R17" s="3" t="s">
        <v>118</v>
      </c>
      <c r="S17" s="3" t="s">
        <v>61</v>
      </c>
      <c r="T17" s="3" t="s">
        <v>119</v>
      </c>
      <c r="U17" s="3" t="b">
        <v>0</v>
      </c>
      <c r="V17" s="3" t="b">
        <v>1</v>
      </c>
      <c r="W17" s="3" t="b">
        <v>0</v>
      </c>
      <c r="Y17" s="4"/>
    </row>
    <row r="18" spans="1:25" ht="15" x14ac:dyDescent="0.2">
      <c r="A18" s="3" t="s">
        <v>120</v>
      </c>
      <c r="B18" s="3">
        <v>1</v>
      </c>
      <c r="C18" s="3">
        <v>0</v>
      </c>
      <c r="D18" s="3" t="s">
        <v>56</v>
      </c>
      <c r="E18" s="3">
        <v>6.8000000000000005E-2</v>
      </c>
      <c r="F18" s="3" t="s">
        <v>57</v>
      </c>
      <c r="G18" s="3" t="s">
        <v>121</v>
      </c>
      <c r="H18" s="3">
        <v>2024</v>
      </c>
      <c r="I18" s="3" t="s">
        <v>29</v>
      </c>
      <c r="J18" s="14">
        <v>137136</v>
      </c>
      <c r="K18" s="11">
        <v>1085746</v>
      </c>
      <c r="L18" s="11">
        <f>J18+K18</f>
        <v>1222882</v>
      </c>
      <c r="M18" s="5" t="s">
        <v>26</v>
      </c>
      <c r="N18" s="5"/>
      <c r="O18" s="8" t="s">
        <v>122</v>
      </c>
      <c r="P18" s="12">
        <f>J18/L18</f>
        <v>0.11214164571888376</v>
      </c>
      <c r="Q18" s="3">
        <v>0.5</v>
      </c>
      <c r="R18" s="3" t="s">
        <v>123</v>
      </c>
      <c r="S18" s="3" t="s">
        <v>124</v>
      </c>
      <c r="T18" s="3" t="s">
        <v>125</v>
      </c>
      <c r="U18" s="3" t="b">
        <v>1</v>
      </c>
      <c r="V18" s="3" t="b">
        <v>0</v>
      </c>
      <c r="W18" s="3" t="b">
        <v>0</v>
      </c>
    </row>
    <row r="19" spans="1:25" ht="15" x14ac:dyDescent="0.2">
      <c r="A19" s="3" t="s">
        <v>126</v>
      </c>
      <c r="B19" s="3">
        <v>0</v>
      </c>
      <c r="C19" s="3">
        <v>1</v>
      </c>
      <c r="D19" s="3" t="s">
        <v>25</v>
      </c>
      <c r="E19" s="4" t="s">
        <v>26</v>
      </c>
      <c r="F19" s="3" t="s">
        <v>57</v>
      </c>
      <c r="G19" s="3" t="s">
        <v>127</v>
      </c>
      <c r="H19" s="3">
        <v>2024</v>
      </c>
      <c r="I19" s="3" t="s">
        <v>29</v>
      </c>
      <c r="J19" s="5" t="s">
        <v>26</v>
      </c>
      <c r="K19" s="5" t="s">
        <v>26</v>
      </c>
      <c r="L19" s="15">
        <v>1222882</v>
      </c>
      <c r="M19" s="15">
        <v>1222882</v>
      </c>
      <c r="O19" s="8" t="s">
        <v>122</v>
      </c>
      <c r="P19" s="4" t="s">
        <v>26</v>
      </c>
      <c r="Q19" s="4" t="s">
        <v>26</v>
      </c>
      <c r="R19" s="3" t="s">
        <v>128</v>
      </c>
      <c r="S19" s="3" t="s">
        <v>129</v>
      </c>
      <c r="T19" s="3" t="s">
        <v>130</v>
      </c>
      <c r="U19" s="3" t="b">
        <v>0</v>
      </c>
      <c r="V19" s="3" t="b">
        <v>1</v>
      </c>
      <c r="W19" s="3" t="b">
        <v>0</v>
      </c>
    </row>
    <row r="20" spans="1:25" ht="15" x14ac:dyDescent="0.2">
      <c r="A20" s="3" t="s">
        <v>131</v>
      </c>
      <c r="B20" s="3">
        <v>0</v>
      </c>
      <c r="C20" s="3">
        <v>0</v>
      </c>
      <c r="D20" s="3" t="s">
        <v>25</v>
      </c>
      <c r="E20" s="4" t="s">
        <v>26</v>
      </c>
      <c r="F20" s="3" t="s">
        <v>57</v>
      </c>
      <c r="G20" s="3" t="s">
        <v>132</v>
      </c>
      <c r="H20" s="3">
        <v>2024</v>
      </c>
      <c r="I20" s="3" t="s">
        <v>38</v>
      </c>
      <c r="J20" s="5" t="s">
        <v>26</v>
      </c>
      <c r="K20" s="5" t="s">
        <v>26</v>
      </c>
      <c r="L20" s="11">
        <f>1222882+58051</f>
        <v>1280933</v>
      </c>
      <c r="M20" s="11">
        <f>1222882+58051</f>
        <v>1280933</v>
      </c>
      <c r="O20" s="8" t="s">
        <v>122</v>
      </c>
      <c r="P20" s="4" t="s">
        <v>26</v>
      </c>
      <c r="Q20" s="4" t="s">
        <v>26</v>
      </c>
      <c r="R20" s="3" t="s">
        <v>133</v>
      </c>
      <c r="S20" s="3" t="s">
        <v>129</v>
      </c>
      <c r="T20" s="3" t="s">
        <v>134</v>
      </c>
      <c r="U20" s="3" t="b">
        <v>0</v>
      </c>
      <c r="V20" s="3" t="b">
        <v>1</v>
      </c>
      <c r="W20" s="3" t="b">
        <v>0</v>
      </c>
    </row>
    <row r="21" spans="1:25" ht="15" x14ac:dyDescent="0.2">
      <c r="A21" s="3" t="s">
        <v>135</v>
      </c>
      <c r="B21" s="3">
        <v>1</v>
      </c>
      <c r="C21" s="3">
        <v>1</v>
      </c>
      <c r="D21" s="3" t="s">
        <v>25</v>
      </c>
      <c r="E21" s="4" t="s">
        <v>26</v>
      </c>
      <c r="F21" s="3" t="s">
        <v>57</v>
      </c>
      <c r="G21" s="3" t="s">
        <v>136</v>
      </c>
      <c r="H21" s="3">
        <v>2020</v>
      </c>
      <c r="I21" s="3" t="s">
        <v>29</v>
      </c>
      <c r="J21" s="5" t="s">
        <v>26</v>
      </c>
      <c r="K21" s="5" t="s">
        <v>26</v>
      </c>
      <c r="L21" s="11">
        <v>39620</v>
      </c>
      <c r="M21" s="11">
        <v>39620</v>
      </c>
      <c r="O21" s="8" t="s">
        <v>137</v>
      </c>
      <c r="P21" s="4" t="s">
        <v>26</v>
      </c>
      <c r="Q21" s="4" t="s">
        <v>26</v>
      </c>
      <c r="R21" s="3" t="s">
        <v>138</v>
      </c>
      <c r="S21" s="3" t="s">
        <v>135</v>
      </c>
      <c r="T21" s="3" t="s">
        <v>139</v>
      </c>
      <c r="U21" s="3" t="b">
        <v>0</v>
      </c>
      <c r="V21" s="3" t="b">
        <v>1</v>
      </c>
      <c r="W21" s="3" t="b">
        <v>0</v>
      </c>
    </row>
    <row r="22" spans="1:25" ht="15" x14ac:dyDescent="0.2">
      <c r="A22" s="3" t="s">
        <v>140</v>
      </c>
      <c r="B22" s="3">
        <v>1</v>
      </c>
      <c r="C22" s="3">
        <v>1</v>
      </c>
      <c r="D22" s="3" t="s">
        <v>25</v>
      </c>
      <c r="E22" s="4" t="s">
        <v>26</v>
      </c>
      <c r="F22" s="3" t="s">
        <v>57</v>
      </c>
      <c r="G22" s="3" t="s">
        <v>141</v>
      </c>
      <c r="H22" s="3">
        <v>2024</v>
      </c>
      <c r="I22" s="3" t="s">
        <v>29</v>
      </c>
      <c r="J22" s="5" t="s">
        <v>26</v>
      </c>
      <c r="K22" s="5" t="s">
        <v>26</v>
      </c>
      <c r="L22" s="9">
        <v>174488</v>
      </c>
      <c r="M22" s="9">
        <v>174488</v>
      </c>
      <c r="N22" s="9"/>
      <c r="O22" s="8" t="s">
        <v>142</v>
      </c>
      <c r="P22" s="4" t="s">
        <v>26</v>
      </c>
      <c r="Q22" s="4" t="s">
        <v>26</v>
      </c>
      <c r="R22" s="3" t="s">
        <v>143</v>
      </c>
      <c r="S22" s="3" t="s">
        <v>144</v>
      </c>
      <c r="T22" s="3" t="s">
        <v>145</v>
      </c>
      <c r="U22" s="3" t="b">
        <v>0</v>
      </c>
      <c r="V22" s="3" t="b">
        <v>1</v>
      </c>
      <c r="W22" s="3" t="b">
        <v>0</v>
      </c>
      <c r="X22" s="3" t="s">
        <v>35</v>
      </c>
    </row>
    <row r="23" spans="1:25" ht="15" x14ac:dyDescent="0.2">
      <c r="A23" s="3" t="s">
        <v>146</v>
      </c>
      <c r="B23" s="3">
        <v>0</v>
      </c>
      <c r="C23" s="3">
        <v>1</v>
      </c>
      <c r="D23" s="3" t="s">
        <v>25</v>
      </c>
      <c r="E23" s="4" t="s">
        <v>26</v>
      </c>
      <c r="F23" s="3" t="s">
        <v>57</v>
      </c>
      <c r="G23" s="3" t="s">
        <v>147</v>
      </c>
      <c r="H23" s="3">
        <v>2018</v>
      </c>
      <c r="I23" s="3" t="s">
        <v>29</v>
      </c>
      <c r="J23" s="5" t="s">
        <v>26</v>
      </c>
      <c r="K23" s="5" t="s">
        <v>26</v>
      </c>
      <c r="L23" s="9">
        <v>449484</v>
      </c>
      <c r="M23" s="9">
        <v>449484</v>
      </c>
      <c r="N23" s="9"/>
      <c r="O23" s="8" t="s">
        <v>148</v>
      </c>
      <c r="P23" s="4" t="s">
        <v>26</v>
      </c>
      <c r="Q23" s="4" t="s">
        <v>26</v>
      </c>
      <c r="R23" s="3" t="s">
        <v>149</v>
      </c>
      <c r="S23" s="3" t="s">
        <v>150</v>
      </c>
      <c r="T23" s="3" t="s">
        <v>151</v>
      </c>
      <c r="U23" s="3" t="b">
        <v>0</v>
      </c>
      <c r="V23" s="3" t="b">
        <v>1</v>
      </c>
      <c r="W23" s="3" t="b">
        <v>0</v>
      </c>
      <c r="X23" s="3" t="s">
        <v>35</v>
      </c>
    </row>
    <row r="24" spans="1:25" ht="15" x14ac:dyDescent="0.2">
      <c r="A24" s="3" t="s">
        <v>152</v>
      </c>
      <c r="B24" s="3">
        <v>0</v>
      </c>
      <c r="C24" s="3">
        <v>0</v>
      </c>
      <c r="D24" s="3" t="s">
        <v>25</v>
      </c>
      <c r="E24" s="4" t="s">
        <v>26</v>
      </c>
      <c r="F24" s="3" t="s">
        <v>57</v>
      </c>
      <c r="G24" s="3" t="s">
        <v>153</v>
      </c>
      <c r="H24" s="3">
        <v>2018</v>
      </c>
      <c r="I24" s="3" t="s">
        <v>29</v>
      </c>
      <c r="J24" s="5" t="s">
        <v>26</v>
      </c>
      <c r="K24" s="5" t="s">
        <v>26</v>
      </c>
      <c r="L24" s="9">
        <v>279470</v>
      </c>
      <c r="M24" s="9">
        <v>279470</v>
      </c>
      <c r="N24" s="9"/>
      <c r="O24" s="8" t="s">
        <v>154</v>
      </c>
      <c r="P24" s="4" t="s">
        <v>26</v>
      </c>
      <c r="Q24" s="4" t="s">
        <v>26</v>
      </c>
      <c r="R24" s="3" t="s">
        <v>155</v>
      </c>
      <c r="S24" s="3" t="s">
        <v>156</v>
      </c>
      <c r="T24" s="3" t="s">
        <v>157</v>
      </c>
      <c r="U24" s="3" t="b">
        <v>0</v>
      </c>
      <c r="V24" s="3" t="b">
        <v>1</v>
      </c>
      <c r="W24" s="3" t="b">
        <v>0</v>
      </c>
      <c r="X24" s="3" t="s">
        <v>35</v>
      </c>
    </row>
    <row r="25" spans="1:25" x14ac:dyDescent="0.15">
      <c r="A25" s="3" t="s">
        <v>158</v>
      </c>
      <c r="B25" s="3">
        <v>0</v>
      </c>
      <c r="C25" s="3">
        <v>0</v>
      </c>
      <c r="D25" s="3" t="s">
        <v>25</v>
      </c>
      <c r="E25" s="4" t="s">
        <v>26</v>
      </c>
      <c r="F25" s="3" t="s">
        <v>57</v>
      </c>
      <c r="G25" s="3" t="s">
        <v>159</v>
      </c>
      <c r="H25" s="3">
        <v>2024</v>
      </c>
      <c r="I25" s="3" t="s">
        <v>38</v>
      </c>
      <c r="J25" s="5" t="s">
        <v>26</v>
      </c>
      <c r="K25" s="5" t="s">
        <v>26</v>
      </c>
      <c r="L25" s="10">
        <f>15363+4549+1814</f>
        <v>21726</v>
      </c>
      <c r="M25" s="10">
        <f>15363+4549+1814</f>
        <v>21726</v>
      </c>
      <c r="N25" s="10" t="s">
        <v>160</v>
      </c>
      <c r="O25" s="10" t="s">
        <v>161</v>
      </c>
      <c r="P25" s="4" t="s">
        <v>26</v>
      </c>
      <c r="Q25" s="4" t="s">
        <v>26</v>
      </c>
      <c r="R25" s="3" t="s">
        <v>162</v>
      </c>
      <c r="S25" s="3" t="s">
        <v>156</v>
      </c>
      <c r="T25" s="3" t="s">
        <v>163</v>
      </c>
      <c r="U25" s="3" t="b">
        <v>0</v>
      </c>
      <c r="V25" s="3" t="b">
        <v>1</v>
      </c>
      <c r="W25" s="3" t="b">
        <v>0</v>
      </c>
      <c r="X25" s="3" t="s">
        <v>164</v>
      </c>
    </row>
    <row r="26" spans="1:25" ht="15" x14ac:dyDescent="0.2">
      <c r="A26" s="3" t="s">
        <v>165</v>
      </c>
      <c r="B26" s="3">
        <v>1</v>
      </c>
      <c r="C26" s="3">
        <v>1</v>
      </c>
      <c r="D26" s="3" t="s">
        <v>25</v>
      </c>
      <c r="E26" s="4" t="s">
        <v>26</v>
      </c>
      <c r="F26" s="3" t="s">
        <v>57</v>
      </c>
      <c r="G26" s="3" t="s">
        <v>166</v>
      </c>
      <c r="H26" s="3">
        <v>2014</v>
      </c>
      <c r="I26" s="3" t="s">
        <v>29</v>
      </c>
      <c r="J26" s="5" t="s">
        <v>26</v>
      </c>
      <c r="K26" s="5" t="s">
        <v>26</v>
      </c>
      <c r="L26" s="16">
        <v>9916</v>
      </c>
      <c r="M26" s="16">
        <v>9916</v>
      </c>
      <c r="N26" s="16"/>
      <c r="O26" s="10" t="s">
        <v>167</v>
      </c>
      <c r="P26" s="4" t="s">
        <v>26</v>
      </c>
      <c r="Q26" s="4" t="s">
        <v>26</v>
      </c>
      <c r="R26" s="3" t="s">
        <v>168</v>
      </c>
      <c r="S26" s="3" t="s">
        <v>156</v>
      </c>
      <c r="T26" s="3" t="s">
        <v>169</v>
      </c>
      <c r="U26" s="3" t="b">
        <v>0</v>
      </c>
      <c r="V26" s="3" t="b">
        <v>1</v>
      </c>
      <c r="W26" s="3" t="b">
        <v>0</v>
      </c>
    </row>
    <row r="27" spans="1:25" x14ac:dyDescent="0.15">
      <c r="A27" s="3" t="s">
        <v>170</v>
      </c>
      <c r="B27" s="3">
        <v>0</v>
      </c>
      <c r="C27" s="3">
        <v>1</v>
      </c>
      <c r="D27" s="3" t="s">
        <v>25</v>
      </c>
      <c r="E27" s="4" t="s">
        <v>26</v>
      </c>
      <c r="F27" s="3" t="s">
        <v>57</v>
      </c>
      <c r="G27" s="3" t="s">
        <v>171</v>
      </c>
      <c r="H27" s="3">
        <v>2025</v>
      </c>
      <c r="I27" s="3" t="s">
        <v>29</v>
      </c>
      <c r="J27" s="5" t="s">
        <v>26</v>
      </c>
      <c r="K27" s="5" t="s">
        <v>26</v>
      </c>
      <c r="L27" s="6">
        <v>180866</v>
      </c>
      <c r="M27" s="6">
        <v>180866</v>
      </c>
      <c r="N27" s="17" t="s">
        <v>172</v>
      </c>
      <c r="O27" s="10" t="s">
        <v>173</v>
      </c>
      <c r="P27" s="4" t="s">
        <v>26</v>
      </c>
      <c r="Q27" s="4" t="s">
        <v>26</v>
      </c>
      <c r="R27" s="3" t="s">
        <v>174</v>
      </c>
      <c r="S27" s="3" t="s">
        <v>175</v>
      </c>
      <c r="T27" s="3" t="s">
        <v>176</v>
      </c>
      <c r="U27" s="3" t="b">
        <v>0</v>
      </c>
      <c r="V27" s="3" t="b">
        <v>1</v>
      </c>
      <c r="W27" s="3" t="b">
        <v>0</v>
      </c>
      <c r="X27" s="3" t="s">
        <v>35</v>
      </c>
    </row>
    <row r="28" spans="1:25" x14ac:dyDescent="0.15">
      <c r="A28" s="3" t="s">
        <v>177</v>
      </c>
      <c r="B28" s="3">
        <v>1</v>
      </c>
      <c r="C28" s="3">
        <v>0</v>
      </c>
      <c r="D28" s="3" t="s">
        <v>56</v>
      </c>
      <c r="E28" s="3">
        <v>3.5000000000000003E-2</v>
      </c>
      <c r="F28" s="3" t="s">
        <v>57</v>
      </c>
      <c r="G28" s="3" t="s">
        <v>178</v>
      </c>
      <c r="H28" s="3">
        <v>2025</v>
      </c>
      <c r="I28" s="3" t="s">
        <v>29</v>
      </c>
      <c r="J28" s="5">
        <f>J10*0.87</f>
        <v>33818.639999999999</v>
      </c>
      <c r="K28" s="11">
        <v>1216615</v>
      </c>
      <c r="L28" s="11">
        <f>K28+J28</f>
        <v>1250433.6399999999</v>
      </c>
      <c r="M28" s="11" t="s">
        <v>26</v>
      </c>
      <c r="O28" s="3" t="s">
        <v>59</v>
      </c>
      <c r="R28" s="3" t="s">
        <v>179</v>
      </c>
      <c r="S28" s="3" t="s">
        <v>61</v>
      </c>
      <c r="T28" s="3" t="s">
        <v>180</v>
      </c>
      <c r="U28" s="3" t="b">
        <v>1</v>
      </c>
      <c r="V28" s="3" t="b">
        <v>0</v>
      </c>
      <c r="W28" s="3" t="b">
        <v>0</v>
      </c>
      <c r="X28" s="3" t="s">
        <v>35</v>
      </c>
    </row>
    <row r="29" spans="1:25" x14ac:dyDescent="0.15">
      <c r="A29" s="3" t="s">
        <v>181</v>
      </c>
      <c r="B29" s="3">
        <v>0</v>
      </c>
      <c r="C29" s="3">
        <v>0</v>
      </c>
      <c r="D29" s="3" t="s">
        <v>56</v>
      </c>
      <c r="E29" s="3">
        <v>7.0000000000000001E-3</v>
      </c>
      <c r="F29" s="3" t="s">
        <v>182</v>
      </c>
      <c r="G29" s="3" t="s">
        <v>183</v>
      </c>
      <c r="H29" s="3">
        <v>2025</v>
      </c>
      <c r="I29" s="3" t="s">
        <v>29</v>
      </c>
      <c r="J29" s="11">
        <v>5245</v>
      </c>
      <c r="K29" s="11">
        <v>33983</v>
      </c>
      <c r="L29" s="11">
        <v>39228</v>
      </c>
      <c r="M29" s="5" t="s">
        <v>26</v>
      </c>
      <c r="N29" s="5"/>
      <c r="O29" s="4" t="s">
        <v>59</v>
      </c>
      <c r="P29" s="3">
        <f>J29/L29</f>
        <v>0.13370551646782911</v>
      </c>
      <c r="Q29" s="3">
        <v>0.5</v>
      </c>
      <c r="R29" s="3" t="s">
        <v>184</v>
      </c>
      <c r="S29" s="3" t="s">
        <v>61</v>
      </c>
      <c r="T29" s="3" t="s">
        <v>185</v>
      </c>
      <c r="U29" s="3" t="b">
        <v>1</v>
      </c>
      <c r="V29" s="3" t="b">
        <v>0</v>
      </c>
      <c r="W29" s="3" t="b">
        <v>0</v>
      </c>
      <c r="X29" s="3" t="s">
        <v>35</v>
      </c>
    </row>
    <row r="30" spans="1:25" x14ac:dyDescent="0.15">
      <c r="A30" s="3" t="s">
        <v>186</v>
      </c>
      <c r="B30" s="3">
        <v>0</v>
      </c>
      <c r="C30" s="3">
        <v>1</v>
      </c>
      <c r="D30" s="3" t="s">
        <v>56</v>
      </c>
      <c r="E30" s="3">
        <v>3.5000000000000003E-2</v>
      </c>
      <c r="F30" s="3" t="s">
        <v>182</v>
      </c>
      <c r="G30" s="3" t="s">
        <v>187</v>
      </c>
      <c r="H30" s="3">
        <v>2025</v>
      </c>
      <c r="I30" s="3" t="s">
        <v>29</v>
      </c>
      <c r="J30" s="11">
        <v>15175</v>
      </c>
      <c r="K30" s="11">
        <v>1219483</v>
      </c>
      <c r="L30" s="11">
        <v>1234658</v>
      </c>
      <c r="M30" s="5" t="s">
        <v>26</v>
      </c>
      <c r="N30" s="5"/>
      <c r="O30" s="4" t="s">
        <v>59</v>
      </c>
      <c r="P30" s="3">
        <f>J30/L30</f>
        <v>1.2290853013547071E-2</v>
      </c>
      <c r="Q30" s="3">
        <v>0.5</v>
      </c>
      <c r="R30" s="3" t="s">
        <v>188</v>
      </c>
      <c r="S30" s="3" t="s">
        <v>61</v>
      </c>
      <c r="T30" s="3" t="s">
        <v>189</v>
      </c>
      <c r="U30" s="3" t="b">
        <v>1</v>
      </c>
      <c r="V30" s="3" t="b">
        <v>0</v>
      </c>
      <c r="W30" s="3" t="b">
        <v>0</v>
      </c>
      <c r="X30" s="3" t="s">
        <v>35</v>
      </c>
    </row>
    <row r="31" spans="1:25" ht="15" x14ac:dyDescent="0.2">
      <c r="A31" s="3" t="s">
        <v>190</v>
      </c>
      <c r="B31" s="3">
        <v>0</v>
      </c>
      <c r="C31" s="3">
        <v>0</v>
      </c>
      <c r="D31" s="3" t="s">
        <v>56</v>
      </c>
      <c r="E31" s="10">
        <v>0.13716980000000001</v>
      </c>
      <c r="F31" s="3" t="s">
        <v>182</v>
      </c>
      <c r="G31" s="3" t="s">
        <v>191</v>
      </c>
      <c r="H31" s="3">
        <v>2023</v>
      </c>
      <c r="I31" s="3" t="s">
        <v>29</v>
      </c>
      <c r="J31" s="9">
        <v>22612</v>
      </c>
      <c r="K31" s="9">
        <v>36489</v>
      </c>
      <c r="L31" s="11">
        <f>J31+K31</f>
        <v>59101</v>
      </c>
      <c r="M31" s="5" t="s">
        <v>26</v>
      </c>
      <c r="N31" s="5"/>
      <c r="O31" s="8" t="s">
        <v>101</v>
      </c>
      <c r="P31" s="12">
        <f>J31/L31</f>
        <v>0.38259927920001352</v>
      </c>
      <c r="Q31" s="3">
        <v>0.5</v>
      </c>
      <c r="R31" s="3" t="s">
        <v>192</v>
      </c>
      <c r="S31" s="3" t="s">
        <v>103</v>
      </c>
      <c r="T31" s="3" t="s">
        <v>193</v>
      </c>
      <c r="U31" s="3" t="b">
        <v>1</v>
      </c>
      <c r="V31" s="3" t="b">
        <v>0</v>
      </c>
      <c r="W31" s="3" t="b">
        <v>0</v>
      </c>
      <c r="X31" s="3" t="s">
        <v>35</v>
      </c>
    </row>
    <row r="32" spans="1:25" ht="15" x14ac:dyDescent="0.2">
      <c r="A32" s="3" t="s">
        <v>194</v>
      </c>
      <c r="B32" s="3">
        <v>0</v>
      </c>
      <c r="C32" s="3">
        <v>0</v>
      </c>
      <c r="D32" s="3" t="s">
        <v>56</v>
      </c>
      <c r="E32" s="10">
        <v>0.17717040000000001</v>
      </c>
      <c r="F32" s="3" t="s">
        <v>182</v>
      </c>
      <c r="G32" s="3" t="s">
        <v>195</v>
      </c>
      <c r="H32" s="3">
        <v>2023</v>
      </c>
      <c r="I32" s="3" t="s">
        <v>29</v>
      </c>
      <c r="J32" s="9">
        <v>39453</v>
      </c>
      <c r="K32" s="9">
        <v>36497</v>
      </c>
      <c r="L32" s="11">
        <f>J32+K32</f>
        <v>75950</v>
      </c>
      <c r="M32" s="5" t="s">
        <v>26</v>
      </c>
      <c r="N32" s="5"/>
      <c r="O32" s="8" t="s">
        <v>101</v>
      </c>
      <c r="P32" s="12">
        <f>J32/L32</f>
        <v>0.51946017116524024</v>
      </c>
      <c r="Q32" s="3">
        <v>0.5</v>
      </c>
      <c r="R32" s="3" t="s">
        <v>196</v>
      </c>
      <c r="S32" s="3" t="s">
        <v>103</v>
      </c>
      <c r="T32" s="3" t="s">
        <v>197</v>
      </c>
      <c r="U32" s="3" t="b">
        <v>1</v>
      </c>
      <c r="V32" s="3" t="b">
        <v>0</v>
      </c>
      <c r="W32" s="3" t="b">
        <v>0</v>
      </c>
      <c r="X32" s="3" t="s">
        <v>35</v>
      </c>
    </row>
    <row r="33" spans="1:24" ht="15" x14ac:dyDescent="0.2">
      <c r="A33" s="3" t="s">
        <v>198</v>
      </c>
      <c r="B33" s="3">
        <v>1</v>
      </c>
      <c r="C33" s="3">
        <v>1</v>
      </c>
      <c r="D33" s="3" t="s">
        <v>25</v>
      </c>
      <c r="E33" s="4" t="s">
        <v>26</v>
      </c>
      <c r="F33" s="3" t="s">
        <v>182</v>
      </c>
      <c r="G33" s="3" t="s">
        <v>199</v>
      </c>
      <c r="H33" s="3">
        <v>2018</v>
      </c>
      <c r="I33" s="3" t="s">
        <v>29</v>
      </c>
      <c r="J33" s="5" t="s">
        <v>26</v>
      </c>
      <c r="K33" s="5" t="s">
        <v>26</v>
      </c>
      <c r="L33" s="9">
        <v>90667</v>
      </c>
      <c r="M33" s="9">
        <v>90667</v>
      </c>
      <c r="N33" s="9"/>
      <c r="O33" s="8" t="s">
        <v>200</v>
      </c>
      <c r="P33" s="4" t="s">
        <v>26</v>
      </c>
      <c r="Q33" s="4" t="s">
        <v>26</v>
      </c>
      <c r="R33" s="3" t="s">
        <v>201</v>
      </c>
      <c r="S33" s="3" t="s">
        <v>202</v>
      </c>
      <c r="T33" s="3" t="s">
        <v>203</v>
      </c>
      <c r="U33" s="3" t="b">
        <v>0</v>
      </c>
      <c r="V33" s="3" t="b">
        <v>1</v>
      </c>
      <c r="W33" s="3" t="b">
        <v>0</v>
      </c>
      <c r="X33" s="3" t="s">
        <v>204</v>
      </c>
    </row>
    <row r="36" spans="1:24" ht="1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1:24" ht="16" x14ac:dyDescent="0.2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</sheetData>
  <hyperlinks>
    <hyperlink ref="O8" r:id="rId1" display="https://doi.org/10.1038/mp.2015.197" xr:uid="{639CA157-7D6C-8A45-BEE1-5DEAD067B878}"/>
    <hyperlink ref="O11" r:id="rId2" xr:uid="{DA0B2209-995C-CA42-B0B0-C86AE46991D1}"/>
    <hyperlink ref="O14" r:id="rId3" display="https://doi.org/10.1017/S0033291724001880" xr:uid="{6A641CC4-871F-3948-9D2F-385FADEB16D8}"/>
    <hyperlink ref="O15" r:id="rId4" display="https://doi.org/10.1017/S0033291724001880" xr:uid="{A08D1FE0-9850-2E44-807C-09A6C98D7944}"/>
    <hyperlink ref="O31" r:id="rId5" display="https://doi.org/10.1017/S0033291724001880" xr:uid="{6AF3F120-FDE6-B847-8E60-ABC802C349AF}"/>
    <hyperlink ref="O32" r:id="rId6" display="https://doi.org/10.1017/S0033291724001880" xr:uid="{E6867D56-7150-584D-84F8-FAD13E013A5F}"/>
    <hyperlink ref="O18" r:id="rId7" display="https://doi.org/10.1038/s41588-024-01707-9" xr:uid="{9E469941-0871-CA46-BD4E-AEC45AB54100}"/>
    <hyperlink ref="O12" r:id="rId8" display="https://doi.org/10.1038/s41588-023-01596-4" xr:uid="{F39DFB54-E017-CA43-BDE1-3E122E158F1D}"/>
    <hyperlink ref="O20" r:id="rId9" display="https://doi.org/10.1038/s41588-024-01707-9" xr:uid="{5164E5E5-2DF7-AF47-8C56-EAB2CF3E1DD5}"/>
    <hyperlink ref="O9" r:id="rId10" display="https://doi.org/10.1038/mp.2015.197" xr:uid="{724E6DAD-9517-0B4F-95CF-46B544BE3FD6}"/>
    <hyperlink ref="O21" r:id="rId11" display="https://doi.org/10.1371/journal.pgen.1008718" xr:uid="{4462E4B7-353A-154C-B680-67C2EF06090D}"/>
    <hyperlink ref="O22" r:id="rId12" display="https://doi.org/10.1093/eurheartj/ehae048" xr:uid="{6C4D9D42-4B5D-B347-B7AD-BCD49054DCC1}"/>
    <hyperlink ref="O23" r:id="rId13" display="https://www.ebi.ac.uk/gwas/publications/29942085" xr:uid="{CA32F7DE-B215-904C-B1D7-313C4043FC89}"/>
    <hyperlink ref="O19" r:id="rId14" display="https://doi.org/10.1038/s41588-024-01707-9" xr:uid="{E1BFB216-18FC-ED45-AF27-32656E8A5EF9}"/>
    <hyperlink ref="O13" r:id="rId15" display="https://doi.org/10.1016/j.cell.2024.12.002" xr:uid="{54C839D1-C6BB-2F42-A383-34B729B1DC83}"/>
    <hyperlink ref="O5" r:id="rId16" xr:uid="{3AE5BA66-28C9-CF40-BADC-2722A949B52C}"/>
    <hyperlink ref="N2" r:id="rId17" display="https://www.ebi.ac.uk/gwas/studies/GCST90429575" xr:uid="{24FBB56C-1A07-C841-ACB5-6B079FD1E46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Schaumberg, Katherine Elizabeth</dc:creator>
  <cp:lastModifiedBy>Schaumberg, Katherine Elizabeth</cp:lastModifiedBy>
  <dcterms:created xsi:type="dcterms:W3CDTF">2025-10-05T23:50:56Z</dcterms:created>
  <dcterms:modified xsi:type="dcterms:W3CDTF">2025-10-06T01:05:13Z</dcterms:modified>
</cp:coreProperties>
</file>