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raskin/Dropbox/Virtual-Desktop/Statistics-paper-parity/"/>
    </mc:Choice>
  </mc:AlternateContent>
  <bookViews>
    <workbookView xWindow="21140" yWindow="8400" windowWidth="28800" windowHeight="17540" tabRatio="500"/>
  </bookViews>
  <sheets>
    <sheet name="gen" sheetId="1" r:id="rId1"/>
    <sheet name="all KO" sheetId="12" r:id="rId2"/>
    <sheet name="Fastest" sheetId="11" r:id="rId3"/>
    <sheet name="Solved by all" sheetId="9" r:id="rId4"/>
    <sheet name="Solved by all exrtracted" sheetId="10" r:id="rId5"/>
    <sheet name="GC" sheetId="8" r:id="rId6"/>
    <sheet name="GenZ+B" sheetId="3" r:id="rId7"/>
    <sheet name="GenZ+Q" sheetId="4" r:id="rId8"/>
    <sheet name="GenZ+C" sheetId="5" r:id="rId9"/>
    <sheet name="GB" sheetId="6" r:id="rId10"/>
    <sheet name="GQ" sheetId="7" r:id="rId11"/>
    <sheet name="GenZiel" sheetId="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P157" i="1"/>
  <c r="P156" i="1"/>
  <c r="P1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2" i="1"/>
  <c r="B158" i="1"/>
  <c r="B157" i="1"/>
  <c r="B156" i="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2" i="11"/>
  <c r="T155" i="11"/>
  <c r="V155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2" i="1"/>
  <c r="N161" i="12"/>
  <c r="O22" i="12"/>
  <c r="O23" i="12"/>
  <c r="O2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" i="12"/>
  <c r="O36" i="12"/>
  <c r="O37" i="12"/>
  <c r="O4" i="12"/>
  <c r="O5" i="12"/>
  <c r="O38" i="12"/>
  <c r="O39" i="12"/>
  <c r="O40" i="12"/>
  <c r="O41" i="12"/>
  <c r="O42" i="12"/>
  <c r="O43" i="12"/>
  <c r="O44" i="12"/>
  <c r="O6" i="12"/>
  <c r="O45" i="12"/>
  <c r="O46" i="12"/>
  <c r="O7" i="12"/>
  <c r="O47" i="12"/>
  <c r="O48" i="12"/>
  <c r="O49" i="12"/>
  <c r="O8" i="12"/>
  <c r="O50" i="12"/>
  <c r="O51" i="12"/>
  <c r="O52" i="12"/>
  <c r="O53" i="12"/>
  <c r="O54" i="12"/>
  <c r="O55" i="12"/>
  <c r="O56" i="12"/>
  <c r="O57" i="12"/>
  <c r="O9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10" i="12"/>
  <c r="O76" i="12"/>
  <c r="O77" i="12"/>
  <c r="O78" i="12"/>
  <c r="O11" i="12"/>
  <c r="O79" i="12"/>
  <c r="O80" i="12"/>
  <c r="O81" i="12"/>
  <c r="O82" i="12"/>
  <c r="O83" i="12"/>
  <c r="O84" i="12"/>
  <c r="O85" i="12"/>
  <c r="O12" i="12"/>
  <c r="O86" i="12"/>
  <c r="O87" i="12"/>
  <c r="O88" i="12"/>
  <c r="O89" i="12"/>
  <c r="O13" i="12"/>
  <c r="O90" i="12"/>
  <c r="O91" i="12"/>
  <c r="O14" i="12"/>
  <c r="O92" i="12"/>
  <c r="O93" i="12"/>
  <c r="O94" i="12"/>
  <c r="O95" i="12"/>
  <c r="O15" i="12"/>
  <c r="O96" i="12"/>
  <c r="O97" i="12"/>
  <c r="O98" i="12"/>
  <c r="O99" i="12"/>
  <c r="O100" i="12"/>
  <c r="O101" i="12"/>
  <c r="O102" i="12"/>
  <c r="O103" i="12"/>
  <c r="O16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7" i="12"/>
  <c r="O120" i="12"/>
  <c r="O121" i="12"/>
  <c r="O122" i="12"/>
  <c r="O123" i="12"/>
  <c r="O124" i="12"/>
  <c r="O125" i="12"/>
  <c r="O126" i="12"/>
  <c r="O18" i="12"/>
  <c r="O127" i="12"/>
  <c r="O128" i="12"/>
  <c r="O129" i="12"/>
  <c r="O1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20" i="12"/>
  <c r="O145" i="12"/>
  <c r="O146" i="12"/>
  <c r="O147" i="12"/>
  <c r="O21" i="12"/>
  <c r="O148" i="12"/>
  <c r="O149" i="12"/>
  <c r="O150" i="12"/>
  <c r="O151" i="12"/>
  <c r="O152" i="12"/>
  <c r="O153" i="12"/>
  <c r="O155" i="12"/>
  <c r="O156" i="12"/>
  <c r="N22" i="12"/>
  <c r="N23" i="12"/>
  <c r="N2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" i="12"/>
  <c r="N36" i="12"/>
  <c r="N37" i="12"/>
  <c r="N4" i="12"/>
  <c r="N5" i="12"/>
  <c r="N38" i="12"/>
  <c r="N39" i="12"/>
  <c r="N40" i="12"/>
  <c r="N41" i="12"/>
  <c r="N42" i="12"/>
  <c r="N43" i="12"/>
  <c r="N44" i="12"/>
  <c r="N6" i="12"/>
  <c r="N45" i="12"/>
  <c r="N46" i="12"/>
  <c r="N7" i="12"/>
  <c r="N47" i="12"/>
  <c r="N48" i="12"/>
  <c r="N49" i="12"/>
  <c r="N8" i="12"/>
  <c r="N50" i="12"/>
  <c r="N51" i="12"/>
  <c r="N52" i="12"/>
  <c r="N53" i="12"/>
  <c r="N54" i="12"/>
  <c r="N55" i="12"/>
  <c r="N56" i="12"/>
  <c r="N57" i="12"/>
  <c r="N9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10" i="12"/>
  <c r="N76" i="12"/>
  <c r="N77" i="12"/>
  <c r="N78" i="12"/>
  <c r="N11" i="12"/>
  <c r="N79" i="12"/>
  <c r="N80" i="12"/>
  <c r="N81" i="12"/>
  <c r="N82" i="12"/>
  <c r="N83" i="12"/>
  <c r="N84" i="12"/>
  <c r="N85" i="12"/>
  <c r="N12" i="12"/>
  <c r="N86" i="12"/>
  <c r="N87" i="12"/>
  <c r="N88" i="12"/>
  <c r="N89" i="12"/>
  <c r="N13" i="12"/>
  <c r="N90" i="12"/>
  <c r="N91" i="12"/>
  <c r="N14" i="12"/>
  <c r="N92" i="12"/>
  <c r="N93" i="12"/>
  <c r="N94" i="12"/>
  <c r="N95" i="12"/>
  <c r="N15" i="12"/>
  <c r="N96" i="12"/>
  <c r="N97" i="12"/>
  <c r="N98" i="12"/>
  <c r="N99" i="12"/>
  <c r="N100" i="12"/>
  <c r="N101" i="12"/>
  <c r="N102" i="12"/>
  <c r="N103" i="12"/>
  <c r="N16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7" i="12"/>
  <c r="N120" i="12"/>
  <c r="N121" i="12"/>
  <c r="N122" i="12"/>
  <c r="N123" i="12"/>
  <c r="N124" i="12"/>
  <c r="N125" i="12"/>
  <c r="N126" i="12"/>
  <c r="N18" i="12"/>
  <c r="N127" i="12"/>
  <c r="N128" i="12"/>
  <c r="N129" i="12"/>
  <c r="N1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20" i="12"/>
  <c r="N145" i="12"/>
  <c r="N146" i="12"/>
  <c r="N147" i="12"/>
  <c r="N21" i="12"/>
  <c r="N148" i="12"/>
  <c r="N149" i="12"/>
  <c r="N150" i="12"/>
  <c r="N151" i="12"/>
  <c r="N152" i="12"/>
  <c r="N153" i="12"/>
  <c r="N155" i="12"/>
  <c r="N156" i="12"/>
  <c r="N161" i="1"/>
  <c r="D156" i="2"/>
  <c r="F156" i="2"/>
  <c r="G156" i="3"/>
  <c r="D156" i="3"/>
  <c r="D157" i="3"/>
  <c r="E157" i="3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5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5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5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5" i="11"/>
  <c r="O153" i="11"/>
  <c r="N153" i="11"/>
  <c r="O152" i="11"/>
  <c r="N152" i="11"/>
  <c r="O151" i="11"/>
  <c r="N151" i="11"/>
  <c r="O150" i="11"/>
  <c r="N150" i="11"/>
  <c r="O149" i="11"/>
  <c r="N149" i="11"/>
  <c r="O148" i="11"/>
  <c r="N148" i="11"/>
  <c r="O147" i="11"/>
  <c r="N147" i="11"/>
  <c r="O146" i="11"/>
  <c r="N146" i="11"/>
  <c r="O145" i="11"/>
  <c r="N145" i="11"/>
  <c r="O144" i="11"/>
  <c r="N144" i="11"/>
  <c r="O143" i="11"/>
  <c r="N143" i="11"/>
  <c r="O142" i="11"/>
  <c r="N142" i="11"/>
  <c r="O141" i="11"/>
  <c r="N141" i="11"/>
  <c r="O140" i="11"/>
  <c r="N140" i="11"/>
  <c r="O139" i="11"/>
  <c r="N139" i="11"/>
  <c r="O138" i="11"/>
  <c r="N138" i="11"/>
  <c r="O137" i="11"/>
  <c r="N137" i="11"/>
  <c r="O136" i="11"/>
  <c r="N136" i="11"/>
  <c r="O135" i="11"/>
  <c r="N135" i="11"/>
  <c r="O134" i="11"/>
  <c r="N134" i="11"/>
  <c r="O133" i="11"/>
  <c r="N133" i="11"/>
  <c r="O132" i="11"/>
  <c r="N132" i="11"/>
  <c r="O131" i="11"/>
  <c r="N131" i="11"/>
  <c r="O130" i="11"/>
  <c r="N130" i="11"/>
  <c r="O129" i="11"/>
  <c r="N129" i="11"/>
  <c r="O128" i="11"/>
  <c r="N128" i="11"/>
  <c r="O127" i="11"/>
  <c r="N127" i="11"/>
  <c r="O126" i="11"/>
  <c r="N126" i="11"/>
  <c r="O125" i="11"/>
  <c r="N125" i="11"/>
  <c r="O124" i="11"/>
  <c r="N124" i="11"/>
  <c r="O123" i="11"/>
  <c r="N123" i="11"/>
  <c r="O122" i="11"/>
  <c r="N122" i="11"/>
  <c r="O121" i="11"/>
  <c r="N121" i="11"/>
  <c r="O120" i="11"/>
  <c r="N120" i="11"/>
  <c r="O119" i="11"/>
  <c r="N119" i="11"/>
  <c r="O118" i="11"/>
  <c r="N118" i="11"/>
  <c r="O117" i="11"/>
  <c r="N117" i="11"/>
  <c r="O116" i="11"/>
  <c r="N116" i="11"/>
  <c r="O115" i="11"/>
  <c r="N115" i="11"/>
  <c r="O114" i="11"/>
  <c r="N114" i="11"/>
  <c r="O113" i="11"/>
  <c r="N113" i="11"/>
  <c r="O112" i="11"/>
  <c r="N112" i="11"/>
  <c r="O111" i="11"/>
  <c r="N111" i="11"/>
  <c r="O110" i="11"/>
  <c r="N110" i="11"/>
  <c r="O109" i="11"/>
  <c r="N109" i="11"/>
  <c r="O108" i="11"/>
  <c r="N108" i="11"/>
  <c r="O107" i="11"/>
  <c r="N107" i="11"/>
  <c r="O106" i="11"/>
  <c r="N106" i="11"/>
  <c r="O105" i="11"/>
  <c r="N105" i="11"/>
  <c r="O104" i="11"/>
  <c r="N104" i="11"/>
  <c r="O103" i="11"/>
  <c r="N103" i="11"/>
  <c r="O102" i="11"/>
  <c r="N102" i="11"/>
  <c r="O101" i="11"/>
  <c r="N101" i="11"/>
  <c r="O100" i="11"/>
  <c r="N100" i="11"/>
  <c r="O99" i="11"/>
  <c r="N99" i="11"/>
  <c r="O98" i="11"/>
  <c r="N98" i="11"/>
  <c r="O97" i="11"/>
  <c r="N97" i="11"/>
  <c r="O96" i="11"/>
  <c r="N96" i="11"/>
  <c r="O95" i="11"/>
  <c r="N95" i="11"/>
  <c r="O94" i="11"/>
  <c r="N94" i="11"/>
  <c r="O93" i="11"/>
  <c r="N93" i="11"/>
  <c r="O92" i="11"/>
  <c r="N92" i="11"/>
  <c r="O91" i="11"/>
  <c r="N91" i="11"/>
  <c r="O90" i="11"/>
  <c r="N90" i="11"/>
  <c r="O89" i="11"/>
  <c r="N89" i="11"/>
  <c r="O88" i="11"/>
  <c r="N88" i="11"/>
  <c r="O87" i="11"/>
  <c r="N87" i="11"/>
  <c r="O86" i="11"/>
  <c r="N86" i="11"/>
  <c r="O85" i="11"/>
  <c r="N85" i="11"/>
  <c r="O84" i="11"/>
  <c r="N84" i="11"/>
  <c r="O83" i="11"/>
  <c r="N83" i="11"/>
  <c r="O82" i="11"/>
  <c r="N82" i="11"/>
  <c r="O81" i="11"/>
  <c r="N81" i="11"/>
  <c r="O80" i="11"/>
  <c r="N80" i="11"/>
  <c r="O79" i="11"/>
  <c r="N79" i="11"/>
  <c r="O78" i="11"/>
  <c r="N78" i="11"/>
  <c r="O77" i="11"/>
  <c r="N77" i="11"/>
  <c r="O76" i="11"/>
  <c r="N76" i="11"/>
  <c r="O75" i="11"/>
  <c r="N75" i="11"/>
  <c r="O74" i="11"/>
  <c r="N74" i="11"/>
  <c r="O73" i="11"/>
  <c r="N73" i="11"/>
  <c r="O72" i="11"/>
  <c r="N72" i="11"/>
  <c r="O71" i="11"/>
  <c r="N71" i="11"/>
  <c r="O70" i="11"/>
  <c r="N70" i="11"/>
  <c r="O69" i="11"/>
  <c r="N69" i="11"/>
  <c r="O68" i="11"/>
  <c r="N68" i="11"/>
  <c r="O67" i="11"/>
  <c r="N67" i="11"/>
  <c r="O66" i="11"/>
  <c r="N66" i="11"/>
  <c r="O65" i="11"/>
  <c r="N65" i="11"/>
  <c r="O64" i="11"/>
  <c r="N64" i="11"/>
  <c r="O63" i="11"/>
  <c r="N63" i="11"/>
  <c r="O62" i="11"/>
  <c r="N62" i="11"/>
  <c r="O61" i="11"/>
  <c r="N61" i="11"/>
  <c r="O60" i="11"/>
  <c r="N60" i="11"/>
  <c r="O59" i="11"/>
  <c r="N59" i="1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M94" i="10"/>
  <c r="E90" i="10"/>
  <c r="F90" i="10"/>
  <c r="G90" i="10"/>
  <c r="I90" i="10"/>
  <c r="K90" i="10"/>
  <c r="M90" i="10"/>
  <c r="D90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5" i="9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O88" i="10"/>
  <c r="N88" i="10"/>
  <c r="O87" i="10"/>
  <c r="N87" i="10"/>
  <c r="O86" i="10"/>
  <c r="N86" i="10"/>
  <c r="O85" i="10"/>
  <c r="N85" i="10"/>
  <c r="O84" i="10"/>
  <c r="N84" i="10"/>
  <c r="O83" i="10"/>
  <c r="N83" i="10"/>
  <c r="O82" i="10"/>
  <c r="N82" i="10"/>
  <c r="O81" i="10"/>
  <c r="N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71" i="10"/>
  <c r="N71" i="10"/>
  <c r="O70" i="10"/>
  <c r="N70" i="10"/>
  <c r="O69" i="10"/>
  <c r="N69" i="10"/>
  <c r="O68" i="10"/>
  <c r="N68" i="10"/>
  <c r="O67" i="10"/>
  <c r="N67" i="10"/>
  <c r="O66" i="10"/>
  <c r="N6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P156" i="9"/>
  <c r="O153" i="9"/>
  <c r="N153" i="9"/>
  <c r="O152" i="9"/>
  <c r="N152" i="9"/>
  <c r="O151" i="9"/>
  <c r="N151" i="9"/>
  <c r="O150" i="9"/>
  <c r="N150" i="9"/>
  <c r="O149" i="9"/>
  <c r="N149" i="9"/>
  <c r="O148" i="9"/>
  <c r="N148" i="9"/>
  <c r="O147" i="9"/>
  <c r="N147" i="9"/>
  <c r="O146" i="9"/>
  <c r="N146" i="9"/>
  <c r="O145" i="9"/>
  <c r="N145" i="9"/>
  <c r="O144" i="9"/>
  <c r="N144" i="9"/>
  <c r="O143" i="9"/>
  <c r="N143" i="9"/>
  <c r="O142" i="9"/>
  <c r="N142" i="9"/>
  <c r="O141" i="9"/>
  <c r="N141" i="9"/>
  <c r="O140" i="9"/>
  <c r="N140" i="9"/>
  <c r="O139" i="9"/>
  <c r="N139" i="9"/>
  <c r="O138" i="9"/>
  <c r="N138" i="9"/>
  <c r="O137" i="9"/>
  <c r="N137" i="9"/>
  <c r="O136" i="9"/>
  <c r="N136" i="9"/>
  <c r="O135" i="9"/>
  <c r="N135" i="9"/>
  <c r="O134" i="9"/>
  <c r="N134" i="9"/>
  <c r="O133" i="9"/>
  <c r="N133" i="9"/>
  <c r="O132" i="9"/>
  <c r="N132" i="9"/>
  <c r="O131" i="9"/>
  <c r="N131" i="9"/>
  <c r="O130" i="9"/>
  <c r="N130" i="9"/>
  <c r="O129" i="9"/>
  <c r="N129" i="9"/>
  <c r="O128" i="9"/>
  <c r="N128" i="9"/>
  <c r="O127" i="9"/>
  <c r="N127" i="9"/>
  <c r="O126" i="9"/>
  <c r="N126" i="9"/>
  <c r="O125" i="9"/>
  <c r="N125" i="9"/>
  <c r="O124" i="9"/>
  <c r="N124" i="9"/>
  <c r="O123" i="9"/>
  <c r="N123" i="9"/>
  <c r="O122" i="9"/>
  <c r="N122" i="9"/>
  <c r="O121" i="9"/>
  <c r="N121" i="9"/>
  <c r="O120" i="9"/>
  <c r="N120" i="9"/>
  <c r="O119" i="9"/>
  <c r="N119" i="9"/>
  <c r="O118" i="9"/>
  <c r="N118" i="9"/>
  <c r="O117" i="9"/>
  <c r="N117" i="9"/>
  <c r="O116" i="9"/>
  <c r="N116" i="9"/>
  <c r="O115" i="9"/>
  <c r="N115" i="9"/>
  <c r="O114" i="9"/>
  <c r="N114" i="9"/>
  <c r="O113" i="9"/>
  <c r="N113" i="9"/>
  <c r="O112" i="9"/>
  <c r="N112" i="9"/>
  <c r="O111" i="9"/>
  <c r="N111" i="9"/>
  <c r="O110" i="9"/>
  <c r="N110" i="9"/>
  <c r="O109" i="9"/>
  <c r="N109" i="9"/>
  <c r="O108" i="9"/>
  <c r="N108" i="9"/>
  <c r="O107" i="9"/>
  <c r="N107" i="9"/>
  <c r="O106" i="9"/>
  <c r="N106" i="9"/>
  <c r="O105" i="9"/>
  <c r="N105" i="9"/>
  <c r="O104" i="9"/>
  <c r="N104" i="9"/>
  <c r="O103" i="9"/>
  <c r="N103" i="9"/>
  <c r="O102" i="9"/>
  <c r="N102" i="9"/>
  <c r="O101" i="9"/>
  <c r="N101" i="9"/>
  <c r="O100" i="9"/>
  <c r="N100" i="9"/>
  <c r="O99" i="9"/>
  <c r="N99" i="9"/>
  <c r="O98" i="9"/>
  <c r="N98" i="9"/>
  <c r="O97" i="9"/>
  <c r="N97" i="9"/>
  <c r="O96" i="9"/>
  <c r="N96" i="9"/>
  <c r="O95" i="9"/>
  <c r="N95" i="9"/>
  <c r="O94" i="9"/>
  <c r="N94" i="9"/>
  <c r="O93" i="9"/>
  <c r="N93" i="9"/>
  <c r="O92" i="9"/>
  <c r="N92" i="9"/>
  <c r="O91" i="9"/>
  <c r="N91" i="9"/>
  <c r="O90" i="9"/>
  <c r="N90" i="9"/>
  <c r="O89" i="9"/>
  <c r="N89" i="9"/>
  <c r="O88" i="9"/>
  <c r="N88" i="9"/>
  <c r="O87" i="9"/>
  <c r="N87" i="9"/>
  <c r="O86" i="9"/>
  <c r="N86" i="9"/>
  <c r="O85" i="9"/>
  <c r="N85" i="9"/>
  <c r="O84" i="9"/>
  <c r="N84" i="9"/>
  <c r="O83" i="9"/>
  <c r="N83" i="9"/>
  <c r="O82" i="9"/>
  <c r="N82" i="9"/>
  <c r="O81" i="9"/>
  <c r="N81" i="9"/>
  <c r="O80" i="9"/>
  <c r="N80" i="9"/>
  <c r="O79" i="9"/>
  <c r="N79" i="9"/>
  <c r="O78" i="9"/>
  <c r="N78" i="9"/>
  <c r="O77" i="9"/>
  <c r="N77" i="9"/>
  <c r="O76" i="9"/>
  <c r="N76" i="9"/>
  <c r="O75" i="9"/>
  <c r="N75" i="9"/>
  <c r="O74" i="9"/>
  <c r="N74" i="9"/>
  <c r="O73" i="9"/>
  <c r="N73" i="9"/>
  <c r="O72" i="9"/>
  <c r="N72" i="9"/>
  <c r="O71" i="9"/>
  <c r="N71" i="9"/>
  <c r="O70" i="9"/>
  <c r="N70" i="9"/>
  <c r="O69" i="9"/>
  <c r="N69" i="9"/>
  <c r="O68" i="9"/>
  <c r="N68" i="9"/>
  <c r="O67" i="9"/>
  <c r="N67" i="9"/>
  <c r="O66" i="9"/>
  <c r="N66" i="9"/>
  <c r="O65" i="9"/>
  <c r="N65" i="9"/>
  <c r="O64" i="9"/>
  <c r="N64" i="9"/>
  <c r="O63" i="9"/>
  <c r="N63" i="9"/>
  <c r="O62" i="9"/>
  <c r="N62" i="9"/>
  <c r="O61" i="9"/>
  <c r="N61" i="9"/>
  <c r="O60" i="9"/>
  <c r="N60" i="9"/>
  <c r="O59" i="9"/>
  <c r="N59" i="9"/>
  <c r="O58" i="9"/>
  <c r="N58" i="9"/>
  <c r="O57" i="9"/>
  <c r="N57" i="9"/>
  <c r="O56" i="9"/>
  <c r="N56" i="9"/>
  <c r="O55" i="9"/>
  <c r="N55" i="9"/>
  <c r="O54" i="9"/>
  <c r="N54" i="9"/>
  <c r="O53" i="9"/>
  <c r="N53" i="9"/>
  <c r="O52" i="9"/>
  <c r="N52" i="9"/>
  <c r="O51" i="9"/>
  <c r="N51" i="9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5" i="1"/>
  <c r="O156" i="1"/>
  <c r="N155" i="1"/>
  <c r="N156" i="1"/>
  <c r="D156" i="4"/>
  <c r="D157" i="4"/>
  <c r="D156" i="5"/>
  <c r="D157" i="5"/>
  <c r="D157" i="2"/>
  <c r="E156" i="8"/>
  <c r="E157" i="8"/>
  <c r="E156" i="6"/>
  <c r="E157" i="6"/>
  <c r="E156" i="7"/>
  <c r="E157" i="7"/>
  <c r="D156" i="7"/>
  <c r="D157" i="7"/>
  <c r="D156" i="6"/>
  <c r="D157" i="6"/>
  <c r="D156" i="8"/>
  <c r="D157" i="8"/>
</calcChain>
</file>

<file path=xl/sharedStrings.xml><?xml version="1.0" encoding="utf-8"?>
<sst xmlns="http://schemas.openxmlformats.org/spreadsheetml/2006/main" count="3882" uniqueCount="243">
  <si>
    <t>benchmark name</t>
  </si>
  <si>
    <t xml:space="preserve"> number of vertices</t>
  </si>
  <si>
    <t xml:space="preserve"> number of priorities</t>
  </si>
  <si>
    <t>Gen Zielonka</t>
  </si>
  <si>
    <t>Gen Ziel + Gen psolB</t>
  </si>
  <si>
    <t>Gen Ziel + Gen psolQ</t>
  </si>
  <si>
    <t>Gen Ziel + Gen psolC</t>
  </si>
  <si>
    <t>psolB (proportion)</t>
  </si>
  <si>
    <t>psolB (time)</t>
  </si>
  <si>
    <t>psolQ (proportion)</t>
  </si>
  <si>
    <t>psolQ (time)</t>
  </si>
  <si>
    <t>psolC (proportion)</t>
  </si>
  <si>
    <t>psolC (time)</t>
  </si>
  <si>
    <t>ltl2dpa10.tlsf.gpg</t>
  </si>
  <si>
    <t>[2, 12]</t>
  </si>
  <si>
    <t>ltl2dpa11.tlsf.gpg</t>
  </si>
  <si>
    <t>[2, 4]</t>
  </si>
  <si>
    <t>prioritized_arbiter_4.tlsf.gpg</t>
  </si>
  <si>
    <t>[2, 2, 2, 2, 2, 4, 4, 4, 4, 5]</t>
  </si>
  <si>
    <t>T/O</t>
  </si>
  <si>
    <t>collector_v3_2.tlsf.gpg</t>
  </si>
  <si>
    <t>[4, 2, 2]</t>
  </si>
  <si>
    <t>torcs_steering_smart.tlsf.gpg</t>
  </si>
  <si>
    <t>[2, 2, 2, 2]</t>
  </si>
  <si>
    <t>simple_arbiter_unreal2_4.tlsf.gpg</t>
  </si>
  <si>
    <t>[2, 2, 2, 2, 2, 2, 2, 2, 2, 2, 2]</t>
  </si>
  <si>
    <t>mux_2.tlsf.gpg</t>
  </si>
  <si>
    <t>[2, 2]</t>
  </si>
  <si>
    <t>simple_arbiter_4.tlsf.gpg</t>
  </si>
  <si>
    <t>[2, 2, 2, 2, 2]</t>
  </si>
  <si>
    <t>simple_arbiter_unreal1.tlsf.gpg</t>
  </si>
  <si>
    <t>[2, 2, 2, 2, 2, 2, 2]</t>
  </si>
  <si>
    <t>collector_v4_4.tlsf.gpg</t>
  </si>
  <si>
    <t>[5, 2, 2, 2, 2]</t>
  </si>
  <si>
    <t>load_balancer_2.tlsf.gpg</t>
  </si>
  <si>
    <t>[3, 3, 3, 3, 3, 5, 5]</t>
  </si>
  <si>
    <t>lilydemo06.tlsf.gpg</t>
  </si>
  <si>
    <t>[2, 2, 2]</t>
  </si>
  <si>
    <t>lilydemo07.tlsf.gpg</t>
  </si>
  <si>
    <t>ltl2dpa24.tlsf.gpg</t>
  </si>
  <si>
    <t>[2, 8]</t>
  </si>
  <si>
    <t>shift_6.tlsf.gpg</t>
  </si>
  <si>
    <t>[2, 2, 2, 2, 2, 2]</t>
  </si>
  <si>
    <t>full_arbiter_unreal1_3_2.tlsf.gpg</t>
  </si>
  <si>
    <t>[2, 2, 2, 2, 2, 2, 2, 2, 2, 2, 2, 2, 2, 2, 2, 2]</t>
  </si>
  <si>
    <t>lilydemo24.tlsf.gpg</t>
  </si>
  <si>
    <t>[3, 3, 3, 4, 3, 3]</t>
  </si>
  <si>
    <t>ltl2dpa07.tlsf.gpg</t>
  </si>
  <si>
    <t>prioritized_arbiter_unreal3.tlsf.gpg</t>
  </si>
  <si>
    <t>[2, 2, 2, 4, 4, 5]</t>
  </si>
  <si>
    <t>prioritized_arbiter_unreal2.tlsf.gpg</t>
  </si>
  <si>
    <t>[2, 2, 2, 4, 4, 4, 5]</t>
  </si>
  <si>
    <t>ltl2dpa06.tlsf.gpg</t>
  </si>
  <si>
    <t>[2, 3]</t>
  </si>
  <si>
    <t>round_robin_arbiter_unreal1_2_12.tlsf.gpg</t>
  </si>
  <si>
    <t>amba_decomposed_encode_4.tlsf.gpg</t>
  </si>
  <si>
    <t>collector_v1_4.tlsf.gpg</t>
  </si>
  <si>
    <t>[4, 2, 2, 2, 2]</t>
  </si>
  <si>
    <t>round_robin_arbiter_3.tlsf.gpg</t>
  </si>
  <si>
    <t>round_robin_arbiter_2.tlsf.gpg</t>
  </si>
  <si>
    <t>ltl2dpa01.tlsf.gpg</t>
  </si>
  <si>
    <t>[2, 9]</t>
  </si>
  <si>
    <t>generalized_buffer_unreal1.tlsf.gpg</t>
  </si>
  <si>
    <t>[2, 2, 2, 5, 5, 5]</t>
  </si>
  <si>
    <t>ltl2dba14.tlsf.gpg</t>
  </si>
  <si>
    <t>[5]</t>
  </si>
  <si>
    <t>lilydemo22.tlsf.gpg</t>
  </si>
  <si>
    <t>detector_unreal_6.tlsf.gpg</t>
  </si>
  <si>
    <t>[4, 2]</t>
  </si>
  <si>
    <t>round_robin_arbiter_unreal1_2_15.tlsf.gpg</t>
  </si>
  <si>
    <t>amba_decomposed_encode_2.tlsf.gpg</t>
  </si>
  <si>
    <t>escalator_non-counting.tlsf.gpg</t>
  </si>
  <si>
    <t>loadfull2.tlsf.gpg</t>
  </si>
  <si>
    <t>collector_v1_2.tlsf.gpg</t>
  </si>
  <si>
    <t>round_robin_arbiter_4.tlsf.gpg</t>
  </si>
  <si>
    <t>amba_decomposed_decode.tlsf.gpg</t>
  </si>
  <si>
    <t>lilydemo16.tlsf.gpg</t>
  </si>
  <si>
    <t>[2, 2, 2, 2, 2, 2, 2, 2, 2]</t>
  </si>
  <si>
    <t>lilydemo17.tlsf.gpg</t>
  </si>
  <si>
    <t>[2, 2, 2, 5, 5, 2]</t>
  </si>
  <si>
    <t>simple_arbiter_enc_6.tlsf.gpg</t>
  </si>
  <si>
    <t>ltl2dba21.tlsf.gpg</t>
  </si>
  <si>
    <t>[6]</t>
  </si>
  <si>
    <t>escalator_bidirectional_init.tlsf.gpg</t>
  </si>
  <si>
    <t>amba_decomposed_encode_8.tlsf.gpg</t>
  </si>
  <si>
    <t>ltl2dpa17.tlsf.gpg</t>
  </si>
  <si>
    <t>ltl2dpa16.tlsf.gpg</t>
  </si>
  <si>
    <t>escalator_smart.tlsf.gpg</t>
  </si>
  <si>
    <t>collector_v3_4.tlsf.gpg</t>
  </si>
  <si>
    <t>slider_default.tlsf.gpg</t>
  </si>
  <si>
    <t>prioritized_arbiter_2.tlsf.gpg</t>
  </si>
  <si>
    <t>[1, 2, 4, 5]</t>
  </si>
  <si>
    <t>simple_arbiter_unreal2_3.tlsf.gpg</t>
  </si>
  <si>
    <t>simple_arbiter_unreal2_2.tlsf.gpg</t>
  </si>
  <si>
    <t>escalator_counting.tlsf.gpg</t>
  </si>
  <si>
    <t>mux_4.tlsf.gpg</t>
  </si>
  <si>
    <t>prioritized_arbiter.tlsf.gpg</t>
  </si>
  <si>
    <t>round_robin_arbiter_unreal1_2_3.tlsf.gpg</t>
  </si>
  <si>
    <t>simple_arbiter_2.tlsf.gpg</t>
  </si>
  <si>
    <t>round_robin_arbiter_unreal3.tlsf.gpg</t>
  </si>
  <si>
    <t>round_robin_arbiter_unreal2.tlsf.gpg</t>
  </si>
  <si>
    <t>simple_arbiter_8.tlsf.gpg</t>
  </si>
  <si>
    <t>collector_v4_2.tlsf.gpg</t>
  </si>
  <si>
    <t>[5, 2, 2]</t>
  </si>
  <si>
    <t>full_arbiter_unreal2.tlsf.gpg</t>
  </si>
  <si>
    <t>[2, 2, 2, 2, 2, 2, 2, 2, 2, 2]</t>
  </si>
  <si>
    <t>amba_decomposed_lock_6.tlsf.gpg</t>
  </si>
  <si>
    <t>ltl2dpa23.tlsf.gpg</t>
  </si>
  <si>
    <t>full_arbiter_unreal3.tlsf.gpg</t>
  </si>
  <si>
    <t>amba_decomposed_lock.tlsf.gpg</t>
  </si>
  <si>
    <t>prioritized_arbiter_enc_6.tlsf.gpg</t>
  </si>
  <si>
    <t>[4, 4, 4, 4, 4, 4, 5, 5]</t>
  </si>
  <si>
    <t>round_robin_arbiter_unreal1_2_9.tlsf.gpg</t>
  </si>
  <si>
    <t>lilydemo01.tlsf.gpg</t>
  </si>
  <si>
    <t>round_robin_arbiter.tlsf.gpg</t>
  </si>
  <si>
    <t>increment.tlsf.gpg</t>
  </si>
  <si>
    <t>amba_decomposed_tburst4.tlsf.gpg</t>
  </si>
  <si>
    <t>[11, 3, 3, 3]</t>
  </si>
  <si>
    <t>ltl2dba25.tlsf.gpg</t>
  </si>
  <si>
    <t>simple_arbiter_enc_2.tlsf.gpg</t>
  </si>
  <si>
    <t>loadcomp2.tlsf.gpg</t>
  </si>
  <si>
    <t>[3, 3, 3, 3, 3, 3, 5, 5]</t>
  </si>
  <si>
    <t>lilydemo13.tlsf.gpg</t>
  </si>
  <si>
    <t>escalator_bidirectional.tlsf.gpg</t>
  </si>
  <si>
    <t>escalator_counting_init.tlsf.gpg</t>
  </si>
  <si>
    <t>[2, 2, 2, 2, 2, 2, 2, 2]</t>
  </si>
  <si>
    <t>detector_unreal_2.tlsf.gpg</t>
  </si>
  <si>
    <t>generalized_buffer.tlsf.gpg</t>
  </si>
  <si>
    <t>[2, 2, 5, 5, 5]</t>
  </si>
  <si>
    <t>ltl2dpa04.tlsf.gpg</t>
  </si>
  <si>
    <t>ltl2dpa05.tlsf.gpg</t>
  </si>
  <si>
    <t>prioritized_arbiter_unreal1.tlsf.gpg</t>
  </si>
  <si>
    <t>[2, 2, 2, 2, 4, 4, 5]</t>
  </si>
  <si>
    <t>full_arbiter.tlsf.gpg</t>
  </si>
  <si>
    <t>amba_decomposed_encode_6.tlsf.gpg</t>
  </si>
  <si>
    <t>lilydemo18.tlsf.gpg</t>
  </si>
  <si>
    <t>[2, 2, 2, 2, 2, 2, 5, 5, 5, 2]</t>
  </si>
  <si>
    <t>lilydemo19.tlsf.gpg</t>
  </si>
  <si>
    <t>[3, 3, 2, 4, 5]</t>
  </si>
  <si>
    <t>collector_v1_6.tlsf.gpg</t>
  </si>
  <si>
    <t>[4, 2, 2, 2, 2, 2, 2]</t>
  </si>
  <si>
    <t>amba_decomposed_tsingle.tlsf.gpg</t>
  </si>
  <si>
    <t>[5, 3, 3, 3]</t>
  </si>
  <si>
    <t>slider_scored.tlsf.gpg</t>
  </si>
  <si>
    <t>full_arbiter_enc_2.tlsf.gpg</t>
  </si>
  <si>
    <t>simple_arbiter_unreal3.tlsf.gpg</t>
  </si>
  <si>
    <t>simple_arbiter_unreal2.tlsf.gpg</t>
  </si>
  <si>
    <t>collector_v2_2.tlsf.gpg</t>
  </si>
  <si>
    <t>[2, 2, 4]</t>
  </si>
  <si>
    <t>ltl2dpa19.tlsf.gpg</t>
  </si>
  <si>
    <t>[2, 13]</t>
  </si>
  <si>
    <t>ltl2dpa18.tlsf.gpg</t>
  </si>
  <si>
    <t>full_arbiter_4.tlsf.gpg</t>
  </si>
  <si>
    <t>[2, 2, 2, 2, 2, 2, 2, 2, 2, 2, 2, 2, 2, 2, 2, 2, 2]</t>
  </si>
  <si>
    <t>lilydemo05.tlsf.gpg</t>
  </si>
  <si>
    <t>lilydemo04.tlsf.gpg</t>
  </si>
  <si>
    <t>prioritized_arbiter_enc_2.tlsf.gpg</t>
  </si>
  <si>
    <t>[4, 4, 5, 5]</t>
  </si>
  <si>
    <t>shift_4.tlsf.gpg</t>
  </si>
  <si>
    <t>amba_decomposed_lock_2.tlsf.gpg</t>
  </si>
  <si>
    <t>ltl2dpa13.tlsf.gpg</t>
  </si>
  <si>
    <t>[2, 15]</t>
  </si>
  <si>
    <t>ltl2dpa12.tlsf.gpg</t>
  </si>
  <si>
    <t>round_robin_arbiter_unreal1_2_6.tlsf.gpg</t>
  </si>
  <si>
    <t>simple_arbiter_6.tlsf.gpg</t>
  </si>
  <si>
    <t>amba_decomposed_shift.tlsf.gpg</t>
  </si>
  <si>
    <t>round_robin_arbiter_unreal1.tlsf.gpg</t>
  </si>
  <si>
    <t>collector_v2_4.tlsf.gpg</t>
  </si>
  <si>
    <t>[2, 2, 2, 2, 4]</t>
  </si>
  <si>
    <t>torcs_accelerating.tlsf.gpg</t>
  </si>
  <si>
    <t>detector_unreal.tlsf.gpg</t>
  </si>
  <si>
    <t>full_arbiter_3.tlsf.gpg</t>
  </si>
  <si>
    <t>[2, 2, 2, 2, 2, 2, 2, 2, 2, 2, 2, 2, 2]</t>
  </si>
  <si>
    <t>full_arbiter_2.tlsf.gpg</t>
  </si>
  <si>
    <t>prioritized_arbiter_enc_4.tlsf.gpg</t>
  </si>
  <si>
    <t>[4, 4, 4, 4, 5, 5]</t>
  </si>
  <si>
    <t>shift_2.tlsf.gpg</t>
  </si>
  <si>
    <t>ltl2dpa20.tlsf.gpg</t>
  </si>
  <si>
    <t>[2, 5]</t>
  </si>
  <si>
    <t>full_arbiter_unreal1.tlsf.gpg</t>
  </si>
  <si>
    <t>amba_decomposed_lock_4.tlsf.gpg</t>
  </si>
  <si>
    <t>ltl2dpa21.tlsf.gpg</t>
  </si>
  <si>
    <t>lilydemo02.tlsf.gpg</t>
  </si>
  <si>
    <t>lilydemo03.tlsf.gpg</t>
  </si>
  <si>
    <t>[2, 2, 1]</t>
  </si>
  <si>
    <t>genbuf3.tlsf.gpg</t>
  </si>
  <si>
    <t>genbuf2.tlsf.gpg</t>
  </si>
  <si>
    <t>[2, 2, 5, 5]</t>
  </si>
  <si>
    <t>ltl2dpa14.tlsf.gpg</t>
  </si>
  <si>
    <t>ltl2dpa15.tlsf.gpg</t>
  </si>
  <si>
    <t>collector_v3_6.tlsf.gpg</t>
  </si>
  <si>
    <t>ltl2dba_theta_2.tlsf.gpg</t>
  </si>
  <si>
    <t>[9]</t>
  </si>
  <si>
    <t>load_balancer.tlsf.gpg</t>
  </si>
  <si>
    <t>lilydemo08.tlsf.gpg</t>
  </si>
  <si>
    <t>mux_6.tlsf.gpg</t>
  </si>
  <si>
    <t>lilydemo09.tlsf.gpg</t>
  </si>
  <si>
    <t>[3, 4, 3, 5]</t>
  </si>
  <si>
    <t>button.tlsf.gpg</t>
  </si>
  <si>
    <t>ltl2dba_R_2.tlsf.gpg</t>
  </si>
  <si>
    <t>ltl2dpa09.tlsf.gpg</t>
  </si>
  <si>
    <t>ltl2dpa08.tlsf.gpg</t>
  </si>
  <si>
    <t>slider_delayed.tlsf.gpg</t>
  </si>
  <si>
    <t>lilydemo15.tlsf.gpg</t>
  </si>
  <si>
    <t>amba_decomposed_encode.tlsf.gpg</t>
  </si>
  <si>
    <t>lilydemo14.tlsf.gpg</t>
  </si>
  <si>
    <t>[2, 5, 5]</t>
  </si>
  <si>
    <t>simple_arbiter_enc_4.tlsf.gpg</t>
  </si>
  <si>
    <t>simple_arbiter.tlsf.gpg</t>
  </si>
  <si>
    <t>generalized_buffer_unreal2.tlsf.gpg</t>
  </si>
  <si>
    <t>ltl2dba17.tlsf.gpg</t>
  </si>
  <si>
    <t>ltl2dpa03.tlsf.gpg</t>
  </si>
  <si>
    <t>[2, 14]</t>
  </si>
  <si>
    <t>ltl2dpa02.tlsf.gpg</t>
  </si>
  <si>
    <t>generalized_buffer_2.tlsf.gpg</t>
  </si>
  <si>
    <t>detector_unreal_4.tlsf.gpg</t>
  </si>
  <si>
    <t>lilydemo21.tlsf.gpg</t>
  </si>
  <si>
    <t>lilydemo20.tlsf.gpg</t>
  </si>
  <si>
    <t>[3, 3, 3, 3, 3, 4, 4]</t>
  </si>
  <si>
    <t>ltl2dba_theta.tlsf.gpg</t>
  </si>
  <si>
    <t>[7]</t>
  </si>
  <si>
    <t>full_arbiter_enc_4.tlsf.gpg</t>
  </si>
  <si>
    <t>amba_decomposed_tincr.tlsf.gpg</t>
  </si>
  <si>
    <t>[3, 3, 3, 3]</t>
  </si>
  <si>
    <t>proportion</t>
  </si>
  <si>
    <t>Number T/O</t>
  </si>
  <si>
    <t>Z imp</t>
  </si>
  <si>
    <t>Genenral KO</t>
  </si>
  <si>
    <t>Solved by all</t>
  </si>
  <si>
    <t>Mean time</t>
  </si>
  <si>
    <t>strange behavior of SolC</t>
  </si>
  <si>
    <t>without line 8 and 84</t>
  </si>
  <si>
    <t>GZ+B</t>
  </si>
  <si>
    <t>GZ</t>
  </si>
  <si>
    <t>GZ+Q</t>
  </si>
  <si>
    <t>GZ+C</t>
  </si>
  <si>
    <t>fastest among solved for combined</t>
  </si>
  <si>
    <t>mean states</t>
  </si>
  <si>
    <t>min states</t>
  </si>
  <si>
    <t>max states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</si>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</sst>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FBDE2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abSelected="1" workbookViewId="0">
      <selection activeCell="Q3" sqref="Q3"/>
    </sheetView>
  </sheetViews>
  <sheetFormatPr baseColWidth="10" defaultRowHeight="16" x14ac:dyDescent="0.2"/>
  <cols>
    <col min="1" max="1" width="17.6640625" customWidth="1"/>
    <col min="3" max="3" width="70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226</v>
      </c>
      <c r="O1" t="s">
        <v>227</v>
      </c>
    </row>
    <row r="2" spans="1:17" ht="24" x14ac:dyDescent="0.3">
      <c r="A2" t="s">
        <v>13</v>
      </c>
      <c r="B2">
        <v>1900</v>
      </c>
      <c r="C2" t="s">
        <v>14</v>
      </c>
      <c r="D2">
        <v>6.1949999999999998E-2</v>
      </c>
      <c r="E2">
        <v>2.546E-2</v>
      </c>
      <c r="F2">
        <v>0.62936999999999999</v>
      </c>
      <c r="G2">
        <v>5.0689999999999999E-2</v>
      </c>
      <c r="H2">
        <v>100</v>
      </c>
      <c r="I2">
        <v>2.708E-2</v>
      </c>
      <c r="J2">
        <v>100</v>
      </c>
      <c r="K2">
        <v>0.70638000000000001</v>
      </c>
      <c r="L2">
        <v>100</v>
      </c>
      <c r="M2">
        <v>5.6509999999999998E-2</v>
      </c>
      <c r="N2" t="b">
        <f>OR(D2&gt;E2,D2&gt;F2,D2&gt;G2)</f>
        <v>1</v>
      </c>
      <c r="O2" t="b">
        <f>AND(D2&gt;1000,E2&gt;1000,F2&gt;1000,G2&gt;1000,H2&lt;100,J2&lt;100,L2&lt;100)</f>
        <v>0</v>
      </c>
      <c r="P2" s="3">
        <f>LEN(C1)-LEN(SUBSTITUTE(C1,",",""))+1</f>
        <v>1</v>
      </c>
      <c r="Q2">
        <f>MAX(C2)</f>
        <v>0</v>
      </c>
    </row>
    <row r="3" spans="1:17" ht="23" x14ac:dyDescent="0.25">
      <c r="A3" t="s">
        <v>15</v>
      </c>
      <c r="B3">
        <v>342</v>
      </c>
      <c r="C3" t="s">
        <v>16</v>
      </c>
      <c r="D3">
        <v>8.8999999999999999E-3</v>
      </c>
      <c r="E3">
        <v>4.3699999999999998E-3</v>
      </c>
      <c r="F3">
        <v>4.1169999999999998E-2</v>
      </c>
      <c r="G3">
        <v>5.5100000000000001E-3</v>
      </c>
      <c r="H3">
        <v>100</v>
      </c>
      <c r="I3">
        <v>4.62E-3</v>
      </c>
      <c r="J3">
        <v>100</v>
      </c>
      <c r="K3">
        <v>4.3290000000000002E-2</v>
      </c>
      <c r="L3">
        <v>100</v>
      </c>
      <c r="M3">
        <v>6.0000000000000001E-3</v>
      </c>
      <c r="N3" t="b">
        <f t="shared" ref="N3:N66" si="0">OR(D3&gt;E3,D3&gt;F3,D3&gt;G3)</f>
        <v>1</v>
      </c>
      <c r="O3" t="b">
        <f t="shared" ref="O3:O66" si="1">AND(D3&gt;1000,E3&gt;1000,F3&gt;1000,G3&gt;1000,H3&lt;100,J3&lt;100,L3&lt;100)</f>
        <v>0</v>
      </c>
      <c r="P3" s="3">
        <f t="shared" ref="P3:P66" si="2">LEN(C2)-LEN(SUBSTITUTE(C2,",",""))+1</f>
        <v>2</v>
      </c>
    </row>
    <row r="4" spans="1:17" ht="23" x14ac:dyDescent="0.25">
      <c r="A4" t="s">
        <v>17</v>
      </c>
      <c r="B4">
        <v>829220</v>
      </c>
      <c r="C4" t="s">
        <v>18</v>
      </c>
      <c r="D4">
        <v>1000000</v>
      </c>
      <c r="E4">
        <v>1000000</v>
      </c>
      <c r="F4">
        <v>1000000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 t="b">
        <f t="shared" si="0"/>
        <v>0</v>
      </c>
      <c r="O4" t="b">
        <f t="shared" si="1"/>
        <v>1</v>
      </c>
      <c r="P4" s="3">
        <f t="shared" si="2"/>
        <v>2</v>
      </c>
    </row>
    <row r="5" spans="1:17" ht="23" x14ac:dyDescent="0.25">
      <c r="A5" t="s">
        <v>20</v>
      </c>
      <c r="B5">
        <v>425</v>
      </c>
      <c r="C5" t="s">
        <v>21</v>
      </c>
      <c r="D5">
        <v>1.528E-2</v>
      </c>
      <c r="E5">
        <v>1.9939999999999999E-2</v>
      </c>
      <c r="F5">
        <v>0.11706</v>
      </c>
      <c r="G5">
        <v>9.6790000000000001E-2</v>
      </c>
      <c r="H5">
        <v>100</v>
      </c>
      <c r="I5">
        <v>2.3089999999999999E-2</v>
      </c>
      <c r="J5">
        <v>100</v>
      </c>
      <c r="K5">
        <v>0.12392</v>
      </c>
      <c r="L5">
        <v>100</v>
      </c>
      <c r="M5">
        <v>0.10061</v>
      </c>
      <c r="N5" t="b">
        <f t="shared" si="0"/>
        <v>0</v>
      </c>
      <c r="O5" t="b">
        <f t="shared" si="1"/>
        <v>0</v>
      </c>
      <c r="P5" s="3">
        <f t="shared" si="2"/>
        <v>10</v>
      </c>
    </row>
    <row r="6" spans="1:17" ht="23" x14ac:dyDescent="0.25">
      <c r="A6" t="s">
        <v>22</v>
      </c>
      <c r="B6">
        <v>629</v>
      </c>
      <c r="C6" t="s">
        <v>23</v>
      </c>
      <c r="D6">
        <v>2.0740000000000001E-2</v>
      </c>
      <c r="E6">
        <v>1.123E-2</v>
      </c>
      <c r="F6">
        <v>8.7749999999999995E-2</v>
      </c>
      <c r="G6">
        <v>1.294E-2</v>
      </c>
      <c r="H6">
        <v>100</v>
      </c>
      <c r="I6">
        <v>1.208E-2</v>
      </c>
      <c r="J6">
        <v>100</v>
      </c>
      <c r="K6">
        <v>9.1670000000000001E-2</v>
      </c>
      <c r="L6">
        <v>100</v>
      </c>
      <c r="M6">
        <v>1.4250000000000001E-2</v>
      </c>
      <c r="N6" t="b">
        <f t="shared" si="0"/>
        <v>1</v>
      </c>
      <c r="O6" t="b">
        <f t="shared" si="1"/>
        <v>0</v>
      </c>
      <c r="P6" s="3">
        <f t="shared" si="2"/>
        <v>3</v>
      </c>
    </row>
    <row r="7" spans="1:17" ht="23" x14ac:dyDescent="0.25">
      <c r="A7" t="s">
        <v>24</v>
      </c>
      <c r="B7">
        <v>171955</v>
      </c>
      <c r="C7" t="s">
        <v>25</v>
      </c>
      <c r="D7">
        <v>14.80782</v>
      </c>
      <c r="E7">
        <v>8.3687900000000006</v>
      </c>
      <c r="F7">
        <v>1000000</v>
      </c>
      <c r="G7">
        <v>11.219390000000001</v>
      </c>
      <c r="H7">
        <v>100</v>
      </c>
      <c r="I7">
        <v>9.6017700000000001</v>
      </c>
      <c r="J7">
        <v>0</v>
      </c>
      <c r="K7">
        <v>1000000</v>
      </c>
      <c r="L7">
        <v>100</v>
      </c>
      <c r="M7">
        <v>12.125540000000001</v>
      </c>
      <c r="N7" t="b">
        <f t="shared" si="0"/>
        <v>1</v>
      </c>
      <c r="O7" t="b">
        <f t="shared" si="1"/>
        <v>0</v>
      </c>
      <c r="P7" s="3">
        <f t="shared" si="2"/>
        <v>4</v>
      </c>
    </row>
    <row r="8" spans="1:17" ht="23" x14ac:dyDescent="0.25">
      <c r="A8" t="s">
        <v>26</v>
      </c>
      <c r="B8">
        <v>36</v>
      </c>
      <c r="C8" t="s">
        <v>27</v>
      </c>
      <c r="D8">
        <v>1.3799999999999999E-3</v>
      </c>
      <c r="E8">
        <v>1.48E-3</v>
      </c>
      <c r="F8">
        <v>3.9899999999999996E-3</v>
      </c>
      <c r="G8">
        <v>1.3799999999999999E-3</v>
      </c>
      <c r="H8">
        <v>100</v>
      </c>
      <c r="I8">
        <v>1.5499999999999999E-3</v>
      </c>
      <c r="J8">
        <v>100</v>
      </c>
      <c r="K8">
        <v>4.0299999999999997E-3</v>
      </c>
      <c r="L8">
        <v>100</v>
      </c>
      <c r="M8">
        <v>1.41E-3</v>
      </c>
      <c r="N8" t="b">
        <f t="shared" si="0"/>
        <v>0</v>
      </c>
      <c r="O8" t="b">
        <f t="shared" si="1"/>
        <v>0</v>
      </c>
      <c r="P8" s="3">
        <f t="shared" si="2"/>
        <v>11</v>
      </c>
    </row>
    <row r="9" spans="1:17" ht="23" x14ac:dyDescent="0.25">
      <c r="A9" t="s">
        <v>28</v>
      </c>
      <c r="B9">
        <v>544</v>
      </c>
      <c r="C9" t="s">
        <v>29</v>
      </c>
      <c r="D9">
        <v>2.5819999999999999E-2</v>
      </c>
      <c r="E9">
        <v>1.3100000000000001E-2</v>
      </c>
      <c r="F9">
        <v>0.20033999999999999</v>
      </c>
      <c r="G9">
        <v>1.9949999999999999E-2</v>
      </c>
      <c r="H9">
        <v>100</v>
      </c>
      <c r="I9">
        <v>1.289E-2</v>
      </c>
      <c r="J9">
        <v>100</v>
      </c>
      <c r="K9">
        <v>0.20114000000000001</v>
      </c>
      <c r="L9">
        <v>100</v>
      </c>
      <c r="M9">
        <v>2.1489999999999999E-2</v>
      </c>
      <c r="N9" t="b">
        <f t="shared" si="0"/>
        <v>1</v>
      </c>
      <c r="O9" t="b">
        <f t="shared" si="1"/>
        <v>0</v>
      </c>
      <c r="P9" s="3">
        <f t="shared" si="2"/>
        <v>2</v>
      </c>
    </row>
    <row r="10" spans="1:17" ht="23" x14ac:dyDescent="0.25">
      <c r="A10" t="s">
        <v>30</v>
      </c>
      <c r="B10">
        <v>36198</v>
      </c>
      <c r="C10" t="s">
        <v>31</v>
      </c>
      <c r="D10">
        <v>3.5839300000000001</v>
      </c>
      <c r="E10">
        <v>1.1254900000000001</v>
      </c>
      <c r="F10">
        <v>1000000</v>
      </c>
      <c r="G10">
        <v>1.28905</v>
      </c>
      <c r="H10">
        <v>100</v>
      </c>
      <c r="I10">
        <v>1.1714800000000001</v>
      </c>
      <c r="J10">
        <v>0</v>
      </c>
      <c r="K10">
        <v>1000000</v>
      </c>
      <c r="L10">
        <v>100</v>
      </c>
      <c r="M10">
        <v>1.4047400000000001</v>
      </c>
      <c r="N10" t="b">
        <f t="shared" si="0"/>
        <v>1</v>
      </c>
      <c r="O10" t="b">
        <f t="shared" si="1"/>
        <v>0</v>
      </c>
      <c r="P10" s="3">
        <f t="shared" si="2"/>
        <v>5</v>
      </c>
    </row>
    <row r="11" spans="1:17" ht="23" x14ac:dyDescent="0.25">
      <c r="A11" t="s">
        <v>32</v>
      </c>
      <c r="B11">
        <v>74987</v>
      </c>
      <c r="C11" t="s">
        <v>33</v>
      </c>
      <c r="D11">
        <v>9.1660900000000005</v>
      </c>
      <c r="E11">
        <v>39.815339999999999</v>
      </c>
      <c r="F11">
        <v>1000000</v>
      </c>
      <c r="G11">
        <v>1000000</v>
      </c>
      <c r="H11">
        <v>92.24</v>
      </c>
      <c r="I11">
        <v>38.880760000000002</v>
      </c>
      <c r="J11">
        <v>0</v>
      </c>
      <c r="K11">
        <v>1000000</v>
      </c>
      <c r="L11">
        <v>0</v>
      </c>
      <c r="M11">
        <v>1000000</v>
      </c>
      <c r="N11" t="b">
        <f t="shared" si="0"/>
        <v>0</v>
      </c>
      <c r="O11" t="b">
        <f t="shared" si="1"/>
        <v>0</v>
      </c>
      <c r="P11" s="3">
        <f t="shared" si="2"/>
        <v>7</v>
      </c>
    </row>
    <row r="12" spans="1:17" s="1" customFormat="1" ht="23" x14ac:dyDescent="0.25">
      <c r="A12" s="1" t="s">
        <v>34</v>
      </c>
      <c r="B12" s="1">
        <v>16533</v>
      </c>
      <c r="C12" s="1" t="s">
        <v>35</v>
      </c>
      <c r="D12" s="1">
        <v>1000000</v>
      </c>
      <c r="E12" s="1">
        <v>49.466700000000003</v>
      </c>
      <c r="F12" s="1">
        <v>52.72222</v>
      </c>
      <c r="G12" s="1">
        <v>1000000</v>
      </c>
      <c r="H12" s="1">
        <v>100</v>
      </c>
      <c r="I12" s="1">
        <v>50.230640000000001</v>
      </c>
      <c r="J12" s="1">
        <v>100</v>
      </c>
      <c r="K12" s="1">
        <v>54.631709999999998</v>
      </c>
      <c r="L12" s="1">
        <v>0</v>
      </c>
      <c r="M12" s="1">
        <v>1000000</v>
      </c>
      <c r="N12" t="b">
        <f t="shared" si="0"/>
        <v>1</v>
      </c>
      <c r="O12" s="1" t="b">
        <f t="shared" si="1"/>
        <v>0</v>
      </c>
      <c r="P12" s="3">
        <f t="shared" si="2"/>
        <v>5</v>
      </c>
    </row>
    <row r="13" spans="1:17" ht="23" x14ac:dyDescent="0.25">
      <c r="A13" t="s">
        <v>36</v>
      </c>
      <c r="B13">
        <v>783</v>
      </c>
      <c r="C13" t="s">
        <v>37</v>
      </c>
      <c r="D13">
        <v>2.1659999999999999E-2</v>
      </c>
      <c r="E13">
        <v>1.307E-2</v>
      </c>
      <c r="F13">
        <v>0.16098999999999999</v>
      </c>
      <c r="G13">
        <v>10.487970000000001</v>
      </c>
      <c r="H13">
        <v>100</v>
      </c>
      <c r="I13">
        <v>1.414E-2</v>
      </c>
      <c r="J13">
        <v>100</v>
      </c>
      <c r="K13">
        <v>0.19474</v>
      </c>
      <c r="L13">
        <v>100</v>
      </c>
      <c r="M13">
        <v>11.110760000000001</v>
      </c>
      <c r="N13" t="b">
        <f t="shared" si="0"/>
        <v>1</v>
      </c>
      <c r="O13" t="b">
        <f t="shared" si="1"/>
        <v>0</v>
      </c>
      <c r="P13" s="3">
        <f t="shared" si="2"/>
        <v>7</v>
      </c>
    </row>
    <row r="14" spans="1:17" ht="23" x14ac:dyDescent="0.25">
      <c r="A14" t="s">
        <v>38</v>
      </c>
      <c r="B14">
        <v>459</v>
      </c>
      <c r="C14" t="s">
        <v>37</v>
      </c>
      <c r="D14">
        <v>1.281E-2</v>
      </c>
      <c r="E14">
        <v>7.8600000000000007E-3</v>
      </c>
      <c r="F14">
        <v>7.3200000000000001E-2</v>
      </c>
      <c r="G14">
        <v>2.9863499999999998</v>
      </c>
      <c r="H14">
        <v>100</v>
      </c>
      <c r="I14">
        <v>8.2100000000000003E-3</v>
      </c>
      <c r="J14">
        <v>100</v>
      </c>
      <c r="K14">
        <v>7.3319999999999996E-2</v>
      </c>
      <c r="L14">
        <v>100</v>
      </c>
      <c r="M14">
        <v>3.09497</v>
      </c>
      <c r="N14" t="b">
        <f t="shared" si="0"/>
        <v>1</v>
      </c>
      <c r="O14" t="b">
        <f t="shared" si="1"/>
        <v>0</v>
      </c>
      <c r="P14" s="3">
        <f t="shared" si="2"/>
        <v>3</v>
      </c>
    </row>
    <row r="15" spans="1:17" ht="23" x14ac:dyDescent="0.25">
      <c r="A15" t="s">
        <v>39</v>
      </c>
      <c r="B15">
        <v>210</v>
      </c>
      <c r="C15" t="s">
        <v>40</v>
      </c>
      <c r="D15">
        <v>5.5100000000000001E-3</v>
      </c>
      <c r="E15">
        <v>2.8500000000000001E-3</v>
      </c>
      <c r="F15">
        <v>1.8450000000000001E-2</v>
      </c>
      <c r="G15">
        <v>3.5400000000000002E-3</v>
      </c>
      <c r="H15">
        <v>100</v>
      </c>
      <c r="I15">
        <v>2.8500000000000001E-3</v>
      </c>
      <c r="J15">
        <v>100</v>
      </c>
      <c r="K15">
        <v>1.839E-2</v>
      </c>
      <c r="L15">
        <v>100</v>
      </c>
      <c r="M15">
        <v>3.7000000000000002E-3</v>
      </c>
      <c r="N15" t="b">
        <f t="shared" si="0"/>
        <v>1</v>
      </c>
      <c r="O15" t="b">
        <f t="shared" si="1"/>
        <v>0</v>
      </c>
      <c r="P15" s="3">
        <f t="shared" si="2"/>
        <v>3</v>
      </c>
    </row>
    <row r="16" spans="1:17" ht="23" x14ac:dyDescent="0.25">
      <c r="A16" t="s">
        <v>41</v>
      </c>
      <c r="B16">
        <v>4160</v>
      </c>
      <c r="C16" t="s">
        <v>42</v>
      </c>
      <c r="D16">
        <v>0.18689</v>
      </c>
      <c r="E16">
        <v>0.1052</v>
      </c>
      <c r="F16">
        <v>1.9097</v>
      </c>
      <c r="G16">
        <v>0.15114</v>
      </c>
      <c r="H16">
        <v>100</v>
      </c>
      <c r="I16">
        <v>0.10954999999999999</v>
      </c>
      <c r="J16">
        <v>100</v>
      </c>
      <c r="K16">
        <v>1.9523999999999999</v>
      </c>
      <c r="L16">
        <v>100</v>
      </c>
      <c r="M16">
        <v>0.15945999999999999</v>
      </c>
      <c r="N16" t="b">
        <f t="shared" si="0"/>
        <v>1</v>
      </c>
      <c r="O16" t="b">
        <f t="shared" si="1"/>
        <v>0</v>
      </c>
      <c r="P16" s="3">
        <f t="shared" si="2"/>
        <v>2</v>
      </c>
    </row>
    <row r="17" spans="1:16" ht="23" x14ac:dyDescent="0.25">
      <c r="A17" t="s">
        <v>43</v>
      </c>
      <c r="B17">
        <v>1194003</v>
      </c>
      <c r="C17" t="s">
        <v>44</v>
      </c>
      <c r="D17">
        <v>1000000</v>
      </c>
      <c r="E17">
        <v>1000000</v>
      </c>
      <c r="F17">
        <v>1000000</v>
      </c>
      <c r="G17">
        <v>1000000</v>
      </c>
      <c r="H17">
        <v>0</v>
      </c>
      <c r="I17">
        <v>1000000</v>
      </c>
      <c r="J17">
        <v>0</v>
      </c>
      <c r="K17">
        <v>1000000</v>
      </c>
      <c r="L17">
        <v>0</v>
      </c>
      <c r="M17">
        <v>1000000</v>
      </c>
      <c r="N17" t="b">
        <f t="shared" si="0"/>
        <v>0</v>
      </c>
      <c r="O17" t="b">
        <f t="shared" si="1"/>
        <v>1</v>
      </c>
      <c r="P17" s="3">
        <f t="shared" si="2"/>
        <v>6</v>
      </c>
    </row>
    <row r="18" spans="1:16" s="1" customFormat="1" ht="23" x14ac:dyDescent="0.25">
      <c r="A18" s="1" t="s">
        <v>45</v>
      </c>
      <c r="B18" s="1">
        <v>16456</v>
      </c>
      <c r="C18" s="1" t="s">
        <v>46</v>
      </c>
      <c r="D18" s="1">
        <v>1000000</v>
      </c>
      <c r="E18" s="1">
        <v>39.627079999999999</v>
      </c>
      <c r="F18" s="1">
        <v>1000000</v>
      </c>
      <c r="G18" s="1">
        <v>1000000</v>
      </c>
      <c r="H18" s="1">
        <v>100</v>
      </c>
      <c r="I18" s="1">
        <v>41.551070000000003</v>
      </c>
      <c r="J18" s="1">
        <v>0</v>
      </c>
      <c r="K18" s="1">
        <v>1000000</v>
      </c>
      <c r="L18" s="1">
        <v>0</v>
      </c>
      <c r="M18" s="1">
        <v>1000000</v>
      </c>
      <c r="N18" t="b">
        <f t="shared" si="0"/>
        <v>1</v>
      </c>
      <c r="O18" s="1" t="b">
        <f t="shared" si="1"/>
        <v>0</v>
      </c>
      <c r="P18" s="3">
        <f t="shared" si="2"/>
        <v>16</v>
      </c>
    </row>
    <row r="19" spans="1:16" ht="23" x14ac:dyDescent="0.25">
      <c r="A19" t="s">
        <v>47</v>
      </c>
      <c r="B19">
        <v>126</v>
      </c>
      <c r="C19" t="s">
        <v>16</v>
      </c>
      <c r="D19">
        <v>3.2299999999999998E-3</v>
      </c>
      <c r="E19">
        <v>1.67E-3</v>
      </c>
      <c r="F19">
        <v>1.234E-2</v>
      </c>
      <c r="G19">
        <v>2.0899999999999998E-3</v>
      </c>
      <c r="H19">
        <v>100</v>
      </c>
      <c r="I19">
        <v>1.97E-3</v>
      </c>
      <c r="J19">
        <v>100</v>
      </c>
      <c r="K19">
        <v>1.308E-2</v>
      </c>
      <c r="L19">
        <v>100</v>
      </c>
      <c r="M19">
        <v>2.2699999999999999E-3</v>
      </c>
      <c r="N19" t="b">
        <f t="shared" si="0"/>
        <v>1</v>
      </c>
      <c r="O19" t="b">
        <f t="shared" si="1"/>
        <v>0</v>
      </c>
      <c r="P19" s="3">
        <f t="shared" si="2"/>
        <v>6</v>
      </c>
    </row>
    <row r="20" spans="1:16" ht="23" x14ac:dyDescent="0.25">
      <c r="A20" t="s">
        <v>48</v>
      </c>
      <c r="B20">
        <v>42039</v>
      </c>
      <c r="C20" t="s">
        <v>49</v>
      </c>
      <c r="D20">
        <v>1000000</v>
      </c>
      <c r="E20">
        <v>1000000</v>
      </c>
      <c r="F20">
        <v>1000000</v>
      </c>
      <c r="G20">
        <v>1000000</v>
      </c>
      <c r="H20">
        <v>0</v>
      </c>
      <c r="I20">
        <v>1000000</v>
      </c>
      <c r="J20">
        <v>0</v>
      </c>
      <c r="K20">
        <v>1000000</v>
      </c>
      <c r="L20">
        <v>0</v>
      </c>
      <c r="M20">
        <v>1000000</v>
      </c>
      <c r="N20" t="b">
        <f t="shared" si="0"/>
        <v>0</v>
      </c>
      <c r="O20" t="b">
        <f t="shared" si="1"/>
        <v>1</v>
      </c>
      <c r="P20" s="3">
        <f t="shared" si="2"/>
        <v>2</v>
      </c>
    </row>
    <row r="21" spans="1:16" ht="23" x14ac:dyDescent="0.25">
      <c r="A21" t="s">
        <v>50</v>
      </c>
      <c r="B21">
        <v>42615</v>
      </c>
      <c r="C21" t="s">
        <v>51</v>
      </c>
      <c r="D21">
        <v>1000000</v>
      </c>
      <c r="E21">
        <v>1000000</v>
      </c>
      <c r="F21">
        <v>1000000</v>
      </c>
      <c r="G21">
        <v>1000000</v>
      </c>
      <c r="H21">
        <v>0</v>
      </c>
      <c r="I21">
        <v>1000000</v>
      </c>
      <c r="J21">
        <v>0</v>
      </c>
      <c r="K21">
        <v>1000000</v>
      </c>
      <c r="L21">
        <v>0</v>
      </c>
      <c r="M21">
        <v>1000000</v>
      </c>
      <c r="N21" t="b">
        <f t="shared" si="0"/>
        <v>0</v>
      </c>
      <c r="O21" t="b">
        <f t="shared" si="1"/>
        <v>1</v>
      </c>
      <c r="P21" s="3">
        <f t="shared" si="2"/>
        <v>6</v>
      </c>
    </row>
    <row r="22" spans="1:16" ht="23" x14ac:dyDescent="0.25">
      <c r="A22" t="s">
        <v>52</v>
      </c>
      <c r="B22">
        <v>90</v>
      </c>
      <c r="C22" t="s">
        <v>53</v>
      </c>
      <c r="D22">
        <v>2.4599999999999999E-3</v>
      </c>
      <c r="E22">
        <v>1.23E-3</v>
      </c>
      <c r="F22">
        <v>3.4299999999999999E-3</v>
      </c>
      <c r="G22">
        <v>1.6299999999999999E-3</v>
      </c>
      <c r="H22">
        <v>100</v>
      </c>
      <c r="I22">
        <v>1.33E-3</v>
      </c>
      <c r="J22">
        <v>100</v>
      </c>
      <c r="K22">
        <v>3.65E-3</v>
      </c>
      <c r="L22">
        <v>100</v>
      </c>
      <c r="M22">
        <v>1.7600000000000001E-3</v>
      </c>
      <c r="N22" t="b">
        <f t="shared" si="0"/>
        <v>1</v>
      </c>
      <c r="O22" t="b">
        <f t="shared" si="1"/>
        <v>0</v>
      </c>
      <c r="P22" s="3">
        <f t="shared" si="2"/>
        <v>7</v>
      </c>
    </row>
    <row r="23" spans="1:16" ht="23" x14ac:dyDescent="0.25">
      <c r="A23" t="s">
        <v>54</v>
      </c>
      <c r="B23">
        <v>128060</v>
      </c>
      <c r="C23" t="s">
        <v>23</v>
      </c>
      <c r="D23">
        <v>5.5805100000000003</v>
      </c>
      <c r="E23">
        <v>5.351</v>
      </c>
      <c r="F23">
        <v>1000000</v>
      </c>
      <c r="G23">
        <v>1000000</v>
      </c>
      <c r="H23">
        <v>100</v>
      </c>
      <c r="I23">
        <v>5.9977299999999998</v>
      </c>
      <c r="J23">
        <v>0</v>
      </c>
      <c r="K23">
        <v>1000000</v>
      </c>
      <c r="L23">
        <v>0</v>
      </c>
      <c r="M23">
        <v>1000000</v>
      </c>
      <c r="N23" t="b">
        <f t="shared" si="0"/>
        <v>1</v>
      </c>
      <c r="O23" t="b">
        <f t="shared" si="1"/>
        <v>0</v>
      </c>
      <c r="P23" s="3">
        <f t="shared" si="2"/>
        <v>2</v>
      </c>
    </row>
    <row r="24" spans="1:16" ht="23" x14ac:dyDescent="0.25">
      <c r="A24" t="s">
        <v>55</v>
      </c>
      <c r="B24">
        <v>5511</v>
      </c>
      <c r="C24" t="s">
        <v>29</v>
      </c>
      <c r="D24">
        <v>0.21653</v>
      </c>
      <c r="E24">
        <v>0.15029000000000001</v>
      </c>
      <c r="F24">
        <v>12.7643</v>
      </c>
      <c r="G24">
        <v>1000000</v>
      </c>
      <c r="H24">
        <v>100</v>
      </c>
      <c r="I24">
        <v>0.16338</v>
      </c>
      <c r="J24">
        <v>100</v>
      </c>
      <c r="K24">
        <v>13.729050000000001</v>
      </c>
      <c r="L24">
        <v>0</v>
      </c>
      <c r="M24">
        <v>1000000</v>
      </c>
      <c r="N24" t="b">
        <f t="shared" si="0"/>
        <v>1</v>
      </c>
      <c r="O24" t="b">
        <f t="shared" si="1"/>
        <v>0</v>
      </c>
      <c r="P24" s="3">
        <f t="shared" si="2"/>
        <v>4</v>
      </c>
    </row>
    <row r="25" spans="1:16" ht="23" x14ac:dyDescent="0.25">
      <c r="A25" t="s">
        <v>56</v>
      </c>
      <c r="B25">
        <v>26146</v>
      </c>
      <c r="C25" t="s">
        <v>57</v>
      </c>
      <c r="D25">
        <v>1.91107</v>
      </c>
      <c r="E25">
        <v>1.1987000000000001</v>
      </c>
      <c r="F25">
        <v>1000000</v>
      </c>
      <c r="G25">
        <v>3.2381199999999999</v>
      </c>
      <c r="H25">
        <v>100</v>
      </c>
      <c r="I25">
        <v>1.3247500000000001</v>
      </c>
      <c r="J25">
        <v>0</v>
      </c>
      <c r="K25">
        <v>1000000</v>
      </c>
      <c r="L25">
        <v>100</v>
      </c>
      <c r="M25">
        <v>4.08324</v>
      </c>
      <c r="N25" t="b">
        <f t="shared" si="0"/>
        <v>1</v>
      </c>
      <c r="O25" t="b">
        <f t="shared" si="1"/>
        <v>0</v>
      </c>
      <c r="P25" s="3">
        <f t="shared" si="2"/>
        <v>5</v>
      </c>
    </row>
    <row r="26" spans="1:16" ht="23" x14ac:dyDescent="0.25">
      <c r="A26" t="s">
        <v>58</v>
      </c>
      <c r="B26">
        <v>252</v>
      </c>
      <c r="C26" t="s">
        <v>23</v>
      </c>
      <c r="D26">
        <v>8.5900000000000004E-3</v>
      </c>
      <c r="E26">
        <v>7.8200000000000006E-3</v>
      </c>
      <c r="F26">
        <v>0.24345</v>
      </c>
      <c r="G26">
        <v>0.10008</v>
      </c>
      <c r="H26">
        <v>100</v>
      </c>
      <c r="I26">
        <v>8.1499999999999993E-3</v>
      </c>
      <c r="J26">
        <v>100</v>
      </c>
      <c r="K26">
        <v>0.25411</v>
      </c>
      <c r="L26">
        <v>100</v>
      </c>
      <c r="M26">
        <v>0.10335</v>
      </c>
      <c r="N26" t="b">
        <f t="shared" si="0"/>
        <v>1</v>
      </c>
      <c r="O26" t="b">
        <f t="shared" si="1"/>
        <v>0</v>
      </c>
      <c r="P26" s="3">
        <f t="shared" si="2"/>
        <v>5</v>
      </c>
    </row>
    <row r="27" spans="1:16" ht="23" x14ac:dyDescent="0.25">
      <c r="A27" t="s">
        <v>59</v>
      </c>
      <c r="B27">
        <v>60</v>
      </c>
      <c r="C27" t="s">
        <v>37</v>
      </c>
      <c r="D27">
        <v>1.8799999999999999E-3</v>
      </c>
      <c r="E27">
        <v>1.7799999999999999E-3</v>
      </c>
      <c r="F27">
        <v>2.213E-2</v>
      </c>
      <c r="G27">
        <v>7.6499999999999997E-3</v>
      </c>
      <c r="H27">
        <v>100</v>
      </c>
      <c r="I27">
        <v>1.89E-3</v>
      </c>
      <c r="J27">
        <v>100</v>
      </c>
      <c r="K27">
        <v>2.3089999999999999E-2</v>
      </c>
      <c r="L27">
        <v>100</v>
      </c>
      <c r="M27">
        <v>7.8700000000000003E-3</v>
      </c>
      <c r="N27" t="b">
        <f t="shared" si="0"/>
        <v>1</v>
      </c>
      <c r="O27" t="b">
        <f t="shared" si="1"/>
        <v>0</v>
      </c>
      <c r="P27" s="3">
        <f t="shared" si="2"/>
        <v>4</v>
      </c>
    </row>
    <row r="28" spans="1:16" ht="23" x14ac:dyDescent="0.25">
      <c r="A28" t="s">
        <v>60</v>
      </c>
      <c r="B28">
        <v>270</v>
      </c>
      <c r="C28" t="s">
        <v>61</v>
      </c>
      <c r="D28">
        <v>7.6099999999999996E-3</v>
      </c>
      <c r="E28">
        <v>7.1000000000000004E-3</v>
      </c>
      <c r="F28">
        <v>1.9449999999999999E-2</v>
      </c>
      <c r="G28">
        <v>6.5300000000000002E-3</v>
      </c>
      <c r="H28">
        <v>100</v>
      </c>
      <c r="I28">
        <v>7.4200000000000004E-3</v>
      </c>
      <c r="J28">
        <v>100</v>
      </c>
      <c r="K28">
        <v>2.0580000000000001E-2</v>
      </c>
      <c r="L28">
        <v>100</v>
      </c>
      <c r="M28">
        <v>6.96E-3</v>
      </c>
      <c r="N28" t="b">
        <f t="shared" si="0"/>
        <v>1</v>
      </c>
      <c r="O28" t="b">
        <f t="shared" si="1"/>
        <v>0</v>
      </c>
      <c r="P28" s="3">
        <f t="shared" si="2"/>
        <v>3</v>
      </c>
    </row>
    <row r="29" spans="1:16" ht="23" x14ac:dyDescent="0.25">
      <c r="A29" t="s">
        <v>62</v>
      </c>
      <c r="B29">
        <v>962710</v>
      </c>
      <c r="C29" t="s">
        <v>63</v>
      </c>
      <c r="D29">
        <v>1000000</v>
      </c>
      <c r="E29">
        <v>1000000</v>
      </c>
      <c r="F29">
        <v>1000000</v>
      </c>
      <c r="G29">
        <v>1000000</v>
      </c>
      <c r="H29">
        <v>0</v>
      </c>
      <c r="I29">
        <v>1000000</v>
      </c>
      <c r="J29">
        <v>0</v>
      </c>
      <c r="K29">
        <v>1000000</v>
      </c>
      <c r="L29">
        <v>0</v>
      </c>
      <c r="M29">
        <v>1000000</v>
      </c>
      <c r="N29" t="b">
        <f t="shared" si="0"/>
        <v>0</v>
      </c>
      <c r="O29" t="b">
        <f t="shared" si="1"/>
        <v>1</v>
      </c>
      <c r="P29" s="3">
        <f t="shared" si="2"/>
        <v>2</v>
      </c>
    </row>
    <row r="30" spans="1:16" ht="23" x14ac:dyDescent="0.25">
      <c r="A30" t="s">
        <v>64</v>
      </c>
      <c r="B30">
        <v>108</v>
      </c>
      <c r="C30" t="s">
        <v>65</v>
      </c>
      <c r="D30">
        <v>5.0400000000000002E-3</v>
      </c>
      <c r="E30">
        <v>4.6699999999999997E-3</v>
      </c>
      <c r="F30">
        <v>1.069E-2</v>
      </c>
      <c r="G30">
        <v>0.10974</v>
      </c>
      <c r="H30">
        <v>58.33</v>
      </c>
      <c r="I30">
        <v>2.2200000000000002E-3</v>
      </c>
      <c r="J30">
        <v>100</v>
      </c>
      <c r="K30">
        <v>1.1010000000000001E-2</v>
      </c>
      <c r="L30">
        <v>100</v>
      </c>
      <c r="M30">
        <v>0.11255</v>
      </c>
      <c r="N30" t="b">
        <f t="shared" si="0"/>
        <v>1</v>
      </c>
      <c r="O30" t="b">
        <f t="shared" si="1"/>
        <v>0</v>
      </c>
      <c r="P30" s="3">
        <f t="shared" si="2"/>
        <v>6</v>
      </c>
    </row>
    <row r="31" spans="1:16" ht="23" x14ac:dyDescent="0.25">
      <c r="A31" t="s">
        <v>66</v>
      </c>
      <c r="B31">
        <v>261</v>
      </c>
      <c r="C31" t="s">
        <v>37</v>
      </c>
      <c r="D31">
        <v>6.8700000000000002E-3</v>
      </c>
      <c r="E31">
        <v>4.3600000000000002E-3</v>
      </c>
      <c r="F31">
        <v>3.0939999999999999E-2</v>
      </c>
      <c r="G31">
        <v>0.53051000000000004</v>
      </c>
      <c r="H31">
        <v>100</v>
      </c>
      <c r="I31">
        <v>4.7499999999999999E-3</v>
      </c>
      <c r="J31">
        <v>100</v>
      </c>
      <c r="K31">
        <v>3.2910000000000002E-2</v>
      </c>
      <c r="L31">
        <v>100</v>
      </c>
      <c r="M31">
        <v>0.55828</v>
      </c>
      <c r="N31" t="b">
        <f t="shared" si="0"/>
        <v>1</v>
      </c>
      <c r="O31" t="b">
        <f t="shared" si="1"/>
        <v>0</v>
      </c>
      <c r="P31" s="3">
        <f t="shared" si="2"/>
        <v>1</v>
      </c>
    </row>
    <row r="32" spans="1:16" ht="23" x14ac:dyDescent="0.25">
      <c r="A32" t="s">
        <v>67</v>
      </c>
      <c r="B32">
        <v>1156740</v>
      </c>
      <c r="C32" t="s">
        <v>68</v>
      </c>
      <c r="D32">
        <v>1000000</v>
      </c>
      <c r="E32">
        <v>1000000</v>
      </c>
      <c r="F32">
        <v>1000000</v>
      </c>
      <c r="G32">
        <v>1000000</v>
      </c>
      <c r="H32">
        <v>0</v>
      </c>
      <c r="I32">
        <v>1000000</v>
      </c>
      <c r="J32">
        <v>0</v>
      </c>
      <c r="K32">
        <v>1000000</v>
      </c>
      <c r="L32">
        <v>0</v>
      </c>
      <c r="M32">
        <v>1000000</v>
      </c>
      <c r="N32" t="b">
        <f t="shared" si="0"/>
        <v>0</v>
      </c>
      <c r="O32" t="b">
        <f t="shared" si="1"/>
        <v>1</v>
      </c>
      <c r="P32" s="3">
        <f t="shared" si="2"/>
        <v>3</v>
      </c>
    </row>
    <row r="33" spans="1:16" ht="23" x14ac:dyDescent="0.25">
      <c r="A33" t="s">
        <v>69</v>
      </c>
      <c r="B33">
        <v>1024060</v>
      </c>
      <c r="C33" t="s">
        <v>23</v>
      </c>
      <c r="D33">
        <v>47.655569999999997</v>
      </c>
      <c r="E33">
        <v>48.96819</v>
      </c>
      <c r="F33">
        <v>1000000</v>
      </c>
      <c r="G33">
        <v>1000000</v>
      </c>
      <c r="H33">
        <v>100</v>
      </c>
      <c r="I33">
        <v>54.915599999999998</v>
      </c>
      <c r="J33">
        <v>0</v>
      </c>
      <c r="K33">
        <v>1000000</v>
      </c>
      <c r="L33">
        <v>0</v>
      </c>
      <c r="M33">
        <v>1000000</v>
      </c>
      <c r="N33" t="b">
        <f t="shared" si="0"/>
        <v>0</v>
      </c>
      <c r="O33" t="b">
        <f t="shared" si="1"/>
        <v>0</v>
      </c>
      <c r="P33" s="3">
        <f t="shared" si="2"/>
        <v>2</v>
      </c>
    </row>
    <row r="34" spans="1:16" ht="23" x14ac:dyDescent="0.25">
      <c r="A34" t="s">
        <v>70</v>
      </c>
      <c r="B34">
        <v>117</v>
      </c>
      <c r="C34" t="s">
        <v>37</v>
      </c>
      <c r="D34">
        <v>3.2000000000000002E-3</v>
      </c>
      <c r="E34">
        <v>1.98E-3</v>
      </c>
      <c r="F34">
        <v>1.0630000000000001E-2</v>
      </c>
      <c r="G34">
        <v>0.11774</v>
      </c>
      <c r="H34">
        <v>100</v>
      </c>
      <c r="I34">
        <v>2.0799999999999998E-3</v>
      </c>
      <c r="J34">
        <v>100</v>
      </c>
      <c r="K34">
        <v>1.0970000000000001E-2</v>
      </c>
      <c r="L34">
        <v>100</v>
      </c>
      <c r="M34">
        <v>0.12144000000000001</v>
      </c>
      <c r="N34" t="b">
        <f t="shared" si="0"/>
        <v>1</v>
      </c>
      <c r="O34" t="b">
        <f t="shared" si="1"/>
        <v>0</v>
      </c>
      <c r="P34" s="3">
        <f t="shared" si="2"/>
        <v>4</v>
      </c>
    </row>
    <row r="35" spans="1:16" ht="23" x14ac:dyDescent="0.25">
      <c r="A35" t="s">
        <v>71</v>
      </c>
      <c r="B35">
        <v>40</v>
      </c>
      <c r="C35" t="s">
        <v>37</v>
      </c>
      <c r="D35">
        <v>1.2099999999999999E-3</v>
      </c>
      <c r="E35">
        <v>7.2999999999999996E-4</v>
      </c>
      <c r="F35">
        <v>2.9399999999999999E-3</v>
      </c>
      <c r="G35">
        <v>7.7999999999999999E-4</v>
      </c>
      <c r="H35">
        <v>100</v>
      </c>
      <c r="I35">
        <v>7.6000000000000004E-4</v>
      </c>
      <c r="J35">
        <v>100</v>
      </c>
      <c r="K35">
        <v>2.99E-3</v>
      </c>
      <c r="L35">
        <v>100</v>
      </c>
      <c r="M35">
        <v>8.1999999999999998E-4</v>
      </c>
      <c r="N35" t="b">
        <f t="shared" si="0"/>
        <v>1</v>
      </c>
      <c r="O35" t="b">
        <f t="shared" si="1"/>
        <v>0</v>
      </c>
      <c r="P35" s="3">
        <f t="shared" si="2"/>
        <v>3</v>
      </c>
    </row>
    <row r="36" spans="1:16" ht="23" x14ac:dyDescent="0.25">
      <c r="A36" t="s">
        <v>72</v>
      </c>
      <c r="B36">
        <v>17811</v>
      </c>
      <c r="C36" t="s">
        <v>35</v>
      </c>
      <c r="D36">
        <v>1000000</v>
      </c>
      <c r="E36">
        <v>1000000</v>
      </c>
      <c r="F36">
        <v>1000000</v>
      </c>
      <c r="G36">
        <v>1000000</v>
      </c>
      <c r="H36">
        <v>0</v>
      </c>
      <c r="I36">
        <v>1000000</v>
      </c>
      <c r="J36">
        <v>0</v>
      </c>
      <c r="K36">
        <v>1000000</v>
      </c>
      <c r="L36">
        <v>0</v>
      </c>
      <c r="M36">
        <v>1000000</v>
      </c>
      <c r="N36" t="b">
        <f t="shared" si="0"/>
        <v>0</v>
      </c>
      <c r="O36" t="b">
        <f t="shared" si="1"/>
        <v>1</v>
      </c>
      <c r="P36" s="3">
        <f t="shared" si="2"/>
        <v>3</v>
      </c>
    </row>
    <row r="37" spans="1:16" ht="23" x14ac:dyDescent="0.25">
      <c r="A37" t="s">
        <v>73</v>
      </c>
      <c r="B37">
        <v>310</v>
      </c>
      <c r="C37" t="s">
        <v>21</v>
      </c>
      <c r="D37">
        <v>1.355E-2</v>
      </c>
      <c r="E37">
        <v>1.1480000000000001E-2</v>
      </c>
      <c r="F37">
        <v>5.8450000000000002E-2</v>
      </c>
      <c r="G37">
        <v>2.283E-2</v>
      </c>
      <c r="H37">
        <v>100</v>
      </c>
      <c r="I37">
        <v>1.2070000000000001E-2</v>
      </c>
      <c r="J37">
        <v>100</v>
      </c>
      <c r="K37">
        <v>6.012E-2</v>
      </c>
      <c r="L37">
        <v>100</v>
      </c>
      <c r="M37">
        <v>2.3900000000000001E-2</v>
      </c>
      <c r="N37" t="b">
        <f t="shared" si="0"/>
        <v>1</v>
      </c>
      <c r="O37" t="b">
        <f t="shared" si="1"/>
        <v>0</v>
      </c>
      <c r="P37" s="3">
        <f t="shared" si="2"/>
        <v>7</v>
      </c>
    </row>
    <row r="38" spans="1:16" ht="23" x14ac:dyDescent="0.25">
      <c r="A38" t="s">
        <v>74</v>
      </c>
      <c r="B38">
        <v>1224</v>
      </c>
      <c r="C38" t="s">
        <v>29</v>
      </c>
      <c r="D38">
        <v>5.126E-2</v>
      </c>
      <c r="E38">
        <v>4.4249999999999998E-2</v>
      </c>
      <c r="F38">
        <v>4.5429500000000003</v>
      </c>
      <c r="G38">
        <v>2.6978499999999999</v>
      </c>
      <c r="H38">
        <v>100</v>
      </c>
      <c r="I38">
        <v>4.8559999999999999E-2</v>
      </c>
      <c r="J38">
        <v>100</v>
      </c>
      <c r="K38">
        <v>5.2431700000000001</v>
      </c>
      <c r="L38">
        <v>100</v>
      </c>
      <c r="M38">
        <v>2.8904200000000002</v>
      </c>
      <c r="N38" t="b">
        <f t="shared" si="0"/>
        <v>1</v>
      </c>
      <c r="O38" t="b">
        <f t="shared" si="1"/>
        <v>0</v>
      </c>
      <c r="P38" s="3">
        <f t="shared" si="2"/>
        <v>3</v>
      </c>
    </row>
    <row r="39" spans="1:16" ht="23" x14ac:dyDescent="0.25">
      <c r="A39" t="s">
        <v>75</v>
      </c>
      <c r="B39">
        <v>160</v>
      </c>
      <c r="C39" t="s">
        <v>29</v>
      </c>
      <c r="D39">
        <v>5.7000000000000002E-3</v>
      </c>
      <c r="E39">
        <v>7.4099999999999999E-3</v>
      </c>
      <c r="F39">
        <v>1.9970000000000002E-2</v>
      </c>
      <c r="G39">
        <v>5.1500000000000001E-3</v>
      </c>
      <c r="H39">
        <v>100</v>
      </c>
      <c r="I39">
        <v>7.7000000000000002E-3</v>
      </c>
      <c r="J39">
        <v>100</v>
      </c>
      <c r="K39">
        <v>2.0500000000000001E-2</v>
      </c>
      <c r="L39">
        <v>100</v>
      </c>
      <c r="M39">
        <v>5.4099999999999999E-3</v>
      </c>
      <c r="N39" t="b">
        <f t="shared" si="0"/>
        <v>1</v>
      </c>
      <c r="O39" t="b">
        <f t="shared" si="1"/>
        <v>0</v>
      </c>
      <c r="P39" s="3">
        <f t="shared" si="2"/>
        <v>5</v>
      </c>
    </row>
    <row r="40" spans="1:16" ht="23" x14ac:dyDescent="0.25">
      <c r="A40" t="s">
        <v>76</v>
      </c>
      <c r="B40">
        <v>6570</v>
      </c>
      <c r="C40" t="s">
        <v>77</v>
      </c>
      <c r="D40">
        <v>0.33823999999999999</v>
      </c>
      <c r="E40">
        <v>0.34082000000000001</v>
      </c>
      <c r="F40">
        <v>5.6638099999999998</v>
      </c>
      <c r="G40">
        <v>0.22550000000000001</v>
      </c>
      <c r="H40">
        <v>100</v>
      </c>
      <c r="I40">
        <v>0.39966000000000002</v>
      </c>
      <c r="J40">
        <v>100</v>
      </c>
      <c r="K40">
        <v>8.3951600000000006</v>
      </c>
      <c r="L40">
        <v>100</v>
      </c>
      <c r="M40">
        <v>0.26013999999999998</v>
      </c>
      <c r="N40" t="b">
        <f t="shared" si="0"/>
        <v>1</v>
      </c>
      <c r="O40" t="b">
        <f t="shared" si="1"/>
        <v>0</v>
      </c>
      <c r="P40" s="3">
        <f t="shared" si="2"/>
        <v>5</v>
      </c>
    </row>
    <row r="41" spans="1:16" ht="23" x14ac:dyDescent="0.25">
      <c r="A41" t="s">
        <v>78</v>
      </c>
      <c r="B41">
        <v>3365</v>
      </c>
      <c r="C41" t="s">
        <v>79</v>
      </c>
      <c r="D41">
        <v>0.13899</v>
      </c>
      <c r="E41">
        <v>0.19277</v>
      </c>
      <c r="F41">
        <v>1.5236700000000001</v>
      </c>
      <c r="G41">
        <v>8.5059999999999997E-2</v>
      </c>
      <c r="H41">
        <v>100</v>
      </c>
      <c r="I41">
        <v>0.21581</v>
      </c>
      <c r="J41">
        <v>100</v>
      </c>
      <c r="K41">
        <v>2.12527</v>
      </c>
      <c r="L41">
        <v>100</v>
      </c>
      <c r="M41">
        <v>0.10149</v>
      </c>
      <c r="N41" t="b">
        <f t="shared" si="0"/>
        <v>1</v>
      </c>
      <c r="O41" t="b">
        <f t="shared" si="1"/>
        <v>0</v>
      </c>
      <c r="P41" s="3">
        <f t="shared" si="2"/>
        <v>9</v>
      </c>
    </row>
    <row r="42" spans="1:16" ht="23" x14ac:dyDescent="0.25">
      <c r="A42" t="s">
        <v>80</v>
      </c>
      <c r="B42">
        <v>3456</v>
      </c>
      <c r="C42" t="s">
        <v>31</v>
      </c>
      <c r="D42">
        <v>0.19295999999999999</v>
      </c>
      <c r="E42">
        <v>0.31303999999999998</v>
      </c>
      <c r="F42">
        <v>2.48651</v>
      </c>
      <c r="G42">
        <v>0.18798000000000001</v>
      </c>
      <c r="H42">
        <v>100</v>
      </c>
      <c r="I42">
        <v>0.35143000000000002</v>
      </c>
      <c r="J42">
        <v>100</v>
      </c>
      <c r="K42">
        <v>3.39331</v>
      </c>
      <c r="L42">
        <v>100</v>
      </c>
      <c r="M42">
        <v>0.21584</v>
      </c>
      <c r="N42" t="b">
        <f t="shared" si="0"/>
        <v>1</v>
      </c>
      <c r="O42" t="b">
        <f t="shared" si="1"/>
        <v>0</v>
      </c>
      <c r="P42" s="3">
        <f t="shared" si="2"/>
        <v>6</v>
      </c>
    </row>
    <row r="43" spans="1:16" ht="23" x14ac:dyDescent="0.25">
      <c r="A43" t="s">
        <v>81</v>
      </c>
      <c r="B43">
        <v>1645</v>
      </c>
      <c r="C43" t="s">
        <v>82</v>
      </c>
      <c r="D43">
        <v>4.7690000000000003E-2</v>
      </c>
      <c r="E43">
        <v>0.22106000000000001</v>
      </c>
      <c r="F43">
        <v>4.9964399999999998</v>
      </c>
      <c r="G43">
        <v>1000000</v>
      </c>
      <c r="H43">
        <v>0</v>
      </c>
      <c r="I43">
        <v>0.10458000000000001</v>
      </c>
      <c r="J43">
        <v>0</v>
      </c>
      <c r="K43">
        <v>2.3544900000000002</v>
      </c>
      <c r="L43">
        <v>0</v>
      </c>
      <c r="M43">
        <v>1000000</v>
      </c>
      <c r="N43" t="b">
        <f t="shared" si="0"/>
        <v>0</v>
      </c>
      <c r="O43" t="b">
        <f t="shared" si="1"/>
        <v>0</v>
      </c>
      <c r="P43" s="3">
        <f t="shared" si="2"/>
        <v>7</v>
      </c>
    </row>
    <row r="44" spans="1:16" ht="23" x14ac:dyDescent="0.25">
      <c r="A44" t="s">
        <v>83</v>
      </c>
      <c r="B44">
        <v>2709</v>
      </c>
      <c r="C44" t="s">
        <v>37</v>
      </c>
      <c r="D44">
        <v>7.9329999999999998E-2</v>
      </c>
      <c r="E44">
        <v>4.0590000000000001E-2</v>
      </c>
      <c r="F44">
        <v>0.87351000000000001</v>
      </c>
      <c r="G44">
        <v>4.9070000000000003E-2</v>
      </c>
      <c r="H44">
        <v>100</v>
      </c>
      <c r="I44">
        <v>4.7780000000000003E-2</v>
      </c>
      <c r="J44">
        <v>100</v>
      </c>
      <c r="K44">
        <v>1.1697599999999999</v>
      </c>
      <c r="L44">
        <v>100</v>
      </c>
      <c r="M44">
        <v>5.6000000000000001E-2</v>
      </c>
      <c r="N44" t="b">
        <f t="shared" si="0"/>
        <v>1</v>
      </c>
      <c r="O44" t="b">
        <f t="shared" si="1"/>
        <v>0</v>
      </c>
      <c r="P44" s="3">
        <f t="shared" si="2"/>
        <v>1</v>
      </c>
    </row>
    <row r="45" spans="1:16" ht="23" x14ac:dyDescent="0.25">
      <c r="A45" t="s">
        <v>84</v>
      </c>
      <c r="B45">
        <v>3881871</v>
      </c>
      <c r="C45" t="s">
        <v>77</v>
      </c>
      <c r="D45">
        <v>1000000</v>
      </c>
      <c r="E45">
        <v>1000000</v>
      </c>
      <c r="F45">
        <v>1000000</v>
      </c>
      <c r="G45">
        <v>1000000</v>
      </c>
      <c r="H45">
        <v>0</v>
      </c>
      <c r="I45">
        <v>1000000</v>
      </c>
      <c r="J45">
        <v>0</v>
      </c>
      <c r="K45">
        <v>1000000</v>
      </c>
      <c r="L45">
        <v>0</v>
      </c>
      <c r="M45">
        <v>1000000</v>
      </c>
      <c r="N45" t="b">
        <f t="shared" si="0"/>
        <v>0</v>
      </c>
      <c r="O45" t="b">
        <f t="shared" si="1"/>
        <v>1</v>
      </c>
      <c r="P45" s="3">
        <f t="shared" si="2"/>
        <v>3</v>
      </c>
    </row>
    <row r="46" spans="1:16" ht="23" x14ac:dyDescent="0.25">
      <c r="A46" t="s">
        <v>85</v>
      </c>
      <c r="B46">
        <v>162</v>
      </c>
      <c r="C46" t="s">
        <v>53</v>
      </c>
      <c r="D46">
        <v>4.2900000000000004E-3</v>
      </c>
      <c r="E46">
        <v>2.2200000000000002E-3</v>
      </c>
      <c r="F46">
        <v>6.9300000000000004E-3</v>
      </c>
      <c r="G46">
        <v>2.8300000000000001E-3</v>
      </c>
      <c r="H46">
        <v>100</v>
      </c>
      <c r="I46">
        <v>2.5600000000000002E-3</v>
      </c>
      <c r="J46">
        <v>100</v>
      </c>
      <c r="K46">
        <v>7.0699999999999999E-3</v>
      </c>
      <c r="L46">
        <v>100</v>
      </c>
      <c r="M46">
        <v>2.96E-3</v>
      </c>
      <c r="N46" t="b">
        <f t="shared" si="0"/>
        <v>1</v>
      </c>
      <c r="O46" t="b">
        <f t="shared" si="1"/>
        <v>0</v>
      </c>
      <c r="P46" s="3">
        <f t="shared" si="2"/>
        <v>9</v>
      </c>
    </row>
    <row r="47" spans="1:16" ht="23" x14ac:dyDescent="0.25">
      <c r="A47" t="s">
        <v>86</v>
      </c>
      <c r="B47">
        <v>198</v>
      </c>
      <c r="C47" t="s">
        <v>53</v>
      </c>
      <c r="D47">
        <v>5.2199999999999998E-3</v>
      </c>
      <c r="E47">
        <v>3.6099999999999999E-3</v>
      </c>
      <c r="F47">
        <v>1.362E-2</v>
      </c>
      <c r="G47">
        <v>3.47E-3</v>
      </c>
      <c r="H47">
        <v>100</v>
      </c>
      <c r="I47">
        <v>3.79E-3</v>
      </c>
      <c r="J47">
        <v>100</v>
      </c>
      <c r="K47">
        <v>1.426E-2</v>
      </c>
      <c r="L47">
        <v>100</v>
      </c>
      <c r="M47">
        <v>3.62E-3</v>
      </c>
      <c r="N47" t="b">
        <f t="shared" si="0"/>
        <v>1</v>
      </c>
      <c r="O47" t="b">
        <f t="shared" si="1"/>
        <v>0</v>
      </c>
      <c r="P47" s="3">
        <f t="shared" si="2"/>
        <v>2</v>
      </c>
    </row>
    <row r="48" spans="1:16" ht="23" x14ac:dyDescent="0.25">
      <c r="A48" t="s">
        <v>87</v>
      </c>
      <c r="B48">
        <v>952</v>
      </c>
      <c r="C48" t="s">
        <v>16</v>
      </c>
      <c r="D48">
        <v>2.7869999999999999E-2</v>
      </c>
      <c r="E48">
        <v>1.2579999999999999E-2</v>
      </c>
      <c r="F48">
        <v>0.25802000000000003</v>
      </c>
      <c r="G48">
        <v>1.866E-2</v>
      </c>
      <c r="H48">
        <v>100</v>
      </c>
      <c r="I48">
        <v>1.4120000000000001E-2</v>
      </c>
      <c r="J48">
        <v>100</v>
      </c>
      <c r="K48">
        <v>0.28016000000000002</v>
      </c>
      <c r="L48">
        <v>100</v>
      </c>
      <c r="M48">
        <v>2.0660000000000001E-2</v>
      </c>
      <c r="N48" t="b">
        <f t="shared" si="0"/>
        <v>1</v>
      </c>
      <c r="O48" t="b">
        <f t="shared" si="1"/>
        <v>0</v>
      </c>
      <c r="P48" s="3">
        <f t="shared" si="2"/>
        <v>2</v>
      </c>
    </row>
    <row r="49" spans="1:16" ht="23" x14ac:dyDescent="0.25">
      <c r="A49" t="s">
        <v>88</v>
      </c>
      <c r="B49">
        <v>59211</v>
      </c>
      <c r="C49" t="s">
        <v>57</v>
      </c>
      <c r="D49">
        <v>3.1197400000000002</v>
      </c>
      <c r="E49">
        <v>5.9882499999999999</v>
      </c>
      <c r="F49">
        <v>1000000</v>
      </c>
      <c r="G49">
        <v>23.513269999999999</v>
      </c>
      <c r="H49">
        <v>100</v>
      </c>
      <c r="I49">
        <v>7.5007799999999998</v>
      </c>
      <c r="J49">
        <v>0</v>
      </c>
      <c r="K49">
        <v>1000000</v>
      </c>
      <c r="L49">
        <v>100</v>
      </c>
      <c r="M49">
        <v>26.082239999999999</v>
      </c>
      <c r="N49" t="b">
        <f t="shared" si="0"/>
        <v>0</v>
      </c>
      <c r="O49" t="b">
        <f t="shared" si="1"/>
        <v>0</v>
      </c>
      <c r="P49" s="3">
        <f t="shared" si="2"/>
        <v>2</v>
      </c>
    </row>
    <row r="50" spans="1:16" ht="23" x14ac:dyDescent="0.25">
      <c r="A50" t="s">
        <v>89</v>
      </c>
      <c r="B50">
        <v>315</v>
      </c>
      <c r="C50" t="s">
        <v>27</v>
      </c>
      <c r="D50">
        <v>9.0100000000000006E-3</v>
      </c>
      <c r="E50">
        <v>4.4200000000000003E-3</v>
      </c>
      <c r="F50">
        <v>3.8920000000000003E-2</v>
      </c>
      <c r="G50">
        <v>6.0499999999999998E-3</v>
      </c>
      <c r="H50">
        <v>100</v>
      </c>
      <c r="I50">
        <v>4.6299999999999996E-3</v>
      </c>
      <c r="J50">
        <v>100</v>
      </c>
      <c r="K50">
        <v>4.0300000000000002E-2</v>
      </c>
      <c r="L50">
        <v>100</v>
      </c>
      <c r="M50">
        <v>6.6E-3</v>
      </c>
      <c r="N50" t="b">
        <f t="shared" si="0"/>
        <v>1</v>
      </c>
      <c r="O50" t="b">
        <f t="shared" si="1"/>
        <v>0</v>
      </c>
      <c r="P50" s="3">
        <f t="shared" si="2"/>
        <v>5</v>
      </c>
    </row>
    <row r="51" spans="1:16" ht="23" x14ac:dyDescent="0.25">
      <c r="A51" t="s">
        <v>90</v>
      </c>
      <c r="B51">
        <v>360</v>
      </c>
      <c r="C51" t="s">
        <v>91</v>
      </c>
      <c r="D51">
        <v>4.548E-2</v>
      </c>
      <c r="E51">
        <v>8.2309999999999994E-2</v>
      </c>
      <c r="F51">
        <v>9.6290000000000001E-2</v>
      </c>
      <c r="G51">
        <v>1.6412800000000001</v>
      </c>
      <c r="H51">
        <v>44.44</v>
      </c>
      <c r="I51">
        <v>8.831E-2</v>
      </c>
      <c r="J51">
        <v>100</v>
      </c>
      <c r="K51">
        <v>9.9909999999999999E-2</v>
      </c>
      <c r="L51">
        <v>100</v>
      </c>
      <c r="M51">
        <v>1.67231</v>
      </c>
      <c r="N51" t="b">
        <f t="shared" si="0"/>
        <v>0</v>
      </c>
      <c r="O51" t="b">
        <f t="shared" si="1"/>
        <v>0</v>
      </c>
      <c r="P51" s="3">
        <f t="shared" si="2"/>
        <v>2</v>
      </c>
    </row>
    <row r="52" spans="1:16" ht="23" x14ac:dyDescent="0.25">
      <c r="A52" t="s">
        <v>92</v>
      </c>
      <c r="B52">
        <v>3015</v>
      </c>
      <c r="C52" t="s">
        <v>31</v>
      </c>
      <c r="D52">
        <v>0.13078999999999999</v>
      </c>
      <c r="E52">
        <v>7.4560000000000001E-2</v>
      </c>
      <c r="F52">
        <v>1.81159</v>
      </c>
      <c r="G52">
        <v>9.5979999999999996E-2</v>
      </c>
      <c r="H52">
        <v>100</v>
      </c>
      <c r="I52">
        <v>7.8700000000000006E-2</v>
      </c>
      <c r="J52">
        <v>100</v>
      </c>
      <c r="K52">
        <v>1.5502899999999999</v>
      </c>
      <c r="L52">
        <v>100</v>
      </c>
      <c r="M52">
        <v>0.10119</v>
      </c>
      <c r="N52" t="b">
        <f t="shared" si="0"/>
        <v>1</v>
      </c>
      <c r="O52" t="b">
        <f t="shared" si="1"/>
        <v>0</v>
      </c>
      <c r="P52" s="3">
        <f t="shared" si="2"/>
        <v>4</v>
      </c>
    </row>
    <row r="53" spans="1:16" ht="23" x14ac:dyDescent="0.25">
      <c r="A53" t="s">
        <v>93</v>
      </c>
      <c r="B53">
        <v>120</v>
      </c>
      <c r="C53" t="s">
        <v>23</v>
      </c>
      <c r="D53">
        <v>3.5200000000000001E-3</v>
      </c>
      <c r="E53">
        <v>2.1099999999999999E-3</v>
      </c>
      <c r="F53">
        <v>1.225E-2</v>
      </c>
      <c r="G53">
        <v>2.3500000000000001E-3</v>
      </c>
      <c r="H53">
        <v>100</v>
      </c>
      <c r="I53">
        <v>2.1800000000000001E-3</v>
      </c>
      <c r="J53">
        <v>100</v>
      </c>
      <c r="K53">
        <v>1.272E-2</v>
      </c>
      <c r="L53">
        <v>100</v>
      </c>
      <c r="M53">
        <v>2.4599999999999999E-3</v>
      </c>
      <c r="N53" t="b">
        <f t="shared" si="0"/>
        <v>1</v>
      </c>
      <c r="O53" t="b">
        <f t="shared" si="1"/>
        <v>0</v>
      </c>
      <c r="P53" s="3">
        <f t="shared" si="2"/>
        <v>7</v>
      </c>
    </row>
    <row r="54" spans="1:16" ht="23" x14ac:dyDescent="0.25">
      <c r="A54" t="s">
        <v>94</v>
      </c>
      <c r="B54">
        <v>873</v>
      </c>
      <c r="C54" t="s">
        <v>42</v>
      </c>
      <c r="D54">
        <v>3.7920000000000002E-2</v>
      </c>
      <c r="E54">
        <v>2.232E-2</v>
      </c>
      <c r="F54">
        <v>0.24123</v>
      </c>
      <c r="G54">
        <v>3.1E-2</v>
      </c>
      <c r="H54">
        <v>100</v>
      </c>
      <c r="I54">
        <v>2.3619999999999999E-2</v>
      </c>
      <c r="J54">
        <v>100</v>
      </c>
      <c r="K54">
        <v>0.23935000000000001</v>
      </c>
      <c r="L54">
        <v>100</v>
      </c>
      <c r="M54">
        <v>3.288E-2</v>
      </c>
      <c r="N54" t="b">
        <f t="shared" si="0"/>
        <v>1</v>
      </c>
      <c r="O54" t="b">
        <f t="shared" si="1"/>
        <v>0</v>
      </c>
      <c r="P54" s="3">
        <f t="shared" si="2"/>
        <v>4</v>
      </c>
    </row>
    <row r="55" spans="1:16" ht="23" x14ac:dyDescent="0.25">
      <c r="A55" t="s">
        <v>95</v>
      </c>
      <c r="B55">
        <v>1040</v>
      </c>
      <c r="C55" t="s">
        <v>23</v>
      </c>
      <c r="D55">
        <v>3.7139999999999999E-2</v>
      </c>
      <c r="E55">
        <v>6.1830000000000003E-2</v>
      </c>
      <c r="F55">
        <v>0.31891000000000003</v>
      </c>
      <c r="G55">
        <v>4.1700000000000001E-2</v>
      </c>
      <c r="H55">
        <v>100</v>
      </c>
      <c r="I55">
        <v>6.8830000000000002E-2</v>
      </c>
      <c r="J55">
        <v>100</v>
      </c>
      <c r="K55">
        <v>0.29341</v>
      </c>
      <c r="L55">
        <v>100</v>
      </c>
      <c r="M55">
        <v>4.2950000000000002E-2</v>
      </c>
      <c r="N55" t="b">
        <f t="shared" si="0"/>
        <v>0</v>
      </c>
      <c r="O55" t="b">
        <f t="shared" si="1"/>
        <v>0</v>
      </c>
      <c r="P55" s="3">
        <f t="shared" si="2"/>
        <v>6</v>
      </c>
    </row>
    <row r="56" spans="1:16" ht="23" x14ac:dyDescent="0.25">
      <c r="A56" t="s">
        <v>96</v>
      </c>
      <c r="B56">
        <v>360</v>
      </c>
      <c r="C56" t="s">
        <v>91</v>
      </c>
      <c r="D56">
        <v>4.4889999999999999E-2</v>
      </c>
      <c r="E56">
        <v>8.1589999999999996E-2</v>
      </c>
      <c r="F56">
        <v>9.6089999999999995E-2</v>
      </c>
      <c r="G56">
        <v>1.6134900000000001</v>
      </c>
      <c r="H56">
        <v>44.44</v>
      </c>
      <c r="I56">
        <v>8.0710000000000004E-2</v>
      </c>
      <c r="J56">
        <v>100</v>
      </c>
      <c r="K56">
        <v>0.10223</v>
      </c>
      <c r="L56">
        <v>100</v>
      </c>
      <c r="M56">
        <v>1.6833</v>
      </c>
      <c r="N56" t="b">
        <f t="shared" si="0"/>
        <v>0</v>
      </c>
      <c r="O56" t="b">
        <f t="shared" si="1"/>
        <v>0</v>
      </c>
      <c r="P56" s="3">
        <f t="shared" si="2"/>
        <v>4</v>
      </c>
    </row>
    <row r="57" spans="1:16" ht="23" x14ac:dyDescent="0.25">
      <c r="A57" t="s">
        <v>97</v>
      </c>
      <c r="B57">
        <v>310</v>
      </c>
      <c r="C57" t="s">
        <v>23</v>
      </c>
      <c r="D57">
        <v>9.5999999999999992E-3</v>
      </c>
      <c r="E57">
        <v>9.5200000000000007E-3</v>
      </c>
      <c r="F57">
        <v>0.14555000000000001</v>
      </c>
      <c r="G57">
        <v>6.3020000000000007E-2</v>
      </c>
      <c r="H57">
        <v>100</v>
      </c>
      <c r="I57">
        <v>9.9399999999999992E-3</v>
      </c>
      <c r="J57">
        <v>100</v>
      </c>
      <c r="K57">
        <v>0.1522</v>
      </c>
      <c r="L57">
        <v>100</v>
      </c>
      <c r="M57">
        <v>6.4839999999999995E-2</v>
      </c>
      <c r="N57" t="b">
        <f t="shared" si="0"/>
        <v>1</v>
      </c>
      <c r="O57" t="b">
        <f t="shared" si="1"/>
        <v>0</v>
      </c>
      <c r="P57" s="3">
        <f t="shared" si="2"/>
        <v>4</v>
      </c>
    </row>
    <row r="58" spans="1:16" ht="23" x14ac:dyDescent="0.25">
      <c r="A58" t="s">
        <v>98</v>
      </c>
      <c r="B58">
        <v>144</v>
      </c>
      <c r="C58" t="s">
        <v>23</v>
      </c>
      <c r="D58">
        <v>4.6699999999999997E-3</v>
      </c>
      <c r="E58">
        <v>2.7100000000000002E-3</v>
      </c>
      <c r="F58">
        <v>2.4029999999999999E-2</v>
      </c>
      <c r="G58">
        <v>3.5899999999999999E-3</v>
      </c>
      <c r="H58">
        <v>100</v>
      </c>
      <c r="I58">
        <v>2.8400000000000001E-3</v>
      </c>
      <c r="J58">
        <v>100</v>
      </c>
      <c r="K58">
        <v>2.4559999999999998E-2</v>
      </c>
      <c r="L58">
        <v>100</v>
      </c>
      <c r="M58">
        <v>3.9300000000000003E-3</v>
      </c>
      <c r="N58" t="b">
        <f t="shared" si="0"/>
        <v>1</v>
      </c>
      <c r="O58" t="b">
        <f t="shared" si="1"/>
        <v>0</v>
      </c>
      <c r="P58" s="3">
        <f t="shared" si="2"/>
        <v>4</v>
      </c>
    </row>
    <row r="59" spans="1:16" ht="23" x14ac:dyDescent="0.25">
      <c r="A59" t="s">
        <v>99</v>
      </c>
      <c r="B59">
        <v>235</v>
      </c>
      <c r="C59" t="s">
        <v>37</v>
      </c>
      <c r="D59">
        <v>6.7999999999999996E-3</v>
      </c>
      <c r="E59">
        <v>6.5199999999999998E-3</v>
      </c>
      <c r="F59">
        <v>9.2340000000000005E-2</v>
      </c>
      <c r="G59">
        <v>1.8939999999999999E-2</v>
      </c>
      <c r="H59">
        <v>100</v>
      </c>
      <c r="I59">
        <v>6.8199999999999997E-3</v>
      </c>
      <c r="J59">
        <v>100</v>
      </c>
      <c r="K59">
        <v>9.5649999999999999E-2</v>
      </c>
      <c r="L59">
        <v>100</v>
      </c>
      <c r="M59">
        <v>1.9230000000000001E-2</v>
      </c>
      <c r="N59" t="b">
        <f t="shared" si="0"/>
        <v>1</v>
      </c>
      <c r="O59" t="b">
        <f t="shared" si="1"/>
        <v>0</v>
      </c>
      <c r="P59" s="3">
        <f t="shared" si="2"/>
        <v>4</v>
      </c>
    </row>
    <row r="60" spans="1:16" ht="23" x14ac:dyDescent="0.25">
      <c r="A60" t="s">
        <v>100</v>
      </c>
      <c r="B60">
        <v>135</v>
      </c>
      <c r="C60" t="s">
        <v>23</v>
      </c>
      <c r="D60">
        <v>4.2500000000000003E-3</v>
      </c>
      <c r="E60">
        <v>4.3200000000000001E-3</v>
      </c>
      <c r="F60">
        <v>6.9339999999999999E-2</v>
      </c>
      <c r="G60">
        <v>1.6619999999999999E-2</v>
      </c>
      <c r="H60">
        <v>100</v>
      </c>
      <c r="I60">
        <v>4.4999999999999997E-3</v>
      </c>
      <c r="J60">
        <v>100</v>
      </c>
      <c r="K60">
        <v>7.2679999999999995E-2</v>
      </c>
      <c r="L60">
        <v>100</v>
      </c>
      <c r="M60">
        <v>1.7170000000000001E-2</v>
      </c>
      <c r="N60" t="b">
        <f t="shared" si="0"/>
        <v>0</v>
      </c>
      <c r="O60" t="b">
        <f t="shared" si="1"/>
        <v>0</v>
      </c>
      <c r="P60" s="3">
        <f t="shared" si="2"/>
        <v>3</v>
      </c>
    </row>
    <row r="61" spans="1:16" ht="23" x14ac:dyDescent="0.25">
      <c r="A61" t="s">
        <v>101</v>
      </c>
      <c r="B61">
        <v>131584</v>
      </c>
      <c r="C61" t="s">
        <v>77</v>
      </c>
      <c r="D61">
        <v>41.341940000000001</v>
      </c>
      <c r="E61">
        <v>16.372710000000001</v>
      </c>
      <c r="F61">
        <v>1000000</v>
      </c>
      <c r="G61">
        <v>38.93233</v>
      </c>
      <c r="H61">
        <v>100</v>
      </c>
      <c r="I61">
        <v>17.46979</v>
      </c>
      <c r="J61">
        <v>0</v>
      </c>
      <c r="K61">
        <v>1000000</v>
      </c>
      <c r="L61">
        <v>100</v>
      </c>
      <c r="M61">
        <v>46.166539999999998</v>
      </c>
      <c r="N61" t="b">
        <f t="shared" si="0"/>
        <v>1</v>
      </c>
      <c r="O61" t="b">
        <f t="shared" si="1"/>
        <v>0</v>
      </c>
      <c r="P61" s="3">
        <f t="shared" si="2"/>
        <v>4</v>
      </c>
    </row>
    <row r="62" spans="1:16" ht="23" x14ac:dyDescent="0.25">
      <c r="A62" t="s">
        <v>102</v>
      </c>
      <c r="B62">
        <v>415</v>
      </c>
      <c r="C62" t="s">
        <v>103</v>
      </c>
      <c r="D62">
        <v>3.2349999999999997E-2</v>
      </c>
      <c r="E62">
        <v>3.4160000000000003E-2</v>
      </c>
      <c r="F62">
        <v>0.13847000000000001</v>
      </c>
      <c r="G62">
        <v>0.45291999999999999</v>
      </c>
      <c r="H62">
        <v>68.67</v>
      </c>
      <c r="I62">
        <v>3.4479999999999997E-2</v>
      </c>
      <c r="J62">
        <v>100</v>
      </c>
      <c r="K62">
        <v>0.15196000000000001</v>
      </c>
      <c r="L62">
        <v>100</v>
      </c>
      <c r="M62">
        <v>0.48122999999999999</v>
      </c>
      <c r="N62" t="b">
        <f t="shared" si="0"/>
        <v>0</v>
      </c>
      <c r="O62" t="b">
        <f t="shared" si="1"/>
        <v>0</v>
      </c>
      <c r="P62" s="3">
        <f t="shared" si="2"/>
        <v>9</v>
      </c>
    </row>
    <row r="63" spans="1:16" ht="23" x14ac:dyDescent="0.25">
      <c r="A63" t="s">
        <v>104</v>
      </c>
      <c r="B63">
        <v>4295</v>
      </c>
      <c r="C63" t="s">
        <v>105</v>
      </c>
      <c r="D63">
        <v>0.21972</v>
      </c>
      <c r="E63">
        <v>0.30769999999999997</v>
      </c>
      <c r="F63">
        <v>3.9960399999999998</v>
      </c>
      <c r="G63">
        <v>0.24393999999999999</v>
      </c>
      <c r="H63">
        <v>100</v>
      </c>
      <c r="I63">
        <v>0.38629999999999998</v>
      </c>
      <c r="J63">
        <v>100</v>
      </c>
      <c r="K63">
        <v>5.11477</v>
      </c>
      <c r="L63">
        <v>100</v>
      </c>
      <c r="M63">
        <v>0.29349999999999998</v>
      </c>
      <c r="N63" t="b">
        <f t="shared" si="0"/>
        <v>0</v>
      </c>
      <c r="O63" t="b">
        <f t="shared" si="1"/>
        <v>0</v>
      </c>
      <c r="P63" s="3">
        <f t="shared" si="2"/>
        <v>3</v>
      </c>
    </row>
    <row r="64" spans="1:16" ht="23" x14ac:dyDescent="0.25">
      <c r="A64" t="s">
        <v>106</v>
      </c>
      <c r="B64">
        <v>2629953</v>
      </c>
      <c r="C64" t="s">
        <v>31</v>
      </c>
      <c r="D64">
        <v>1000000</v>
      </c>
      <c r="E64">
        <v>1000000</v>
      </c>
      <c r="F64">
        <v>1000000</v>
      </c>
      <c r="G64">
        <v>1000000</v>
      </c>
      <c r="H64">
        <v>0</v>
      </c>
      <c r="I64">
        <v>1000000</v>
      </c>
      <c r="J64">
        <v>0</v>
      </c>
      <c r="K64">
        <v>1000000</v>
      </c>
      <c r="L64">
        <v>0</v>
      </c>
      <c r="M64">
        <v>1000000</v>
      </c>
      <c r="N64" t="b">
        <f t="shared" si="0"/>
        <v>0</v>
      </c>
      <c r="O64" t="b">
        <f t="shared" si="1"/>
        <v>1</v>
      </c>
      <c r="P64" s="3">
        <f t="shared" si="2"/>
        <v>10</v>
      </c>
    </row>
    <row r="65" spans="1:16" ht="23" x14ac:dyDescent="0.25">
      <c r="A65" t="s">
        <v>107</v>
      </c>
      <c r="B65">
        <v>210</v>
      </c>
      <c r="C65" t="s">
        <v>40</v>
      </c>
      <c r="D65">
        <v>5.4299999999999999E-3</v>
      </c>
      <c r="E65">
        <v>2.6800000000000001E-3</v>
      </c>
      <c r="F65">
        <v>1.797E-2</v>
      </c>
      <c r="G65">
        <v>3.47E-3</v>
      </c>
      <c r="H65">
        <v>100</v>
      </c>
      <c r="I65">
        <v>3.0599999999999998E-3</v>
      </c>
      <c r="J65">
        <v>100</v>
      </c>
      <c r="K65">
        <v>1.9060000000000001E-2</v>
      </c>
      <c r="L65">
        <v>100</v>
      </c>
      <c r="M65">
        <v>3.9300000000000003E-3</v>
      </c>
      <c r="N65" t="b">
        <f t="shared" si="0"/>
        <v>1</v>
      </c>
      <c r="O65" t="b">
        <f t="shared" si="1"/>
        <v>0</v>
      </c>
      <c r="P65" s="3">
        <f t="shared" si="2"/>
        <v>7</v>
      </c>
    </row>
    <row r="66" spans="1:16" ht="23" x14ac:dyDescent="0.25">
      <c r="A66" t="s">
        <v>108</v>
      </c>
      <c r="B66">
        <v>5745</v>
      </c>
      <c r="C66" t="s">
        <v>77</v>
      </c>
      <c r="D66">
        <v>0.29735</v>
      </c>
      <c r="E66">
        <v>0.37561</v>
      </c>
      <c r="F66">
        <v>7.9081000000000001</v>
      </c>
      <c r="G66">
        <v>0.31090000000000001</v>
      </c>
      <c r="H66">
        <v>100</v>
      </c>
      <c r="I66">
        <v>0.44828000000000001</v>
      </c>
      <c r="J66">
        <v>100</v>
      </c>
      <c r="K66">
        <v>9.4108900000000002</v>
      </c>
      <c r="L66">
        <v>100</v>
      </c>
      <c r="M66">
        <v>0.41287000000000001</v>
      </c>
      <c r="N66" t="b">
        <f t="shared" si="0"/>
        <v>0</v>
      </c>
      <c r="O66" t="b">
        <f t="shared" si="1"/>
        <v>0</v>
      </c>
      <c r="P66" s="3">
        <f t="shared" si="2"/>
        <v>2</v>
      </c>
    </row>
    <row r="67" spans="1:16" ht="23" x14ac:dyDescent="0.25">
      <c r="A67" t="s">
        <v>109</v>
      </c>
      <c r="B67">
        <v>693</v>
      </c>
      <c r="C67" t="s">
        <v>37</v>
      </c>
      <c r="D67">
        <v>1.9900000000000001E-2</v>
      </c>
      <c r="E67">
        <v>1.201E-2</v>
      </c>
      <c r="F67">
        <v>0.13014999999999999</v>
      </c>
      <c r="G67">
        <v>3.6623100000000002</v>
      </c>
      <c r="H67">
        <v>100</v>
      </c>
      <c r="I67">
        <v>1.431E-2</v>
      </c>
      <c r="J67">
        <v>100</v>
      </c>
      <c r="K67">
        <v>0.15101999999999999</v>
      </c>
      <c r="L67">
        <v>100</v>
      </c>
      <c r="M67">
        <v>4.0435800000000004</v>
      </c>
      <c r="N67" t="b">
        <f t="shared" ref="N67:N130" si="3">OR(D67&gt;E67,D67&gt;F67,D67&gt;G67)</f>
        <v>1</v>
      </c>
      <c r="O67" t="b">
        <f t="shared" ref="O67:O130" si="4">AND(D67&gt;1000,E67&gt;1000,F67&gt;1000,G67&gt;1000,H67&lt;100,J67&lt;100,L67&lt;100)</f>
        <v>0</v>
      </c>
      <c r="P67" s="3">
        <f t="shared" ref="P67:P130" si="5">LEN(C66)-LEN(SUBSTITUTE(C66,",",""))+1</f>
        <v>9</v>
      </c>
    </row>
    <row r="68" spans="1:16" ht="23" x14ac:dyDescent="0.25">
      <c r="A68" t="s">
        <v>110</v>
      </c>
      <c r="B68">
        <v>125955</v>
      </c>
      <c r="C68" t="s">
        <v>111</v>
      </c>
      <c r="D68">
        <v>1000000</v>
      </c>
      <c r="E68">
        <v>1000000</v>
      </c>
      <c r="F68">
        <v>1000000</v>
      </c>
      <c r="G68">
        <v>1000000</v>
      </c>
      <c r="H68">
        <v>0</v>
      </c>
      <c r="I68">
        <v>1000000</v>
      </c>
      <c r="J68">
        <v>0</v>
      </c>
      <c r="K68">
        <v>1000000</v>
      </c>
      <c r="L68">
        <v>0</v>
      </c>
      <c r="M68">
        <v>1000000</v>
      </c>
      <c r="N68" t="b">
        <f t="shared" si="3"/>
        <v>0</v>
      </c>
      <c r="O68" t="b">
        <f t="shared" si="4"/>
        <v>1</v>
      </c>
      <c r="P68" s="3">
        <f t="shared" si="5"/>
        <v>3</v>
      </c>
    </row>
    <row r="69" spans="1:16" ht="23" x14ac:dyDescent="0.25">
      <c r="A69" t="s">
        <v>112</v>
      </c>
      <c r="B69">
        <v>16060</v>
      </c>
      <c r="C69" t="s">
        <v>23</v>
      </c>
      <c r="D69">
        <v>0.60494000000000003</v>
      </c>
      <c r="E69">
        <v>0.55147000000000002</v>
      </c>
      <c r="F69">
        <v>1000000</v>
      </c>
      <c r="G69">
        <v>1000000</v>
      </c>
      <c r="H69">
        <v>100</v>
      </c>
      <c r="I69">
        <v>0.64614000000000005</v>
      </c>
      <c r="J69">
        <v>0</v>
      </c>
      <c r="K69">
        <v>1000000</v>
      </c>
      <c r="L69">
        <v>0</v>
      </c>
      <c r="M69">
        <v>1000000</v>
      </c>
      <c r="N69" t="b">
        <f t="shared" si="3"/>
        <v>1</v>
      </c>
      <c r="O69" t="b">
        <f t="shared" si="4"/>
        <v>0</v>
      </c>
      <c r="P69" s="3">
        <f t="shared" si="5"/>
        <v>8</v>
      </c>
    </row>
    <row r="70" spans="1:16" ht="23" x14ac:dyDescent="0.25">
      <c r="A70" t="s">
        <v>113</v>
      </c>
      <c r="B70">
        <v>432</v>
      </c>
      <c r="C70" t="s">
        <v>37</v>
      </c>
      <c r="D70">
        <v>1.206E-2</v>
      </c>
      <c r="E70">
        <v>8.7100000000000007E-3</v>
      </c>
      <c r="F70">
        <v>5.0819999999999997E-2</v>
      </c>
      <c r="G70">
        <v>6.7200000000000003E-3</v>
      </c>
      <c r="H70">
        <v>100</v>
      </c>
      <c r="I70">
        <v>9.0900000000000009E-3</v>
      </c>
      <c r="J70">
        <v>100</v>
      </c>
      <c r="K70">
        <v>4.9599999999999998E-2</v>
      </c>
      <c r="L70">
        <v>100</v>
      </c>
      <c r="M70">
        <v>6.8100000000000001E-3</v>
      </c>
      <c r="N70" t="b">
        <f t="shared" si="3"/>
        <v>1</v>
      </c>
      <c r="O70" t="b">
        <f t="shared" si="4"/>
        <v>0</v>
      </c>
      <c r="P70" s="3">
        <f t="shared" si="5"/>
        <v>4</v>
      </c>
    </row>
    <row r="71" spans="1:16" ht="23" x14ac:dyDescent="0.25">
      <c r="A71" t="s">
        <v>114</v>
      </c>
      <c r="B71">
        <v>60</v>
      </c>
      <c r="C71" t="s">
        <v>37</v>
      </c>
      <c r="D71">
        <v>1.91E-3</v>
      </c>
      <c r="E71">
        <v>1.8E-3</v>
      </c>
      <c r="F71">
        <v>2.2540000000000001E-2</v>
      </c>
      <c r="G71">
        <v>7.7299999999999999E-3</v>
      </c>
      <c r="H71">
        <v>100</v>
      </c>
      <c r="I71">
        <v>1.83E-3</v>
      </c>
      <c r="J71">
        <v>100</v>
      </c>
      <c r="K71">
        <v>2.2210000000000001E-2</v>
      </c>
      <c r="L71">
        <v>100</v>
      </c>
      <c r="M71">
        <v>7.5199999999999998E-3</v>
      </c>
      <c r="N71" t="b">
        <f t="shared" si="3"/>
        <v>1</v>
      </c>
      <c r="O71" t="b">
        <f t="shared" si="4"/>
        <v>0</v>
      </c>
      <c r="P71" s="3">
        <f t="shared" si="5"/>
        <v>3</v>
      </c>
    </row>
    <row r="72" spans="1:16" ht="23" x14ac:dyDescent="0.25">
      <c r="A72" t="s">
        <v>115</v>
      </c>
      <c r="B72">
        <v>12</v>
      </c>
      <c r="C72" t="s">
        <v>27</v>
      </c>
      <c r="D72">
        <v>4.4999999999999999E-4</v>
      </c>
      <c r="E72">
        <v>2.7E-4</v>
      </c>
      <c r="F72">
        <v>7.9000000000000001E-4</v>
      </c>
      <c r="G72">
        <v>2.5000000000000001E-4</v>
      </c>
      <c r="H72">
        <v>100</v>
      </c>
      <c r="I72">
        <v>2.7E-4</v>
      </c>
      <c r="J72">
        <v>100</v>
      </c>
      <c r="K72">
        <v>8.1999999999999998E-4</v>
      </c>
      <c r="L72">
        <v>100</v>
      </c>
      <c r="M72">
        <v>2.7E-4</v>
      </c>
      <c r="N72" t="b">
        <f t="shared" si="3"/>
        <v>1</v>
      </c>
      <c r="O72" t="b">
        <f t="shared" si="4"/>
        <v>0</v>
      </c>
      <c r="P72" s="3">
        <f t="shared" si="5"/>
        <v>3</v>
      </c>
    </row>
    <row r="73" spans="1:16" ht="23" x14ac:dyDescent="0.25">
      <c r="A73" t="s">
        <v>116</v>
      </c>
      <c r="B73">
        <v>11135</v>
      </c>
      <c r="C73" t="s">
        <v>117</v>
      </c>
      <c r="D73">
        <v>9.4476200000000006</v>
      </c>
      <c r="E73">
        <v>5.6529800000000003</v>
      </c>
      <c r="F73">
        <v>30.508839999999999</v>
      </c>
      <c r="G73">
        <v>1000000</v>
      </c>
      <c r="H73">
        <v>100</v>
      </c>
      <c r="I73">
        <v>5.08629</v>
      </c>
      <c r="J73">
        <v>100</v>
      </c>
      <c r="K73">
        <v>31.483170000000001</v>
      </c>
      <c r="L73">
        <v>0</v>
      </c>
      <c r="M73">
        <v>1000000</v>
      </c>
      <c r="N73" t="b">
        <f t="shared" si="3"/>
        <v>1</v>
      </c>
      <c r="O73" t="b">
        <f t="shared" si="4"/>
        <v>0</v>
      </c>
      <c r="P73" s="3">
        <f t="shared" si="5"/>
        <v>2</v>
      </c>
    </row>
    <row r="74" spans="1:16" ht="23" x14ac:dyDescent="0.25">
      <c r="A74" t="s">
        <v>118</v>
      </c>
      <c r="B74">
        <v>108</v>
      </c>
      <c r="C74" t="s">
        <v>65</v>
      </c>
      <c r="D74">
        <v>4.6899999999999997E-3</v>
      </c>
      <c r="E74">
        <v>4.0299999999999997E-3</v>
      </c>
      <c r="F74">
        <v>8.4399999999999996E-3</v>
      </c>
      <c r="G74">
        <v>7.6469999999999996E-2</v>
      </c>
      <c r="H74">
        <v>67.59</v>
      </c>
      <c r="I74">
        <v>2.2499999999999998E-3</v>
      </c>
      <c r="J74">
        <v>100</v>
      </c>
      <c r="K74">
        <v>8.8599999999999998E-3</v>
      </c>
      <c r="L74">
        <v>100</v>
      </c>
      <c r="M74">
        <v>7.6259999999999994E-2</v>
      </c>
      <c r="N74" t="b">
        <f t="shared" si="3"/>
        <v>1</v>
      </c>
      <c r="O74" t="b">
        <f t="shared" si="4"/>
        <v>0</v>
      </c>
      <c r="P74" s="3">
        <f t="shared" si="5"/>
        <v>4</v>
      </c>
    </row>
    <row r="75" spans="1:16" ht="23" x14ac:dyDescent="0.25">
      <c r="A75" t="s">
        <v>119</v>
      </c>
      <c r="B75">
        <v>36</v>
      </c>
      <c r="C75" t="s">
        <v>37</v>
      </c>
      <c r="D75">
        <v>1.2700000000000001E-3</v>
      </c>
      <c r="E75">
        <v>1.1100000000000001E-3</v>
      </c>
      <c r="F75">
        <v>4.1099999999999999E-3</v>
      </c>
      <c r="G75">
        <v>9.7000000000000005E-4</v>
      </c>
      <c r="H75">
        <v>100</v>
      </c>
      <c r="I75">
        <v>1.14E-3</v>
      </c>
      <c r="J75">
        <v>100</v>
      </c>
      <c r="K75">
        <v>4.28E-3</v>
      </c>
      <c r="L75">
        <v>100</v>
      </c>
      <c r="M75">
        <v>1.01E-3</v>
      </c>
      <c r="N75" t="b">
        <f t="shared" si="3"/>
        <v>1</v>
      </c>
      <c r="O75" t="b">
        <f t="shared" si="4"/>
        <v>0</v>
      </c>
      <c r="P75" s="3">
        <f t="shared" si="5"/>
        <v>1</v>
      </c>
    </row>
    <row r="76" spans="1:16" ht="23" x14ac:dyDescent="0.25">
      <c r="A76" t="s">
        <v>120</v>
      </c>
      <c r="B76">
        <v>29268</v>
      </c>
      <c r="C76" t="s">
        <v>121</v>
      </c>
      <c r="D76">
        <v>1000000</v>
      </c>
      <c r="E76">
        <v>1000000</v>
      </c>
      <c r="F76">
        <v>1000000</v>
      </c>
      <c r="G76">
        <v>1000000</v>
      </c>
      <c r="H76">
        <v>0</v>
      </c>
      <c r="I76">
        <v>1000000</v>
      </c>
      <c r="J76">
        <v>0</v>
      </c>
      <c r="K76">
        <v>1000000</v>
      </c>
      <c r="L76">
        <v>0</v>
      </c>
      <c r="M76">
        <v>1000000</v>
      </c>
      <c r="N76" t="b">
        <f t="shared" si="3"/>
        <v>0</v>
      </c>
      <c r="O76" t="b">
        <f t="shared" si="4"/>
        <v>1</v>
      </c>
      <c r="P76" s="3">
        <f t="shared" si="5"/>
        <v>3</v>
      </c>
    </row>
    <row r="77" spans="1:16" ht="23" x14ac:dyDescent="0.25">
      <c r="A77" t="s">
        <v>122</v>
      </c>
      <c r="B77">
        <v>12</v>
      </c>
      <c r="C77" t="s">
        <v>27</v>
      </c>
      <c r="D77">
        <v>4.4000000000000002E-4</v>
      </c>
      <c r="E77">
        <v>2.5000000000000001E-4</v>
      </c>
      <c r="F77">
        <v>7.9000000000000001E-4</v>
      </c>
      <c r="G77">
        <v>3.7699999999999999E-3</v>
      </c>
      <c r="H77">
        <v>100</v>
      </c>
      <c r="I77">
        <v>2.7999999999999998E-4</v>
      </c>
      <c r="J77">
        <v>100</v>
      </c>
      <c r="K77">
        <v>8.1999999999999998E-4</v>
      </c>
      <c r="L77">
        <v>100</v>
      </c>
      <c r="M77">
        <v>3.8400000000000001E-3</v>
      </c>
      <c r="N77" t="b">
        <f t="shared" si="3"/>
        <v>1</v>
      </c>
      <c r="O77" t="b">
        <f t="shared" si="4"/>
        <v>0</v>
      </c>
      <c r="P77" s="3">
        <f t="shared" si="5"/>
        <v>8</v>
      </c>
    </row>
    <row r="78" spans="1:16" ht="23" x14ac:dyDescent="0.25">
      <c r="A78" t="s">
        <v>123</v>
      </c>
      <c r="B78">
        <v>2193</v>
      </c>
      <c r="C78" t="s">
        <v>37</v>
      </c>
      <c r="D78">
        <v>6.2640000000000001E-2</v>
      </c>
      <c r="E78">
        <v>3.3410000000000002E-2</v>
      </c>
      <c r="F78">
        <v>0.58026</v>
      </c>
      <c r="G78">
        <v>3.9419999999999997E-2</v>
      </c>
      <c r="H78">
        <v>100</v>
      </c>
      <c r="I78">
        <v>3.7310000000000003E-2</v>
      </c>
      <c r="J78">
        <v>100</v>
      </c>
      <c r="K78">
        <v>0.75646000000000002</v>
      </c>
      <c r="L78">
        <v>100</v>
      </c>
      <c r="M78">
        <v>4.1570000000000003E-2</v>
      </c>
      <c r="N78" t="b">
        <f t="shared" si="3"/>
        <v>1</v>
      </c>
      <c r="O78" t="b">
        <f t="shared" si="4"/>
        <v>0</v>
      </c>
      <c r="P78" s="3">
        <f t="shared" si="5"/>
        <v>2</v>
      </c>
    </row>
    <row r="79" spans="1:16" ht="23" x14ac:dyDescent="0.25">
      <c r="A79" t="s">
        <v>124</v>
      </c>
      <c r="B79">
        <v>3537</v>
      </c>
      <c r="C79" t="s">
        <v>125</v>
      </c>
      <c r="D79">
        <v>0.22375</v>
      </c>
      <c r="E79">
        <v>0.11236</v>
      </c>
      <c r="F79">
        <v>2.34544</v>
      </c>
      <c r="G79">
        <v>0.16395999999999999</v>
      </c>
      <c r="H79">
        <v>100</v>
      </c>
      <c r="I79">
        <v>0.12884000000000001</v>
      </c>
      <c r="J79">
        <v>100</v>
      </c>
      <c r="K79">
        <v>2.3223699999999998</v>
      </c>
      <c r="L79">
        <v>100</v>
      </c>
      <c r="M79">
        <v>0.16700000000000001</v>
      </c>
      <c r="N79" t="b">
        <f t="shared" si="3"/>
        <v>1</v>
      </c>
      <c r="O79" t="b">
        <f t="shared" si="4"/>
        <v>0</v>
      </c>
      <c r="P79" s="3">
        <f t="shared" si="5"/>
        <v>3</v>
      </c>
    </row>
    <row r="80" spans="1:16" ht="23" x14ac:dyDescent="0.25">
      <c r="A80" t="s">
        <v>126</v>
      </c>
      <c r="B80">
        <v>215</v>
      </c>
      <c r="C80" t="s">
        <v>68</v>
      </c>
      <c r="D80">
        <v>8.3400000000000002E-3</v>
      </c>
      <c r="E80">
        <v>9.0699999999999999E-3</v>
      </c>
      <c r="F80">
        <v>5.663E-2</v>
      </c>
      <c r="G80">
        <v>0.20474000000000001</v>
      </c>
      <c r="H80">
        <v>68.37</v>
      </c>
      <c r="I80">
        <v>7.7999999999999996E-3</v>
      </c>
      <c r="J80">
        <v>68.37</v>
      </c>
      <c r="K80">
        <v>5.6329999999999998E-2</v>
      </c>
      <c r="L80">
        <v>100</v>
      </c>
      <c r="M80">
        <v>0.20297000000000001</v>
      </c>
      <c r="N80" t="b">
        <f t="shared" si="3"/>
        <v>0</v>
      </c>
      <c r="O80" t="b">
        <f t="shared" si="4"/>
        <v>0</v>
      </c>
      <c r="P80" s="3">
        <f t="shared" si="5"/>
        <v>8</v>
      </c>
    </row>
    <row r="81" spans="1:16" ht="23" x14ac:dyDescent="0.25">
      <c r="A81" t="s">
        <v>127</v>
      </c>
      <c r="B81">
        <v>380171</v>
      </c>
      <c r="C81" t="s">
        <v>128</v>
      </c>
      <c r="D81">
        <v>1000000</v>
      </c>
      <c r="E81">
        <v>1000000</v>
      </c>
      <c r="F81">
        <v>1000000</v>
      </c>
      <c r="G81">
        <v>1000000</v>
      </c>
      <c r="H81">
        <v>0</v>
      </c>
      <c r="I81">
        <v>1000000</v>
      </c>
      <c r="J81">
        <v>0</v>
      </c>
      <c r="K81">
        <v>1000000</v>
      </c>
      <c r="L81">
        <v>0</v>
      </c>
      <c r="M81">
        <v>1000000</v>
      </c>
      <c r="N81" t="b">
        <f t="shared" si="3"/>
        <v>0</v>
      </c>
      <c r="O81" t="b">
        <f t="shared" si="4"/>
        <v>1</v>
      </c>
      <c r="P81" s="3">
        <f t="shared" si="5"/>
        <v>2</v>
      </c>
    </row>
    <row r="82" spans="1:16" ht="23" x14ac:dyDescent="0.25">
      <c r="A82" t="s">
        <v>129</v>
      </c>
      <c r="B82">
        <v>50</v>
      </c>
      <c r="C82" t="s">
        <v>53</v>
      </c>
      <c r="D82">
        <v>1.4300000000000001E-3</v>
      </c>
      <c r="E82">
        <v>9.5E-4</v>
      </c>
      <c r="F82">
        <v>3.4499999999999999E-3</v>
      </c>
      <c r="G82">
        <v>8.8999999999999995E-4</v>
      </c>
      <c r="H82">
        <v>100</v>
      </c>
      <c r="I82">
        <v>9.8999999999999999E-4</v>
      </c>
      <c r="J82">
        <v>100</v>
      </c>
      <c r="K82">
        <v>3.4299999999999999E-3</v>
      </c>
      <c r="L82">
        <v>100</v>
      </c>
      <c r="M82">
        <v>8.9999999999999998E-4</v>
      </c>
      <c r="N82" t="b">
        <f t="shared" si="3"/>
        <v>1</v>
      </c>
      <c r="O82" t="b">
        <f t="shared" si="4"/>
        <v>0</v>
      </c>
      <c r="P82" s="3">
        <f t="shared" si="5"/>
        <v>5</v>
      </c>
    </row>
    <row r="83" spans="1:16" ht="23" x14ac:dyDescent="0.25">
      <c r="A83" t="s">
        <v>130</v>
      </c>
      <c r="B83">
        <v>65</v>
      </c>
      <c r="C83" t="s">
        <v>16</v>
      </c>
      <c r="D83">
        <v>1.7600000000000001E-3</v>
      </c>
      <c r="E83">
        <v>9.3999999999999997E-4</v>
      </c>
      <c r="F83">
        <v>5.3600000000000002E-3</v>
      </c>
      <c r="G83">
        <v>1.0499999999999999E-3</v>
      </c>
      <c r="H83">
        <v>100</v>
      </c>
      <c r="I83">
        <v>9.6000000000000002E-4</v>
      </c>
      <c r="J83">
        <v>100</v>
      </c>
      <c r="K83">
        <v>5.4400000000000004E-3</v>
      </c>
      <c r="L83">
        <v>100</v>
      </c>
      <c r="M83">
        <v>1.08E-3</v>
      </c>
      <c r="N83" t="b">
        <f t="shared" si="3"/>
        <v>1</v>
      </c>
      <c r="O83" t="b">
        <f t="shared" si="4"/>
        <v>0</v>
      </c>
      <c r="P83" s="3">
        <f t="shared" si="5"/>
        <v>2</v>
      </c>
    </row>
    <row r="84" spans="1:16" ht="23" x14ac:dyDescent="0.25">
      <c r="A84" t="s">
        <v>131</v>
      </c>
      <c r="B84">
        <v>34281</v>
      </c>
      <c r="C84" t="s">
        <v>132</v>
      </c>
      <c r="D84">
        <v>1000000</v>
      </c>
      <c r="E84">
        <v>1000000</v>
      </c>
      <c r="F84">
        <v>1000000</v>
      </c>
      <c r="G84">
        <v>1000000</v>
      </c>
      <c r="H84">
        <v>0</v>
      </c>
      <c r="I84">
        <v>1000000</v>
      </c>
      <c r="J84">
        <v>0</v>
      </c>
      <c r="K84">
        <v>1000000</v>
      </c>
      <c r="L84">
        <v>0</v>
      </c>
      <c r="M84">
        <v>1000000</v>
      </c>
      <c r="N84" t="b">
        <f t="shared" si="3"/>
        <v>0</v>
      </c>
      <c r="O84" t="b">
        <f t="shared" si="4"/>
        <v>1</v>
      </c>
      <c r="P84" s="3">
        <f t="shared" si="5"/>
        <v>2</v>
      </c>
    </row>
    <row r="85" spans="1:16" ht="23" x14ac:dyDescent="0.25">
      <c r="A85" t="s">
        <v>133</v>
      </c>
      <c r="B85">
        <v>1925</v>
      </c>
      <c r="C85" t="s">
        <v>77</v>
      </c>
      <c r="D85">
        <v>8.727E-2</v>
      </c>
      <c r="E85">
        <v>0.12723000000000001</v>
      </c>
      <c r="F85">
        <v>0.89180000000000004</v>
      </c>
      <c r="G85">
        <v>0.10076</v>
      </c>
      <c r="H85">
        <v>100</v>
      </c>
      <c r="I85">
        <v>0.13593</v>
      </c>
      <c r="J85">
        <v>100</v>
      </c>
      <c r="K85">
        <v>1.1116600000000001</v>
      </c>
      <c r="L85">
        <v>100</v>
      </c>
      <c r="M85">
        <v>0.11015</v>
      </c>
      <c r="N85" t="b">
        <f t="shared" si="3"/>
        <v>0</v>
      </c>
      <c r="O85" t="b">
        <f t="shared" si="4"/>
        <v>0</v>
      </c>
      <c r="P85" s="3">
        <f t="shared" si="5"/>
        <v>7</v>
      </c>
    </row>
    <row r="86" spans="1:16" ht="23" x14ac:dyDescent="0.25">
      <c r="A86" t="s">
        <v>134</v>
      </c>
      <c r="B86">
        <v>153639</v>
      </c>
      <c r="C86" t="s">
        <v>31</v>
      </c>
      <c r="D86">
        <v>7.6119300000000001</v>
      </c>
      <c r="E86">
        <v>5.6056400000000002</v>
      </c>
      <c r="F86">
        <v>1000000</v>
      </c>
      <c r="G86">
        <v>1000000</v>
      </c>
      <c r="H86">
        <v>100</v>
      </c>
      <c r="I86">
        <v>5.8255299999999997</v>
      </c>
      <c r="J86">
        <v>0</v>
      </c>
      <c r="K86">
        <v>1000000</v>
      </c>
      <c r="L86">
        <v>0</v>
      </c>
      <c r="M86">
        <v>1000000</v>
      </c>
      <c r="N86" t="b">
        <f t="shared" si="3"/>
        <v>1</v>
      </c>
      <c r="O86" t="b">
        <f t="shared" si="4"/>
        <v>0</v>
      </c>
      <c r="P86" s="3">
        <f t="shared" si="5"/>
        <v>9</v>
      </c>
    </row>
    <row r="87" spans="1:16" ht="23" x14ac:dyDescent="0.25">
      <c r="A87" t="s">
        <v>135</v>
      </c>
      <c r="B87">
        <v>253017</v>
      </c>
      <c r="C87" t="s">
        <v>136</v>
      </c>
      <c r="D87">
        <v>20.869859999999999</v>
      </c>
      <c r="E87">
        <v>1000000</v>
      </c>
      <c r="F87">
        <v>1000000</v>
      </c>
      <c r="G87">
        <v>13.31006</v>
      </c>
      <c r="H87">
        <v>0</v>
      </c>
      <c r="I87">
        <v>1000000</v>
      </c>
      <c r="J87">
        <v>0</v>
      </c>
      <c r="K87">
        <v>1000000</v>
      </c>
      <c r="L87">
        <v>100</v>
      </c>
      <c r="M87">
        <v>13.79424</v>
      </c>
      <c r="N87" t="b">
        <f t="shared" si="3"/>
        <v>1</v>
      </c>
      <c r="O87" t="b">
        <f t="shared" si="4"/>
        <v>0</v>
      </c>
      <c r="P87" s="3">
        <f t="shared" si="5"/>
        <v>7</v>
      </c>
    </row>
    <row r="88" spans="1:16" ht="23" x14ac:dyDescent="0.25">
      <c r="A88" t="s">
        <v>137</v>
      </c>
      <c r="B88">
        <v>1295</v>
      </c>
      <c r="C88" t="s">
        <v>138</v>
      </c>
      <c r="D88">
        <v>4.8434400000000002</v>
      </c>
      <c r="E88">
        <v>1.4228499999999999</v>
      </c>
      <c r="F88">
        <v>0.62219999999999998</v>
      </c>
      <c r="G88">
        <v>12.721259999999999</v>
      </c>
      <c r="H88">
        <v>10.42</v>
      </c>
      <c r="I88">
        <v>1.45783</v>
      </c>
      <c r="J88">
        <v>100</v>
      </c>
      <c r="K88">
        <v>0.69955999999999996</v>
      </c>
      <c r="L88">
        <v>100</v>
      </c>
      <c r="M88">
        <v>13.191050000000001</v>
      </c>
      <c r="N88" t="b">
        <f t="shared" si="3"/>
        <v>1</v>
      </c>
      <c r="O88" t="b">
        <f t="shared" si="4"/>
        <v>0</v>
      </c>
      <c r="P88" s="3">
        <f t="shared" si="5"/>
        <v>10</v>
      </c>
    </row>
    <row r="89" spans="1:16" ht="23" x14ac:dyDescent="0.25">
      <c r="A89" t="s">
        <v>139</v>
      </c>
      <c r="B89">
        <v>3798470</v>
      </c>
      <c r="C89" t="s">
        <v>140</v>
      </c>
      <c r="D89">
        <v>1000000</v>
      </c>
      <c r="E89">
        <v>1000000</v>
      </c>
      <c r="F89">
        <v>1000000</v>
      </c>
      <c r="G89">
        <v>1000000</v>
      </c>
      <c r="H89">
        <v>0</v>
      </c>
      <c r="I89">
        <v>1000000</v>
      </c>
      <c r="J89">
        <v>0</v>
      </c>
      <c r="K89">
        <v>1000000</v>
      </c>
      <c r="L89">
        <v>0</v>
      </c>
      <c r="M89">
        <v>1000000</v>
      </c>
      <c r="N89" t="b">
        <f t="shared" si="3"/>
        <v>0</v>
      </c>
      <c r="O89" t="b">
        <f t="shared" si="4"/>
        <v>1</v>
      </c>
      <c r="P89" s="3">
        <f t="shared" si="5"/>
        <v>5</v>
      </c>
    </row>
    <row r="90" spans="1:16" ht="23" x14ac:dyDescent="0.25">
      <c r="A90" t="s">
        <v>141</v>
      </c>
      <c r="B90">
        <v>8143</v>
      </c>
      <c r="C90" t="s">
        <v>142</v>
      </c>
      <c r="D90">
        <v>5.9873000000000003</v>
      </c>
      <c r="E90">
        <v>5.2673800000000002</v>
      </c>
      <c r="F90">
        <v>16.005970000000001</v>
      </c>
      <c r="G90">
        <v>1000000</v>
      </c>
      <c r="H90">
        <v>100</v>
      </c>
      <c r="I90">
        <v>6.48299</v>
      </c>
      <c r="J90">
        <v>100</v>
      </c>
      <c r="K90">
        <v>18.564060000000001</v>
      </c>
      <c r="L90">
        <v>0</v>
      </c>
      <c r="M90">
        <v>1000000</v>
      </c>
      <c r="N90" t="b">
        <f t="shared" si="3"/>
        <v>1</v>
      </c>
      <c r="O90" t="b">
        <f t="shared" si="4"/>
        <v>0</v>
      </c>
      <c r="P90" s="3">
        <f t="shared" si="5"/>
        <v>7</v>
      </c>
    </row>
    <row r="91" spans="1:16" ht="23" x14ac:dyDescent="0.25">
      <c r="A91" t="s">
        <v>143</v>
      </c>
      <c r="B91">
        <v>4233</v>
      </c>
      <c r="C91" t="s">
        <v>23</v>
      </c>
      <c r="D91">
        <v>0.20981</v>
      </c>
      <c r="E91">
        <v>0.10296</v>
      </c>
      <c r="F91">
        <v>2.86165</v>
      </c>
      <c r="G91">
        <v>0.19414999999999999</v>
      </c>
      <c r="H91">
        <v>100</v>
      </c>
      <c r="I91">
        <v>0.11162999999999999</v>
      </c>
      <c r="J91">
        <v>100</v>
      </c>
      <c r="K91">
        <v>3.4908800000000002</v>
      </c>
      <c r="L91">
        <v>100</v>
      </c>
      <c r="M91">
        <v>0.1983</v>
      </c>
      <c r="N91" t="b">
        <f t="shared" si="3"/>
        <v>1</v>
      </c>
      <c r="O91" t="b">
        <f t="shared" si="4"/>
        <v>0</v>
      </c>
      <c r="P91" s="3">
        <f t="shared" si="5"/>
        <v>4</v>
      </c>
    </row>
    <row r="92" spans="1:16" ht="23" x14ac:dyDescent="0.25">
      <c r="A92" t="s">
        <v>144</v>
      </c>
      <c r="B92">
        <v>963</v>
      </c>
      <c r="C92" t="s">
        <v>77</v>
      </c>
      <c r="D92">
        <v>4.283E-2</v>
      </c>
      <c r="E92">
        <v>6.6390000000000005E-2</v>
      </c>
      <c r="F92">
        <v>0.29165000000000002</v>
      </c>
      <c r="G92">
        <v>4.9329999999999999E-2</v>
      </c>
      <c r="H92">
        <v>100</v>
      </c>
      <c r="I92">
        <v>6.7790000000000003E-2</v>
      </c>
      <c r="J92">
        <v>100</v>
      </c>
      <c r="K92">
        <v>0.29493000000000003</v>
      </c>
      <c r="L92">
        <v>100</v>
      </c>
      <c r="M92">
        <v>5.0130000000000001E-2</v>
      </c>
      <c r="N92" t="b">
        <f t="shared" si="3"/>
        <v>0</v>
      </c>
      <c r="O92" t="b">
        <f t="shared" si="4"/>
        <v>0</v>
      </c>
      <c r="P92" s="3">
        <f t="shared" si="5"/>
        <v>4</v>
      </c>
    </row>
    <row r="93" spans="1:16" ht="23" x14ac:dyDescent="0.25">
      <c r="A93" t="s">
        <v>145</v>
      </c>
      <c r="B93">
        <v>10179</v>
      </c>
      <c r="C93" t="s">
        <v>31</v>
      </c>
      <c r="D93">
        <v>0.49370999999999998</v>
      </c>
      <c r="E93">
        <v>0.25584000000000001</v>
      </c>
      <c r="F93">
        <v>10.898300000000001</v>
      </c>
      <c r="G93">
        <v>0.34353</v>
      </c>
      <c r="H93">
        <v>100</v>
      </c>
      <c r="I93">
        <v>0.31324000000000002</v>
      </c>
      <c r="J93">
        <v>100</v>
      </c>
      <c r="K93">
        <v>11.46209</v>
      </c>
      <c r="L93">
        <v>100</v>
      </c>
      <c r="M93">
        <v>0.39650999999999997</v>
      </c>
      <c r="N93" t="b">
        <f t="shared" si="3"/>
        <v>1</v>
      </c>
      <c r="O93" t="b">
        <f t="shared" si="4"/>
        <v>0</v>
      </c>
      <c r="P93" s="3">
        <f t="shared" si="5"/>
        <v>9</v>
      </c>
    </row>
    <row r="94" spans="1:16" ht="23" x14ac:dyDescent="0.25">
      <c r="A94" t="s">
        <v>146</v>
      </c>
      <c r="B94">
        <v>3015</v>
      </c>
      <c r="C94" t="s">
        <v>31</v>
      </c>
      <c r="D94">
        <v>0.12686</v>
      </c>
      <c r="E94">
        <v>7.4319999999999997E-2</v>
      </c>
      <c r="F94">
        <v>1.7323299999999999</v>
      </c>
      <c r="G94">
        <v>9.3090000000000006E-2</v>
      </c>
      <c r="H94">
        <v>100</v>
      </c>
      <c r="I94">
        <v>7.9799999999999996E-2</v>
      </c>
      <c r="J94">
        <v>100</v>
      </c>
      <c r="K94">
        <v>1.7577700000000001</v>
      </c>
      <c r="L94">
        <v>100</v>
      </c>
      <c r="M94">
        <v>9.7659999999999997E-2</v>
      </c>
      <c r="N94" t="b">
        <f t="shared" si="3"/>
        <v>1</v>
      </c>
      <c r="O94" t="b">
        <f t="shared" si="4"/>
        <v>0</v>
      </c>
      <c r="P94" s="3">
        <f t="shared" si="5"/>
        <v>7</v>
      </c>
    </row>
    <row r="95" spans="1:16" ht="23" x14ac:dyDescent="0.25">
      <c r="A95" t="s">
        <v>147</v>
      </c>
      <c r="B95">
        <v>410</v>
      </c>
      <c r="C95" t="s">
        <v>148</v>
      </c>
      <c r="D95">
        <v>1.393E-2</v>
      </c>
      <c r="E95">
        <v>1.9599999999999999E-2</v>
      </c>
      <c r="F95">
        <v>6.8019999999999997E-2</v>
      </c>
      <c r="G95">
        <v>0.31364999999999998</v>
      </c>
      <c r="H95">
        <v>75.849999999999994</v>
      </c>
      <c r="I95">
        <v>1.7350000000000001E-2</v>
      </c>
      <c r="J95">
        <v>100</v>
      </c>
      <c r="K95">
        <v>6.7970000000000003E-2</v>
      </c>
      <c r="L95">
        <v>100</v>
      </c>
      <c r="M95">
        <v>0.30765999999999999</v>
      </c>
      <c r="N95" t="b">
        <f t="shared" si="3"/>
        <v>0</v>
      </c>
      <c r="O95" t="b">
        <f t="shared" si="4"/>
        <v>0</v>
      </c>
      <c r="P95" s="3">
        <f t="shared" si="5"/>
        <v>7</v>
      </c>
    </row>
    <row r="96" spans="1:16" ht="23" x14ac:dyDescent="0.25">
      <c r="A96" t="s">
        <v>149</v>
      </c>
      <c r="B96">
        <v>4842</v>
      </c>
      <c r="C96" t="s">
        <v>150</v>
      </c>
      <c r="D96">
        <v>0.18339</v>
      </c>
      <c r="E96">
        <v>0.22822000000000001</v>
      </c>
      <c r="F96">
        <v>1.0097400000000001</v>
      </c>
      <c r="G96">
        <v>0.16184000000000001</v>
      </c>
      <c r="H96">
        <v>100</v>
      </c>
      <c r="I96">
        <v>0.23508999999999999</v>
      </c>
      <c r="J96">
        <v>100</v>
      </c>
      <c r="K96">
        <v>1.04271</v>
      </c>
      <c r="L96">
        <v>100</v>
      </c>
      <c r="M96">
        <v>0.17063999999999999</v>
      </c>
      <c r="N96" t="b">
        <f t="shared" si="3"/>
        <v>1</v>
      </c>
      <c r="O96" t="b">
        <f t="shared" si="4"/>
        <v>0</v>
      </c>
      <c r="P96" s="3">
        <f t="shared" si="5"/>
        <v>3</v>
      </c>
    </row>
    <row r="97" spans="1:16" ht="23" x14ac:dyDescent="0.25">
      <c r="A97" t="s">
        <v>151</v>
      </c>
      <c r="B97">
        <v>162</v>
      </c>
      <c r="C97" t="s">
        <v>53</v>
      </c>
      <c r="D97">
        <v>4.2700000000000004E-3</v>
      </c>
      <c r="E97">
        <v>2.2100000000000002E-3</v>
      </c>
      <c r="F97">
        <v>6.8300000000000001E-3</v>
      </c>
      <c r="G97">
        <v>2.81E-3</v>
      </c>
      <c r="H97">
        <v>100</v>
      </c>
      <c r="I97">
        <v>2.32E-3</v>
      </c>
      <c r="J97">
        <v>100</v>
      </c>
      <c r="K97">
        <v>6.7200000000000003E-3</v>
      </c>
      <c r="L97">
        <v>100</v>
      </c>
      <c r="M97">
        <v>2.8400000000000001E-3</v>
      </c>
      <c r="N97" t="b">
        <f t="shared" si="3"/>
        <v>1</v>
      </c>
      <c r="O97" t="b">
        <f t="shared" si="4"/>
        <v>0</v>
      </c>
      <c r="P97" s="3">
        <f t="shared" si="5"/>
        <v>2</v>
      </c>
    </row>
    <row r="98" spans="1:16" ht="23" x14ac:dyDescent="0.25">
      <c r="A98" t="s">
        <v>152</v>
      </c>
      <c r="B98">
        <v>1393745</v>
      </c>
      <c r="C98" t="s">
        <v>153</v>
      </c>
      <c r="D98">
        <v>1000000</v>
      </c>
      <c r="E98">
        <v>1000000</v>
      </c>
      <c r="F98">
        <v>1000000</v>
      </c>
      <c r="G98">
        <v>1000000</v>
      </c>
      <c r="H98">
        <v>0</v>
      </c>
      <c r="I98">
        <v>1000000</v>
      </c>
      <c r="J98">
        <v>0</v>
      </c>
      <c r="K98">
        <v>1000000</v>
      </c>
      <c r="L98">
        <v>0</v>
      </c>
      <c r="M98">
        <v>1000000</v>
      </c>
      <c r="N98" t="b">
        <f t="shared" si="3"/>
        <v>0</v>
      </c>
      <c r="O98" t="b">
        <f t="shared" si="4"/>
        <v>1</v>
      </c>
      <c r="P98" s="3">
        <f t="shared" si="5"/>
        <v>2</v>
      </c>
    </row>
    <row r="99" spans="1:16" ht="23" x14ac:dyDescent="0.25">
      <c r="A99" t="s">
        <v>154</v>
      </c>
      <c r="B99">
        <v>576</v>
      </c>
      <c r="C99" t="s">
        <v>37</v>
      </c>
      <c r="D99">
        <v>1.636E-2</v>
      </c>
      <c r="E99">
        <v>9.9299999999999996E-3</v>
      </c>
      <c r="F99">
        <v>0.11028</v>
      </c>
      <c r="G99">
        <v>4.9542700000000002</v>
      </c>
      <c r="H99">
        <v>100</v>
      </c>
      <c r="I99">
        <v>1.086E-2</v>
      </c>
      <c r="J99">
        <v>100</v>
      </c>
      <c r="K99">
        <v>0.11380999999999999</v>
      </c>
      <c r="L99">
        <v>100</v>
      </c>
      <c r="M99">
        <v>4.9101800000000004</v>
      </c>
      <c r="N99" t="b">
        <f t="shared" si="3"/>
        <v>1</v>
      </c>
      <c r="O99" t="b">
        <f t="shared" si="4"/>
        <v>0</v>
      </c>
      <c r="P99" s="3">
        <f t="shared" si="5"/>
        <v>17</v>
      </c>
    </row>
    <row r="100" spans="1:16" ht="23" x14ac:dyDescent="0.25">
      <c r="A100" t="s">
        <v>155</v>
      </c>
      <c r="B100">
        <v>684</v>
      </c>
      <c r="C100" t="s">
        <v>37</v>
      </c>
      <c r="D100">
        <v>1.983E-2</v>
      </c>
      <c r="E100">
        <v>1.2109999999999999E-2</v>
      </c>
      <c r="F100">
        <v>0.13682</v>
      </c>
      <c r="G100">
        <v>7.0484200000000001</v>
      </c>
      <c r="H100">
        <v>100</v>
      </c>
      <c r="I100">
        <v>1.242E-2</v>
      </c>
      <c r="J100">
        <v>100</v>
      </c>
      <c r="K100">
        <v>0.14607000000000001</v>
      </c>
      <c r="L100">
        <v>100</v>
      </c>
      <c r="M100">
        <v>7.0413399999999999</v>
      </c>
      <c r="N100" t="b">
        <f t="shared" si="3"/>
        <v>1</v>
      </c>
      <c r="O100" t="b">
        <f t="shared" si="4"/>
        <v>0</v>
      </c>
      <c r="P100" s="3">
        <f t="shared" si="5"/>
        <v>3</v>
      </c>
    </row>
    <row r="101" spans="1:16" ht="23" x14ac:dyDescent="0.25">
      <c r="A101" t="s">
        <v>156</v>
      </c>
      <c r="B101">
        <v>1595</v>
      </c>
      <c r="C101" t="s">
        <v>157</v>
      </c>
      <c r="D101">
        <v>0.55591999999999997</v>
      </c>
      <c r="E101">
        <v>2.9874800000000001</v>
      </c>
      <c r="F101">
        <v>0.88249999999999995</v>
      </c>
      <c r="G101">
        <v>56.80829</v>
      </c>
      <c r="H101">
        <v>4.1399999999999997</v>
      </c>
      <c r="I101">
        <v>3.1294400000000002</v>
      </c>
      <c r="J101">
        <v>100</v>
      </c>
      <c r="K101">
        <v>0.98121000000000003</v>
      </c>
      <c r="L101">
        <v>100</v>
      </c>
      <c r="M101">
        <v>57.93909</v>
      </c>
      <c r="N101" t="b">
        <f t="shared" si="3"/>
        <v>0</v>
      </c>
      <c r="O101" t="b">
        <f t="shared" si="4"/>
        <v>0</v>
      </c>
      <c r="P101" s="3">
        <f t="shared" si="5"/>
        <v>3</v>
      </c>
    </row>
    <row r="102" spans="1:16" ht="23" x14ac:dyDescent="0.25">
      <c r="A102" t="s">
        <v>158</v>
      </c>
      <c r="B102">
        <v>272</v>
      </c>
      <c r="C102" t="s">
        <v>23</v>
      </c>
      <c r="D102">
        <v>8.8000000000000005E-3</v>
      </c>
      <c r="E102">
        <v>4.8900000000000002E-3</v>
      </c>
      <c r="F102">
        <v>3.1220000000000001E-2</v>
      </c>
      <c r="G102">
        <v>5.9800000000000001E-3</v>
      </c>
      <c r="H102">
        <v>100</v>
      </c>
      <c r="I102">
        <v>4.9100000000000003E-3</v>
      </c>
      <c r="J102">
        <v>100</v>
      </c>
      <c r="K102">
        <v>3.0429999999999999E-2</v>
      </c>
      <c r="L102">
        <v>100</v>
      </c>
      <c r="M102">
        <v>6.0099999999999997E-3</v>
      </c>
      <c r="N102" t="b">
        <f t="shared" si="3"/>
        <v>1</v>
      </c>
      <c r="O102" t="b">
        <f t="shared" si="4"/>
        <v>0</v>
      </c>
      <c r="P102" s="3">
        <f t="shared" si="5"/>
        <v>4</v>
      </c>
    </row>
    <row r="103" spans="1:16" ht="23" x14ac:dyDescent="0.25">
      <c r="A103" t="s">
        <v>159</v>
      </c>
      <c r="B103">
        <v>693</v>
      </c>
      <c r="C103" t="s">
        <v>37</v>
      </c>
      <c r="D103">
        <v>1.9640000000000001E-2</v>
      </c>
      <c r="E103">
        <v>1.191E-2</v>
      </c>
      <c r="F103">
        <v>0.13194</v>
      </c>
      <c r="G103">
        <v>3.7767200000000001</v>
      </c>
      <c r="H103">
        <v>100</v>
      </c>
      <c r="I103">
        <v>1.192E-2</v>
      </c>
      <c r="J103">
        <v>100</v>
      </c>
      <c r="K103">
        <v>0.13704</v>
      </c>
      <c r="L103">
        <v>100</v>
      </c>
      <c r="M103">
        <v>3.8026300000000002</v>
      </c>
      <c r="N103" t="b">
        <f t="shared" si="3"/>
        <v>1</v>
      </c>
      <c r="O103" t="b">
        <f t="shared" si="4"/>
        <v>0</v>
      </c>
      <c r="P103" s="3">
        <f t="shared" si="5"/>
        <v>4</v>
      </c>
    </row>
    <row r="104" spans="1:16" ht="23" x14ac:dyDescent="0.25">
      <c r="A104" t="s">
        <v>160</v>
      </c>
      <c r="B104">
        <v>6720</v>
      </c>
      <c r="C104" t="s">
        <v>161</v>
      </c>
      <c r="D104">
        <v>0.26845999999999998</v>
      </c>
      <c r="E104">
        <v>0.28732000000000002</v>
      </c>
      <c r="F104">
        <v>3.0194100000000001</v>
      </c>
      <c r="G104">
        <v>0.22846</v>
      </c>
      <c r="H104">
        <v>100</v>
      </c>
      <c r="I104">
        <v>0.31561</v>
      </c>
      <c r="J104">
        <v>100</v>
      </c>
      <c r="K104">
        <v>3.9660299999999999</v>
      </c>
      <c r="L104">
        <v>100</v>
      </c>
      <c r="M104">
        <v>0.23891999999999999</v>
      </c>
      <c r="N104" t="b">
        <f t="shared" si="3"/>
        <v>1</v>
      </c>
      <c r="O104" t="b">
        <f t="shared" si="4"/>
        <v>0</v>
      </c>
      <c r="P104" s="3">
        <f t="shared" si="5"/>
        <v>3</v>
      </c>
    </row>
    <row r="105" spans="1:16" ht="23" x14ac:dyDescent="0.25">
      <c r="A105" t="s">
        <v>162</v>
      </c>
      <c r="B105">
        <v>3085</v>
      </c>
      <c r="C105" t="s">
        <v>161</v>
      </c>
      <c r="D105">
        <v>0.11902</v>
      </c>
      <c r="E105">
        <v>0.16153000000000001</v>
      </c>
      <c r="F105">
        <v>0.77244999999999997</v>
      </c>
      <c r="G105">
        <v>8.3799999999999999E-2</v>
      </c>
      <c r="H105">
        <v>100</v>
      </c>
      <c r="I105">
        <v>0.16655</v>
      </c>
      <c r="J105">
        <v>100</v>
      </c>
      <c r="K105">
        <v>0.90297000000000005</v>
      </c>
      <c r="L105">
        <v>100</v>
      </c>
      <c r="M105">
        <v>8.695E-2</v>
      </c>
      <c r="N105" t="b">
        <f t="shared" si="3"/>
        <v>1</v>
      </c>
      <c r="O105" t="b">
        <f t="shared" si="4"/>
        <v>0</v>
      </c>
      <c r="P105" s="3">
        <f t="shared" si="5"/>
        <v>2</v>
      </c>
    </row>
    <row r="106" spans="1:16" ht="23" x14ac:dyDescent="0.25">
      <c r="A106" t="s">
        <v>163</v>
      </c>
      <c r="B106">
        <v>2060</v>
      </c>
      <c r="C106" t="s">
        <v>23</v>
      </c>
      <c r="D106">
        <v>7.3480000000000004E-2</v>
      </c>
      <c r="E106">
        <v>6.9019999999999998E-2</v>
      </c>
      <c r="F106">
        <v>2.4195500000000001</v>
      </c>
      <c r="G106">
        <v>1.82277</v>
      </c>
      <c r="H106">
        <v>100</v>
      </c>
      <c r="I106">
        <v>7.1569999999999995E-2</v>
      </c>
      <c r="J106">
        <v>100</v>
      </c>
      <c r="K106">
        <v>2.6498499999999998</v>
      </c>
      <c r="L106">
        <v>100</v>
      </c>
      <c r="M106">
        <v>1.8283199999999999</v>
      </c>
      <c r="N106" t="b">
        <f t="shared" si="3"/>
        <v>1</v>
      </c>
      <c r="O106" t="b">
        <f t="shared" si="4"/>
        <v>0</v>
      </c>
      <c r="P106" s="3">
        <f t="shared" si="5"/>
        <v>2</v>
      </c>
    </row>
    <row r="107" spans="1:16" ht="23" x14ac:dyDescent="0.25">
      <c r="A107" t="s">
        <v>164</v>
      </c>
      <c r="B107">
        <v>8320</v>
      </c>
      <c r="C107" t="s">
        <v>31</v>
      </c>
      <c r="D107">
        <v>0.7177</v>
      </c>
      <c r="E107">
        <v>0.37225999999999998</v>
      </c>
      <c r="F107">
        <v>20.744340000000001</v>
      </c>
      <c r="G107">
        <v>0.80084999999999995</v>
      </c>
      <c r="H107">
        <v>100</v>
      </c>
      <c r="I107">
        <v>0.3947</v>
      </c>
      <c r="J107">
        <v>100</v>
      </c>
      <c r="K107">
        <v>23.171959999999999</v>
      </c>
      <c r="L107">
        <v>100</v>
      </c>
      <c r="M107">
        <v>0.81738999999999995</v>
      </c>
      <c r="N107" t="b">
        <f t="shared" si="3"/>
        <v>1</v>
      </c>
      <c r="O107" t="b">
        <f t="shared" si="4"/>
        <v>0</v>
      </c>
      <c r="P107" s="3">
        <f t="shared" si="5"/>
        <v>4</v>
      </c>
    </row>
    <row r="108" spans="1:16" ht="23" x14ac:dyDescent="0.25">
      <c r="A108" t="s">
        <v>165</v>
      </c>
      <c r="B108">
        <v>60</v>
      </c>
      <c r="C108" t="s">
        <v>27</v>
      </c>
      <c r="D108">
        <v>1.73E-3</v>
      </c>
      <c r="E108">
        <v>1.3600000000000001E-3</v>
      </c>
      <c r="F108">
        <v>5.2700000000000004E-3</v>
      </c>
      <c r="G108">
        <v>1.08E-3</v>
      </c>
      <c r="H108">
        <v>100</v>
      </c>
      <c r="I108">
        <v>1.41E-3</v>
      </c>
      <c r="J108">
        <v>100</v>
      </c>
      <c r="K108">
        <v>5.2500000000000003E-3</v>
      </c>
      <c r="L108">
        <v>100</v>
      </c>
      <c r="M108">
        <v>1.1000000000000001E-3</v>
      </c>
      <c r="N108" t="b">
        <f t="shared" si="3"/>
        <v>1</v>
      </c>
      <c r="O108" t="b">
        <f t="shared" si="4"/>
        <v>0</v>
      </c>
      <c r="P108" s="3">
        <f t="shared" si="5"/>
        <v>7</v>
      </c>
    </row>
    <row r="109" spans="1:16" ht="23" x14ac:dyDescent="0.25">
      <c r="A109" t="s">
        <v>166</v>
      </c>
      <c r="B109">
        <v>185</v>
      </c>
      <c r="C109" t="s">
        <v>23</v>
      </c>
      <c r="D109">
        <v>5.8199999999999997E-3</v>
      </c>
      <c r="E109">
        <v>5.8999999999999999E-3</v>
      </c>
      <c r="F109">
        <v>8.8499999999999995E-2</v>
      </c>
      <c r="G109">
        <v>3.0269999999999998E-2</v>
      </c>
      <c r="H109">
        <v>100</v>
      </c>
      <c r="I109">
        <v>5.8500000000000002E-3</v>
      </c>
      <c r="J109">
        <v>100</v>
      </c>
      <c r="K109">
        <v>8.727E-2</v>
      </c>
      <c r="L109">
        <v>100</v>
      </c>
      <c r="M109">
        <v>2.962E-2</v>
      </c>
      <c r="N109" t="b">
        <f t="shared" si="3"/>
        <v>0</v>
      </c>
      <c r="O109" t="b">
        <f t="shared" si="4"/>
        <v>0</v>
      </c>
      <c r="P109" s="3">
        <f t="shared" si="5"/>
        <v>2</v>
      </c>
    </row>
    <row r="110" spans="1:16" ht="23" x14ac:dyDescent="0.25">
      <c r="A110" t="s">
        <v>167</v>
      </c>
      <c r="B110">
        <v>65909</v>
      </c>
      <c r="C110" t="s">
        <v>168</v>
      </c>
      <c r="D110">
        <v>3.0675500000000002</v>
      </c>
      <c r="E110">
        <v>9.1224799999999995</v>
      </c>
      <c r="F110">
        <v>1000000</v>
      </c>
      <c r="G110">
        <v>1000000</v>
      </c>
      <c r="H110">
        <v>93.99</v>
      </c>
      <c r="I110">
        <v>10.0267</v>
      </c>
      <c r="J110">
        <v>0</v>
      </c>
      <c r="K110">
        <v>1000000</v>
      </c>
      <c r="L110">
        <v>0</v>
      </c>
      <c r="M110">
        <v>1000000</v>
      </c>
      <c r="N110" t="b">
        <f t="shared" si="3"/>
        <v>0</v>
      </c>
      <c r="O110" t="b">
        <f t="shared" si="4"/>
        <v>0</v>
      </c>
      <c r="P110" s="3">
        <f t="shared" si="5"/>
        <v>4</v>
      </c>
    </row>
    <row r="111" spans="1:16" ht="23" x14ac:dyDescent="0.25">
      <c r="A111" t="s">
        <v>169</v>
      </c>
      <c r="B111">
        <v>80</v>
      </c>
      <c r="C111" t="s">
        <v>23</v>
      </c>
      <c r="D111">
        <v>2.33E-3</v>
      </c>
      <c r="E111">
        <v>1.4400000000000001E-3</v>
      </c>
      <c r="F111">
        <v>6.1199999999999996E-3</v>
      </c>
      <c r="G111">
        <v>1.4499999999999999E-3</v>
      </c>
      <c r="H111">
        <v>100</v>
      </c>
      <c r="I111">
        <v>1.5E-3</v>
      </c>
      <c r="J111">
        <v>100</v>
      </c>
      <c r="K111">
        <v>6.0899999999999999E-3</v>
      </c>
      <c r="L111">
        <v>100</v>
      </c>
      <c r="M111">
        <v>1.5200000000000001E-3</v>
      </c>
      <c r="N111" t="b">
        <f t="shared" si="3"/>
        <v>1</v>
      </c>
      <c r="O111" t="b">
        <f t="shared" si="4"/>
        <v>0</v>
      </c>
      <c r="P111" s="3">
        <f t="shared" si="5"/>
        <v>5</v>
      </c>
    </row>
    <row r="112" spans="1:16" ht="23" x14ac:dyDescent="0.25">
      <c r="A112" t="s">
        <v>170</v>
      </c>
      <c r="B112">
        <v>215</v>
      </c>
      <c r="C112" t="s">
        <v>68</v>
      </c>
      <c r="D112">
        <v>8.3800000000000003E-3</v>
      </c>
      <c r="E112">
        <v>9.0299999999999998E-3</v>
      </c>
      <c r="F112">
        <v>5.6649999999999999E-2</v>
      </c>
      <c r="G112">
        <v>0.20416000000000001</v>
      </c>
      <c r="H112">
        <v>68.37</v>
      </c>
      <c r="I112">
        <v>7.8700000000000003E-3</v>
      </c>
      <c r="J112">
        <v>68.37</v>
      </c>
      <c r="K112">
        <v>5.6099999999999997E-2</v>
      </c>
      <c r="L112">
        <v>100</v>
      </c>
      <c r="M112">
        <v>0.20598</v>
      </c>
      <c r="N112" t="b">
        <f t="shared" si="3"/>
        <v>0</v>
      </c>
      <c r="O112" t="b">
        <f t="shared" si="4"/>
        <v>0</v>
      </c>
      <c r="P112" s="3">
        <f t="shared" si="5"/>
        <v>4</v>
      </c>
    </row>
    <row r="113" spans="1:16" ht="23" x14ac:dyDescent="0.25">
      <c r="A113" t="s">
        <v>171</v>
      </c>
      <c r="B113">
        <v>50823</v>
      </c>
      <c r="C113" t="s">
        <v>172</v>
      </c>
      <c r="D113">
        <v>3.8420399999999999</v>
      </c>
      <c r="E113">
        <v>6.0786499999999997</v>
      </c>
      <c r="F113">
        <v>1000000</v>
      </c>
      <c r="G113">
        <v>4.1755800000000001</v>
      </c>
      <c r="H113">
        <v>100</v>
      </c>
      <c r="I113">
        <v>6.3658200000000003</v>
      </c>
      <c r="J113">
        <v>0</v>
      </c>
      <c r="K113">
        <v>1000000</v>
      </c>
      <c r="L113">
        <v>100</v>
      </c>
      <c r="M113">
        <v>4.2932699999999997</v>
      </c>
      <c r="N113" t="b">
        <f t="shared" si="3"/>
        <v>0</v>
      </c>
      <c r="O113" t="b">
        <f t="shared" si="4"/>
        <v>0</v>
      </c>
      <c r="P113" s="3">
        <f t="shared" si="5"/>
        <v>2</v>
      </c>
    </row>
    <row r="114" spans="1:16" ht="23" x14ac:dyDescent="0.25">
      <c r="A114" t="s">
        <v>173</v>
      </c>
      <c r="B114">
        <v>1925</v>
      </c>
      <c r="C114" t="s">
        <v>77</v>
      </c>
      <c r="D114">
        <v>9.1859999999999997E-2</v>
      </c>
      <c r="E114">
        <v>0.13189999999999999</v>
      </c>
      <c r="F114">
        <v>1.0442</v>
      </c>
      <c r="G114">
        <v>0.10402</v>
      </c>
      <c r="H114">
        <v>100</v>
      </c>
      <c r="I114">
        <v>0.13328000000000001</v>
      </c>
      <c r="J114">
        <v>100</v>
      </c>
      <c r="K114">
        <v>1.0376399999999999</v>
      </c>
      <c r="L114">
        <v>100</v>
      </c>
      <c r="M114">
        <v>0.10397000000000001</v>
      </c>
      <c r="N114" t="b">
        <f t="shared" si="3"/>
        <v>0</v>
      </c>
      <c r="O114" t="b">
        <f t="shared" si="4"/>
        <v>0</v>
      </c>
      <c r="P114" s="3">
        <f t="shared" si="5"/>
        <v>13</v>
      </c>
    </row>
    <row r="115" spans="1:16" ht="23" x14ac:dyDescent="0.25">
      <c r="A115" t="s">
        <v>174</v>
      </c>
      <c r="B115">
        <v>29043</v>
      </c>
      <c r="C115" t="s">
        <v>175</v>
      </c>
      <c r="D115">
        <v>1000000</v>
      </c>
      <c r="E115">
        <v>1000000</v>
      </c>
      <c r="F115">
        <v>1000000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L115">
        <v>0</v>
      </c>
      <c r="M115">
        <v>1000000</v>
      </c>
      <c r="N115" t="b">
        <f t="shared" si="3"/>
        <v>0</v>
      </c>
      <c r="O115" t="b">
        <f t="shared" si="4"/>
        <v>1</v>
      </c>
      <c r="P115" s="3">
        <f t="shared" si="5"/>
        <v>9</v>
      </c>
    </row>
    <row r="116" spans="1:16" ht="23" x14ac:dyDescent="0.25">
      <c r="A116" t="s">
        <v>176</v>
      </c>
      <c r="B116">
        <v>20</v>
      </c>
      <c r="C116" t="s">
        <v>27</v>
      </c>
      <c r="D116">
        <v>6.4000000000000005E-4</v>
      </c>
      <c r="E116">
        <v>3.6999999999999999E-4</v>
      </c>
      <c r="F116">
        <v>1.2899999999999999E-3</v>
      </c>
      <c r="G116">
        <v>3.8000000000000002E-4</v>
      </c>
      <c r="H116">
        <v>100</v>
      </c>
      <c r="I116">
        <v>4.0999999999999999E-4</v>
      </c>
      <c r="J116">
        <v>100</v>
      </c>
      <c r="K116">
        <v>1.32E-3</v>
      </c>
      <c r="L116">
        <v>100</v>
      </c>
      <c r="M116">
        <v>3.8999999999999999E-4</v>
      </c>
      <c r="N116" t="b">
        <f t="shared" si="3"/>
        <v>1</v>
      </c>
      <c r="O116" t="b">
        <f t="shared" si="4"/>
        <v>0</v>
      </c>
      <c r="P116" s="3">
        <f t="shared" si="5"/>
        <v>6</v>
      </c>
    </row>
    <row r="117" spans="1:16" ht="23" x14ac:dyDescent="0.25">
      <c r="A117" t="s">
        <v>177</v>
      </c>
      <c r="B117">
        <v>342</v>
      </c>
      <c r="C117" t="s">
        <v>178</v>
      </c>
      <c r="D117">
        <v>9.2099999999999994E-3</v>
      </c>
      <c r="E117">
        <v>5.9500000000000004E-3</v>
      </c>
      <c r="F117">
        <v>3.3099999999999997E-2</v>
      </c>
      <c r="G117">
        <v>5.7999999999999996E-3</v>
      </c>
      <c r="H117">
        <v>100</v>
      </c>
      <c r="I117">
        <v>5.9800000000000001E-3</v>
      </c>
      <c r="J117">
        <v>100</v>
      </c>
      <c r="K117">
        <v>3.3279999999999997E-2</v>
      </c>
      <c r="L117">
        <v>100</v>
      </c>
      <c r="M117">
        <v>5.8900000000000003E-3</v>
      </c>
      <c r="N117" t="b">
        <f t="shared" si="3"/>
        <v>1</v>
      </c>
      <c r="O117" t="b">
        <f t="shared" si="4"/>
        <v>0</v>
      </c>
      <c r="P117" s="3">
        <f t="shared" si="5"/>
        <v>2</v>
      </c>
    </row>
    <row r="118" spans="1:16" ht="23" x14ac:dyDescent="0.25">
      <c r="A118" t="s">
        <v>179</v>
      </c>
      <c r="B118">
        <v>5955</v>
      </c>
      <c r="C118" t="s">
        <v>105</v>
      </c>
      <c r="D118">
        <v>0.29165999999999997</v>
      </c>
      <c r="E118">
        <v>0.40911999999999998</v>
      </c>
      <c r="F118">
        <v>5.8952099999999996</v>
      </c>
      <c r="G118">
        <v>0.32971</v>
      </c>
      <c r="H118">
        <v>100</v>
      </c>
      <c r="I118">
        <v>0.43717</v>
      </c>
      <c r="J118">
        <v>100</v>
      </c>
      <c r="K118">
        <v>7.1019100000000002</v>
      </c>
      <c r="L118">
        <v>100</v>
      </c>
      <c r="M118">
        <v>0.34799000000000002</v>
      </c>
      <c r="N118" t="b">
        <f t="shared" si="3"/>
        <v>0</v>
      </c>
      <c r="O118" t="b">
        <f t="shared" si="4"/>
        <v>0</v>
      </c>
      <c r="P118" s="3">
        <f t="shared" si="5"/>
        <v>2</v>
      </c>
    </row>
    <row r="119" spans="1:16" ht="23" x14ac:dyDescent="0.25">
      <c r="A119" t="s">
        <v>180</v>
      </c>
      <c r="B119">
        <v>41553</v>
      </c>
      <c r="C119" t="s">
        <v>29</v>
      </c>
      <c r="D119">
        <v>1.68638</v>
      </c>
      <c r="E119">
        <v>1.14954</v>
      </c>
      <c r="F119">
        <v>1000000</v>
      </c>
      <c r="G119">
        <v>1000000</v>
      </c>
      <c r="H119">
        <v>100</v>
      </c>
      <c r="I119">
        <v>1.0680099999999999</v>
      </c>
      <c r="J119">
        <v>0</v>
      </c>
      <c r="K119">
        <v>1000000</v>
      </c>
      <c r="L119">
        <v>0</v>
      </c>
      <c r="M119">
        <v>1000000</v>
      </c>
      <c r="N119" t="b">
        <f t="shared" si="3"/>
        <v>1</v>
      </c>
      <c r="O119" t="b">
        <f t="shared" si="4"/>
        <v>0</v>
      </c>
      <c r="P119" s="3">
        <f t="shared" si="5"/>
        <v>10</v>
      </c>
    </row>
    <row r="120" spans="1:16" ht="23" x14ac:dyDescent="0.25">
      <c r="A120" t="s">
        <v>181</v>
      </c>
      <c r="B120">
        <v>1900</v>
      </c>
      <c r="C120" t="s">
        <v>14</v>
      </c>
      <c r="D120">
        <v>6.3030000000000003E-2</v>
      </c>
      <c r="E120">
        <v>2.7789999999999999E-2</v>
      </c>
      <c r="F120">
        <v>0.77795000000000003</v>
      </c>
      <c r="G120">
        <v>5.1839999999999997E-2</v>
      </c>
      <c r="H120">
        <v>100</v>
      </c>
      <c r="I120">
        <v>2.5749999999999999E-2</v>
      </c>
      <c r="J120">
        <v>100</v>
      </c>
      <c r="K120">
        <v>0.83506999999999998</v>
      </c>
      <c r="L120">
        <v>100</v>
      </c>
      <c r="M120">
        <v>5.2940000000000001E-2</v>
      </c>
      <c r="N120" t="b">
        <f t="shared" si="3"/>
        <v>1</v>
      </c>
      <c r="O120" t="b">
        <f t="shared" si="4"/>
        <v>0</v>
      </c>
      <c r="P120" s="3">
        <f t="shared" si="5"/>
        <v>5</v>
      </c>
    </row>
    <row r="121" spans="1:16" ht="23" x14ac:dyDescent="0.25">
      <c r="A121" t="s">
        <v>182</v>
      </c>
      <c r="B121">
        <v>468</v>
      </c>
      <c r="C121" t="s">
        <v>37</v>
      </c>
      <c r="D121">
        <v>1.306E-2</v>
      </c>
      <c r="E121">
        <v>9.1199999999999996E-3</v>
      </c>
      <c r="F121">
        <v>6.1120000000000001E-2</v>
      </c>
      <c r="G121">
        <v>6.8199999999999997E-3</v>
      </c>
      <c r="H121">
        <v>100</v>
      </c>
      <c r="I121">
        <v>9.2599999999999991E-3</v>
      </c>
      <c r="J121">
        <v>100</v>
      </c>
      <c r="K121">
        <v>6.1150000000000003E-2</v>
      </c>
      <c r="L121">
        <v>100</v>
      </c>
      <c r="M121">
        <v>6.8199999999999997E-3</v>
      </c>
      <c r="N121" t="b">
        <f t="shared" si="3"/>
        <v>1</v>
      </c>
      <c r="O121" t="b">
        <f t="shared" si="4"/>
        <v>0</v>
      </c>
      <c r="P121" s="3">
        <f t="shared" si="5"/>
        <v>2</v>
      </c>
    </row>
    <row r="122" spans="1:16" ht="23" x14ac:dyDescent="0.25">
      <c r="A122" t="s">
        <v>183</v>
      </c>
      <c r="B122">
        <v>243</v>
      </c>
      <c r="C122" t="s">
        <v>184</v>
      </c>
      <c r="D122">
        <v>5.8100000000000001E-3</v>
      </c>
      <c r="E122">
        <v>3.8999999999999998E-3</v>
      </c>
      <c r="F122">
        <v>1.8589999999999999E-2</v>
      </c>
      <c r="G122">
        <v>0.67367999999999995</v>
      </c>
      <c r="H122">
        <v>100</v>
      </c>
      <c r="I122">
        <v>3.8700000000000002E-3</v>
      </c>
      <c r="J122">
        <v>100</v>
      </c>
      <c r="K122">
        <v>1.8380000000000001E-2</v>
      </c>
      <c r="L122">
        <v>100</v>
      </c>
      <c r="M122">
        <v>0.65964</v>
      </c>
      <c r="N122" t="b">
        <f t="shared" si="3"/>
        <v>1</v>
      </c>
      <c r="O122" t="b">
        <f t="shared" si="4"/>
        <v>0</v>
      </c>
      <c r="P122" s="3">
        <f t="shared" si="5"/>
        <v>3</v>
      </c>
    </row>
    <row r="123" spans="1:16" ht="23" x14ac:dyDescent="0.25">
      <c r="A123" t="s">
        <v>185</v>
      </c>
      <c r="B123">
        <v>3472788</v>
      </c>
      <c r="C123" t="s">
        <v>128</v>
      </c>
      <c r="D123">
        <v>1000000</v>
      </c>
      <c r="E123">
        <v>1000000</v>
      </c>
      <c r="F123">
        <v>1000000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L123">
        <v>0</v>
      </c>
      <c r="M123">
        <v>1000000</v>
      </c>
      <c r="N123" t="b">
        <f t="shared" si="3"/>
        <v>0</v>
      </c>
      <c r="O123" t="b">
        <f t="shared" si="4"/>
        <v>1</v>
      </c>
      <c r="P123" s="3">
        <f t="shared" si="5"/>
        <v>3</v>
      </c>
    </row>
    <row r="124" spans="1:16" ht="23" x14ac:dyDescent="0.25">
      <c r="A124" t="s">
        <v>186</v>
      </c>
      <c r="B124">
        <v>150722</v>
      </c>
      <c r="C124" t="s">
        <v>187</v>
      </c>
      <c r="D124">
        <v>37.006700000000002</v>
      </c>
      <c r="E124">
        <v>1000000</v>
      </c>
      <c r="F124">
        <v>1000000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L124">
        <v>0</v>
      </c>
      <c r="M124">
        <v>1000000</v>
      </c>
      <c r="N124" t="b">
        <f t="shared" si="3"/>
        <v>0</v>
      </c>
      <c r="O124" t="b">
        <f t="shared" si="4"/>
        <v>0</v>
      </c>
      <c r="P124" s="3">
        <f t="shared" si="5"/>
        <v>5</v>
      </c>
    </row>
    <row r="125" spans="1:16" ht="23" x14ac:dyDescent="0.25">
      <c r="A125" t="s">
        <v>188</v>
      </c>
      <c r="B125">
        <v>156</v>
      </c>
      <c r="C125" t="s">
        <v>61</v>
      </c>
      <c r="D125">
        <v>4.3499999999999997E-3</v>
      </c>
      <c r="E125">
        <v>4.0299999999999997E-3</v>
      </c>
      <c r="F125">
        <v>1.078E-2</v>
      </c>
      <c r="G125">
        <v>3.4099999999999998E-3</v>
      </c>
      <c r="H125">
        <v>100</v>
      </c>
      <c r="I125">
        <v>4.2500000000000003E-3</v>
      </c>
      <c r="J125">
        <v>100</v>
      </c>
      <c r="K125">
        <v>1.1259999999999999E-2</v>
      </c>
      <c r="L125">
        <v>100</v>
      </c>
      <c r="M125">
        <v>3.46E-3</v>
      </c>
      <c r="N125" t="b">
        <f t="shared" si="3"/>
        <v>1</v>
      </c>
      <c r="O125" t="b">
        <f t="shared" si="4"/>
        <v>0</v>
      </c>
      <c r="P125" s="3">
        <f t="shared" si="5"/>
        <v>4</v>
      </c>
    </row>
    <row r="126" spans="1:16" ht="23" x14ac:dyDescent="0.25">
      <c r="A126" t="s">
        <v>189</v>
      </c>
      <c r="B126">
        <v>190</v>
      </c>
      <c r="C126" t="s">
        <v>16</v>
      </c>
      <c r="D126">
        <v>4.8700000000000002E-3</v>
      </c>
      <c r="E126">
        <v>2.4499999999999999E-3</v>
      </c>
      <c r="F126">
        <v>2.0240000000000001E-2</v>
      </c>
      <c r="G126">
        <v>3.15E-3</v>
      </c>
      <c r="H126">
        <v>100</v>
      </c>
      <c r="I126">
        <v>2.4599999999999999E-3</v>
      </c>
      <c r="J126">
        <v>100</v>
      </c>
      <c r="K126">
        <v>1.983E-2</v>
      </c>
      <c r="L126">
        <v>100</v>
      </c>
      <c r="M126">
        <v>3.16E-3</v>
      </c>
      <c r="N126" t="b">
        <f t="shared" si="3"/>
        <v>1</v>
      </c>
      <c r="O126" t="b">
        <f t="shared" si="4"/>
        <v>0</v>
      </c>
      <c r="P126" s="3">
        <f t="shared" si="5"/>
        <v>2</v>
      </c>
    </row>
    <row r="127" spans="1:16" ht="23" x14ac:dyDescent="0.25">
      <c r="A127" t="s">
        <v>190</v>
      </c>
      <c r="B127">
        <v>7009145</v>
      </c>
      <c r="C127" t="s">
        <v>140</v>
      </c>
      <c r="D127">
        <v>1000000</v>
      </c>
      <c r="E127">
        <v>1000000</v>
      </c>
      <c r="F127">
        <v>1000000</v>
      </c>
      <c r="G127">
        <v>1000000</v>
      </c>
      <c r="H127">
        <v>0</v>
      </c>
      <c r="I127">
        <v>1000000</v>
      </c>
      <c r="J127">
        <v>0</v>
      </c>
      <c r="K127">
        <v>1000000</v>
      </c>
      <c r="L127">
        <v>0</v>
      </c>
      <c r="M127">
        <v>1000000</v>
      </c>
      <c r="N127" t="b">
        <f t="shared" si="3"/>
        <v>0</v>
      </c>
      <c r="O127" t="b">
        <f t="shared" si="4"/>
        <v>1</v>
      </c>
      <c r="P127" s="3">
        <f t="shared" si="5"/>
        <v>2</v>
      </c>
    </row>
    <row r="128" spans="1:16" ht="23" x14ac:dyDescent="0.25">
      <c r="A128" t="s">
        <v>191</v>
      </c>
      <c r="B128">
        <v>2431</v>
      </c>
      <c r="C128" t="s">
        <v>192</v>
      </c>
      <c r="D128">
        <v>0.10231</v>
      </c>
      <c r="E128">
        <v>0.60094999999999998</v>
      </c>
      <c r="F128">
        <v>23.706160000000001</v>
      </c>
      <c r="G128">
        <v>1000000</v>
      </c>
      <c r="H128">
        <v>0</v>
      </c>
      <c r="I128">
        <v>0.19517999999999999</v>
      </c>
      <c r="J128">
        <v>0</v>
      </c>
      <c r="K128">
        <v>3.7070699999999999</v>
      </c>
      <c r="L128">
        <v>0</v>
      </c>
      <c r="M128">
        <v>1000000</v>
      </c>
      <c r="N128" t="b">
        <f t="shared" si="3"/>
        <v>0</v>
      </c>
      <c r="O128" t="b">
        <f t="shared" si="4"/>
        <v>0</v>
      </c>
      <c r="P128" s="3">
        <f t="shared" si="5"/>
        <v>7</v>
      </c>
    </row>
    <row r="129" spans="1:16" s="1" customFormat="1" ht="23" x14ac:dyDescent="0.25">
      <c r="A129" s="1" t="s">
        <v>193</v>
      </c>
      <c r="B129" s="1">
        <v>16533</v>
      </c>
      <c r="C129" s="1" t="s">
        <v>35</v>
      </c>
      <c r="D129" s="1">
        <v>1000000</v>
      </c>
      <c r="E129" s="1">
        <v>54.97654</v>
      </c>
      <c r="F129" s="1">
        <v>1000000</v>
      </c>
      <c r="G129" s="1">
        <v>1000000</v>
      </c>
      <c r="H129" s="1">
        <v>100</v>
      </c>
      <c r="I129" s="1">
        <v>54.607579999999999</v>
      </c>
      <c r="J129" s="1">
        <v>100</v>
      </c>
      <c r="K129" s="1">
        <v>1000000</v>
      </c>
      <c r="L129" s="1">
        <v>0</v>
      </c>
      <c r="M129" s="1">
        <v>1000000</v>
      </c>
      <c r="N129" t="b">
        <f t="shared" si="3"/>
        <v>1</v>
      </c>
      <c r="O129" s="1" t="b">
        <f t="shared" si="4"/>
        <v>0</v>
      </c>
      <c r="P129" s="3">
        <f t="shared" si="5"/>
        <v>1</v>
      </c>
    </row>
    <row r="130" spans="1:16" ht="23" x14ac:dyDescent="0.25">
      <c r="A130" t="s">
        <v>194</v>
      </c>
      <c r="B130">
        <v>27</v>
      </c>
      <c r="C130" t="s">
        <v>65</v>
      </c>
      <c r="D130">
        <v>1.0499999999999999E-3</v>
      </c>
      <c r="E130">
        <v>1.91E-3</v>
      </c>
      <c r="F130">
        <v>6.1999999999999998E-3</v>
      </c>
      <c r="G130">
        <v>2.111E-2</v>
      </c>
      <c r="H130">
        <v>14.81</v>
      </c>
      <c r="I130">
        <v>1.16E-3</v>
      </c>
      <c r="J130">
        <v>100</v>
      </c>
      <c r="K130">
        <v>6.1199999999999996E-3</v>
      </c>
      <c r="L130">
        <v>100</v>
      </c>
      <c r="M130">
        <v>2.087E-2</v>
      </c>
      <c r="N130" t="b">
        <f t="shared" si="3"/>
        <v>0</v>
      </c>
      <c r="O130" t="b">
        <f t="shared" si="4"/>
        <v>0</v>
      </c>
      <c r="P130" s="3">
        <f t="shared" si="5"/>
        <v>7</v>
      </c>
    </row>
    <row r="131" spans="1:16" ht="23" x14ac:dyDescent="0.25">
      <c r="A131" t="s">
        <v>195</v>
      </c>
      <c r="B131">
        <v>32832</v>
      </c>
      <c r="C131" t="s">
        <v>42</v>
      </c>
      <c r="D131">
        <v>1.53755</v>
      </c>
      <c r="E131">
        <v>3.3858600000000001</v>
      </c>
      <c r="F131">
        <v>1000000</v>
      </c>
      <c r="G131">
        <v>1.82223</v>
      </c>
      <c r="H131">
        <v>100</v>
      </c>
      <c r="I131">
        <v>3.4053900000000001</v>
      </c>
      <c r="J131">
        <v>0</v>
      </c>
      <c r="K131">
        <v>1000000</v>
      </c>
      <c r="L131">
        <v>100</v>
      </c>
      <c r="M131">
        <v>1.9035200000000001</v>
      </c>
      <c r="N131" t="b">
        <f t="shared" ref="N131:N153" si="6">OR(D131&gt;E131,D131&gt;F131,D131&gt;G131)</f>
        <v>0</v>
      </c>
      <c r="O131" t="b">
        <f t="shared" ref="O131:O153" si="7">AND(D131&gt;1000,E131&gt;1000,F131&gt;1000,G131&gt;1000,H131&lt;100,J131&lt;100,L131&lt;100)</f>
        <v>0</v>
      </c>
      <c r="P131" s="3">
        <f t="shared" ref="P131:P153" si="8">LEN(C130)-LEN(SUBSTITUTE(C130,",",""))+1</f>
        <v>1</v>
      </c>
    </row>
    <row r="132" spans="1:16" ht="23" x14ac:dyDescent="0.25">
      <c r="A132" t="s">
        <v>196</v>
      </c>
      <c r="B132">
        <v>129</v>
      </c>
      <c r="C132" t="s">
        <v>197</v>
      </c>
      <c r="D132">
        <v>8.6389999999999995E-2</v>
      </c>
      <c r="E132">
        <v>3.2050000000000002E-2</v>
      </c>
      <c r="F132">
        <v>2.8139999999999998E-2</v>
      </c>
      <c r="G132">
        <v>0.16911999999999999</v>
      </c>
      <c r="H132">
        <v>4.6500000000000004</v>
      </c>
      <c r="I132">
        <v>2.8729999999999999E-2</v>
      </c>
      <c r="J132">
        <v>100</v>
      </c>
      <c r="K132">
        <v>2.8000000000000001E-2</v>
      </c>
      <c r="L132">
        <v>100</v>
      </c>
      <c r="M132">
        <v>0.16866</v>
      </c>
      <c r="N132" t="b">
        <f t="shared" si="6"/>
        <v>1</v>
      </c>
      <c r="O132" t="b">
        <f t="shared" si="7"/>
        <v>0</v>
      </c>
      <c r="P132" s="3">
        <f t="shared" si="8"/>
        <v>6</v>
      </c>
    </row>
    <row r="133" spans="1:16" ht="23" x14ac:dyDescent="0.25">
      <c r="A133" t="s">
        <v>198</v>
      </c>
      <c r="B133">
        <v>48</v>
      </c>
      <c r="C133" t="s">
        <v>23</v>
      </c>
      <c r="D133">
        <v>1.57E-3</v>
      </c>
      <c r="E133">
        <v>1E-3</v>
      </c>
      <c r="F133">
        <v>4.0699999999999998E-3</v>
      </c>
      <c r="G133">
        <v>9.8999999999999999E-4</v>
      </c>
      <c r="H133">
        <v>100</v>
      </c>
      <c r="I133">
        <v>9.6000000000000002E-4</v>
      </c>
      <c r="J133">
        <v>100</v>
      </c>
      <c r="K133">
        <v>4.0099999999999997E-3</v>
      </c>
      <c r="L133">
        <v>100</v>
      </c>
      <c r="M133">
        <v>1E-3</v>
      </c>
      <c r="N133" t="b">
        <f t="shared" si="6"/>
        <v>1</v>
      </c>
      <c r="O133" t="b">
        <f t="shared" si="7"/>
        <v>0</v>
      </c>
      <c r="P133" s="3">
        <f t="shared" si="8"/>
        <v>4</v>
      </c>
    </row>
    <row r="134" spans="1:16" ht="23" x14ac:dyDescent="0.25">
      <c r="A134" t="s">
        <v>199</v>
      </c>
      <c r="B134">
        <v>90</v>
      </c>
      <c r="C134" t="s">
        <v>82</v>
      </c>
      <c r="D134">
        <v>3.29E-3</v>
      </c>
      <c r="E134">
        <v>9.0900000000000009E-3</v>
      </c>
      <c r="F134">
        <v>5.3260000000000002E-2</v>
      </c>
      <c r="G134">
        <v>0.18207000000000001</v>
      </c>
      <c r="H134">
        <v>0</v>
      </c>
      <c r="I134">
        <v>2.8600000000000001E-3</v>
      </c>
      <c r="J134">
        <v>0</v>
      </c>
      <c r="K134">
        <v>2.7029999999999998E-2</v>
      </c>
      <c r="L134">
        <v>100</v>
      </c>
      <c r="M134">
        <v>0.18165999999999999</v>
      </c>
      <c r="N134" t="b">
        <f t="shared" si="6"/>
        <v>0</v>
      </c>
      <c r="O134" t="b">
        <f t="shared" si="7"/>
        <v>0</v>
      </c>
      <c r="P134" s="3">
        <f t="shared" si="8"/>
        <v>4</v>
      </c>
    </row>
    <row r="135" spans="1:16" ht="23" x14ac:dyDescent="0.25">
      <c r="A135" t="s">
        <v>200</v>
      </c>
      <c r="B135">
        <v>126</v>
      </c>
      <c r="C135" t="s">
        <v>16</v>
      </c>
      <c r="D135">
        <v>3.3400000000000001E-3</v>
      </c>
      <c r="E135">
        <v>1.6999999999999999E-3</v>
      </c>
      <c r="F135">
        <v>1.285E-2</v>
      </c>
      <c r="G135">
        <v>2.1800000000000001E-3</v>
      </c>
      <c r="H135">
        <v>100</v>
      </c>
      <c r="I135">
        <v>1.74E-3</v>
      </c>
      <c r="J135">
        <v>100</v>
      </c>
      <c r="K135">
        <v>1.265E-2</v>
      </c>
      <c r="L135">
        <v>100</v>
      </c>
      <c r="M135">
        <v>2.2100000000000002E-3</v>
      </c>
      <c r="N135" t="b">
        <f t="shared" si="6"/>
        <v>1</v>
      </c>
      <c r="O135" t="b">
        <f t="shared" si="7"/>
        <v>0</v>
      </c>
      <c r="P135" s="3">
        <f t="shared" si="8"/>
        <v>1</v>
      </c>
    </row>
    <row r="136" spans="1:16" ht="23" x14ac:dyDescent="0.25">
      <c r="A136" t="s">
        <v>201</v>
      </c>
      <c r="B136">
        <v>70</v>
      </c>
      <c r="C136" t="s">
        <v>53</v>
      </c>
      <c r="D136">
        <v>1.9E-3</v>
      </c>
      <c r="E136">
        <v>1.25E-3</v>
      </c>
      <c r="F136">
        <v>5.0600000000000003E-3</v>
      </c>
      <c r="G136">
        <v>1.2099999999999999E-3</v>
      </c>
      <c r="H136">
        <v>100</v>
      </c>
      <c r="I136">
        <v>1.25E-3</v>
      </c>
      <c r="J136">
        <v>100</v>
      </c>
      <c r="K136">
        <v>5.0000000000000001E-3</v>
      </c>
      <c r="L136">
        <v>100</v>
      </c>
      <c r="M136">
        <v>1.23E-3</v>
      </c>
      <c r="N136" t="b">
        <f t="shared" si="6"/>
        <v>1</v>
      </c>
      <c r="O136" t="b">
        <f t="shared" si="7"/>
        <v>0</v>
      </c>
      <c r="P136" s="3">
        <f t="shared" si="8"/>
        <v>2</v>
      </c>
    </row>
    <row r="137" spans="1:16" ht="23" x14ac:dyDescent="0.25">
      <c r="A137" t="s">
        <v>202</v>
      </c>
      <c r="B137">
        <v>7837</v>
      </c>
      <c r="C137" t="s">
        <v>23</v>
      </c>
      <c r="D137">
        <v>0.42305999999999999</v>
      </c>
      <c r="E137">
        <v>0.19924</v>
      </c>
      <c r="F137">
        <v>7.9191000000000003</v>
      </c>
      <c r="G137">
        <v>0.37254999999999999</v>
      </c>
      <c r="H137">
        <v>100</v>
      </c>
      <c r="I137">
        <v>0.21701999999999999</v>
      </c>
      <c r="J137">
        <v>100</v>
      </c>
      <c r="K137">
        <v>10.94303</v>
      </c>
      <c r="L137">
        <v>100</v>
      </c>
      <c r="M137">
        <v>0.37940000000000002</v>
      </c>
      <c r="N137" t="b">
        <f t="shared" si="6"/>
        <v>1</v>
      </c>
      <c r="O137" t="b">
        <f t="shared" si="7"/>
        <v>0</v>
      </c>
      <c r="P137" s="3">
        <f t="shared" si="8"/>
        <v>2</v>
      </c>
    </row>
    <row r="138" spans="1:16" ht="23" x14ac:dyDescent="0.25">
      <c r="A138" t="s">
        <v>203</v>
      </c>
      <c r="B138">
        <v>240</v>
      </c>
      <c r="C138" t="s">
        <v>29</v>
      </c>
      <c r="D138">
        <v>8.1200000000000005E-3</v>
      </c>
      <c r="E138">
        <v>9.0799999999999995E-3</v>
      </c>
      <c r="F138">
        <v>3.3009999999999998E-2</v>
      </c>
      <c r="G138">
        <v>6.1000000000000004E-3</v>
      </c>
      <c r="H138">
        <v>100</v>
      </c>
      <c r="I138">
        <v>9.0299999999999998E-3</v>
      </c>
      <c r="J138">
        <v>100</v>
      </c>
      <c r="K138">
        <v>3.2800000000000003E-2</v>
      </c>
      <c r="L138">
        <v>100</v>
      </c>
      <c r="M138">
        <v>6.0899999999999999E-3</v>
      </c>
      <c r="N138" t="b">
        <f t="shared" si="6"/>
        <v>1</v>
      </c>
      <c r="O138" t="b">
        <f t="shared" si="7"/>
        <v>0</v>
      </c>
      <c r="P138" s="3">
        <f t="shared" si="8"/>
        <v>4</v>
      </c>
    </row>
    <row r="139" spans="1:16" ht="23" x14ac:dyDescent="0.25">
      <c r="A139" t="s">
        <v>204</v>
      </c>
      <c r="B139">
        <v>1275</v>
      </c>
      <c r="C139" t="s">
        <v>23</v>
      </c>
      <c r="D139">
        <v>4.1029999999999997E-2</v>
      </c>
      <c r="E139">
        <v>2.6530000000000001E-2</v>
      </c>
      <c r="F139">
        <v>0.54237000000000002</v>
      </c>
      <c r="G139">
        <v>12.1463</v>
      </c>
      <c r="H139">
        <v>100</v>
      </c>
      <c r="I139">
        <v>2.777E-2</v>
      </c>
      <c r="J139">
        <v>100</v>
      </c>
      <c r="K139">
        <v>0.67562999999999995</v>
      </c>
      <c r="L139">
        <v>100</v>
      </c>
      <c r="M139">
        <v>12.59076</v>
      </c>
      <c r="N139" t="b">
        <f t="shared" si="6"/>
        <v>1</v>
      </c>
      <c r="O139" t="b">
        <f t="shared" si="7"/>
        <v>0</v>
      </c>
      <c r="P139" s="3">
        <f t="shared" si="8"/>
        <v>5</v>
      </c>
    </row>
    <row r="140" spans="1:16" ht="23" x14ac:dyDescent="0.25">
      <c r="A140" t="s">
        <v>205</v>
      </c>
      <c r="B140">
        <v>575</v>
      </c>
      <c r="C140" t="s">
        <v>206</v>
      </c>
      <c r="D140">
        <v>1.652E-2</v>
      </c>
      <c r="E140">
        <v>1.383E-2</v>
      </c>
      <c r="F140">
        <v>7.1230000000000002E-2</v>
      </c>
      <c r="G140">
        <v>9.1800000000000007E-3</v>
      </c>
      <c r="H140">
        <v>100</v>
      </c>
      <c r="I140">
        <v>1.38E-2</v>
      </c>
      <c r="J140">
        <v>100</v>
      </c>
      <c r="K140">
        <v>7.0809999999999998E-2</v>
      </c>
      <c r="L140">
        <v>100</v>
      </c>
      <c r="M140">
        <v>9.0900000000000009E-3</v>
      </c>
      <c r="N140" t="b">
        <f t="shared" si="6"/>
        <v>1</v>
      </c>
      <c r="O140" t="b">
        <f t="shared" si="7"/>
        <v>0</v>
      </c>
      <c r="P140" s="3">
        <f t="shared" si="8"/>
        <v>4</v>
      </c>
    </row>
    <row r="141" spans="1:16" ht="23" x14ac:dyDescent="0.25">
      <c r="A141" t="s">
        <v>207</v>
      </c>
      <c r="B141">
        <v>400</v>
      </c>
      <c r="C141" t="s">
        <v>29</v>
      </c>
      <c r="D141">
        <v>1.6109999999999999E-2</v>
      </c>
      <c r="E141">
        <v>1.8759999999999999E-2</v>
      </c>
      <c r="F141">
        <v>9.6560000000000007E-2</v>
      </c>
      <c r="G141">
        <v>1.533E-2</v>
      </c>
      <c r="H141">
        <v>100</v>
      </c>
      <c r="I141">
        <v>1.8800000000000001E-2</v>
      </c>
      <c r="J141">
        <v>100</v>
      </c>
      <c r="K141">
        <v>9.5549999999999996E-2</v>
      </c>
      <c r="L141">
        <v>100</v>
      </c>
      <c r="M141">
        <v>1.559E-2</v>
      </c>
      <c r="N141" t="b">
        <f t="shared" si="6"/>
        <v>1</v>
      </c>
      <c r="O141" t="b">
        <f t="shared" si="7"/>
        <v>0</v>
      </c>
      <c r="P141" s="3">
        <f t="shared" si="8"/>
        <v>3</v>
      </c>
    </row>
    <row r="142" spans="1:16" ht="23" x14ac:dyDescent="0.25">
      <c r="A142" t="s">
        <v>208</v>
      </c>
      <c r="B142">
        <v>144</v>
      </c>
      <c r="C142" t="s">
        <v>23</v>
      </c>
      <c r="D142">
        <v>4.6800000000000001E-3</v>
      </c>
      <c r="E142">
        <v>2.7100000000000002E-3</v>
      </c>
      <c r="F142">
        <v>2.3800000000000002E-2</v>
      </c>
      <c r="G142">
        <v>3.5999999999999999E-3</v>
      </c>
      <c r="H142">
        <v>100</v>
      </c>
      <c r="I142">
        <v>2.7100000000000002E-3</v>
      </c>
      <c r="J142">
        <v>100</v>
      </c>
      <c r="K142">
        <v>2.333E-2</v>
      </c>
      <c r="L142">
        <v>100</v>
      </c>
      <c r="M142">
        <v>3.63E-3</v>
      </c>
      <c r="N142" t="b">
        <f t="shared" si="6"/>
        <v>1</v>
      </c>
      <c r="O142" t="b">
        <f t="shared" si="7"/>
        <v>0</v>
      </c>
      <c r="P142" s="3">
        <f t="shared" si="8"/>
        <v>5</v>
      </c>
    </row>
    <row r="143" spans="1:16" ht="23" x14ac:dyDescent="0.25">
      <c r="A143" t="s">
        <v>209</v>
      </c>
      <c r="B143">
        <v>760444</v>
      </c>
      <c r="C143" t="s">
        <v>63</v>
      </c>
      <c r="D143">
        <v>1000000</v>
      </c>
      <c r="E143">
        <v>1000000</v>
      </c>
      <c r="F143">
        <v>1000000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L143">
        <v>0</v>
      </c>
      <c r="M143">
        <v>1000000</v>
      </c>
      <c r="N143" t="b">
        <f t="shared" si="6"/>
        <v>0</v>
      </c>
      <c r="O143" t="b">
        <f t="shared" si="7"/>
        <v>1</v>
      </c>
      <c r="P143" s="3">
        <f t="shared" si="8"/>
        <v>4</v>
      </c>
    </row>
    <row r="144" spans="1:16" ht="23" x14ac:dyDescent="0.25">
      <c r="A144" t="s">
        <v>210</v>
      </c>
      <c r="B144">
        <v>465</v>
      </c>
      <c r="C144" t="s">
        <v>82</v>
      </c>
      <c r="D144">
        <v>1.353E-2</v>
      </c>
      <c r="E144">
        <v>5.2359999999999997E-2</v>
      </c>
      <c r="F144">
        <v>0.51078000000000001</v>
      </c>
      <c r="G144">
        <v>7.7362599999999997</v>
      </c>
      <c r="H144">
        <v>0</v>
      </c>
      <c r="I144">
        <v>2.2540000000000001E-2</v>
      </c>
      <c r="J144">
        <v>0</v>
      </c>
      <c r="K144">
        <v>0.20324999999999999</v>
      </c>
      <c r="L144">
        <v>100</v>
      </c>
      <c r="M144">
        <v>7.9624100000000002</v>
      </c>
      <c r="N144" t="b">
        <f t="shared" si="6"/>
        <v>0</v>
      </c>
      <c r="O144" t="b">
        <f t="shared" si="7"/>
        <v>0</v>
      </c>
      <c r="P144" s="3">
        <f t="shared" si="8"/>
        <v>6</v>
      </c>
    </row>
    <row r="145" spans="1:17" ht="23" x14ac:dyDescent="0.25">
      <c r="A145" t="s">
        <v>211</v>
      </c>
      <c r="B145">
        <v>31707</v>
      </c>
      <c r="C145" t="s">
        <v>212</v>
      </c>
      <c r="D145">
        <v>1.2383200000000001</v>
      </c>
      <c r="E145">
        <v>0.46218999999999999</v>
      </c>
      <c r="F145">
        <v>1000000</v>
      </c>
      <c r="G145">
        <v>1.13571</v>
      </c>
      <c r="H145">
        <v>100</v>
      </c>
      <c r="I145">
        <v>0.51346999999999998</v>
      </c>
      <c r="J145">
        <v>0</v>
      </c>
      <c r="K145">
        <v>1000000</v>
      </c>
      <c r="L145">
        <v>100</v>
      </c>
      <c r="M145">
        <v>1.1829400000000001</v>
      </c>
      <c r="N145" t="b">
        <f t="shared" si="6"/>
        <v>1</v>
      </c>
      <c r="O145" t="b">
        <f t="shared" si="7"/>
        <v>0</v>
      </c>
      <c r="P145" s="3">
        <f t="shared" si="8"/>
        <v>1</v>
      </c>
    </row>
    <row r="146" spans="1:17" ht="23" x14ac:dyDescent="0.25">
      <c r="A146" t="s">
        <v>213</v>
      </c>
      <c r="B146">
        <v>70</v>
      </c>
      <c r="C146" t="s">
        <v>16</v>
      </c>
      <c r="D146">
        <v>1.9E-3</v>
      </c>
      <c r="E146">
        <v>9.7999999999999997E-4</v>
      </c>
      <c r="F146">
        <v>6.3899999999999998E-3</v>
      </c>
      <c r="G146">
        <v>1.1999999999999999E-3</v>
      </c>
      <c r="H146">
        <v>100</v>
      </c>
      <c r="I146">
        <v>9.8999999999999999E-4</v>
      </c>
      <c r="J146">
        <v>100</v>
      </c>
      <c r="K146">
        <v>6.3499999999999997E-3</v>
      </c>
      <c r="L146">
        <v>100</v>
      </c>
      <c r="M146">
        <v>1.1900000000000001E-3</v>
      </c>
      <c r="N146" t="b">
        <f t="shared" si="6"/>
        <v>1</v>
      </c>
      <c r="O146" t="b">
        <f t="shared" si="7"/>
        <v>0</v>
      </c>
      <c r="P146" s="3">
        <f t="shared" si="8"/>
        <v>2</v>
      </c>
    </row>
    <row r="147" spans="1:17" ht="23" x14ac:dyDescent="0.25">
      <c r="A147" t="s">
        <v>214</v>
      </c>
      <c r="B147">
        <v>380171</v>
      </c>
      <c r="C147" t="s">
        <v>128</v>
      </c>
      <c r="D147">
        <v>1000000</v>
      </c>
      <c r="E147">
        <v>1000000</v>
      </c>
      <c r="F147">
        <v>1000000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L147">
        <v>0</v>
      </c>
      <c r="M147">
        <v>1000000</v>
      </c>
      <c r="N147" t="b">
        <f t="shared" si="6"/>
        <v>0</v>
      </c>
      <c r="O147" t="b">
        <f t="shared" si="7"/>
        <v>1</v>
      </c>
      <c r="P147" s="3">
        <f t="shared" si="8"/>
        <v>2</v>
      </c>
    </row>
    <row r="148" spans="1:17" ht="23" x14ac:dyDescent="0.25">
      <c r="A148" t="s">
        <v>215</v>
      </c>
      <c r="B148">
        <v>8568</v>
      </c>
      <c r="C148" t="s">
        <v>68</v>
      </c>
      <c r="D148">
        <v>0.42029</v>
      </c>
      <c r="E148">
        <v>0.58814999999999995</v>
      </c>
      <c r="F148">
        <v>23.770199999999999</v>
      </c>
      <c r="G148">
        <v>1000000</v>
      </c>
      <c r="H148">
        <v>73.599999999999994</v>
      </c>
      <c r="I148">
        <v>0.51541000000000003</v>
      </c>
      <c r="J148">
        <v>73.599999999999994</v>
      </c>
      <c r="K148">
        <v>21.624420000000001</v>
      </c>
      <c r="L148">
        <v>0</v>
      </c>
      <c r="M148">
        <v>1000000</v>
      </c>
      <c r="N148" t="b">
        <f t="shared" si="6"/>
        <v>0</v>
      </c>
      <c r="O148" t="b">
        <f t="shared" si="7"/>
        <v>0</v>
      </c>
      <c r="P148" s="3">
        <f t="shared" si="8"/>
        <v>5</v>
      </c>
    </row>
    <row r="149" spans="1:17" ht="23" x14ac:dyDescent="0.25">
      <c r="A149" t="s">
        <v>216</v>
      </c>
      <c r="B149">
        <v>330769</v>
      </c>
      <c r="C149" t="s">
        <v>105</v>
      </c>
      <c r="D149">
        <v>24.542290000000001</v>
      </c>
      <c r="E149">
        <v>20.93309</v>
      </c>
      <c r="F149">
        <v>1000000</v>
      </c>
      <c r="G149">
        <v>1000000</v>
      </c>
      <c r="H149">
        <v>100</v>
      </c>
      <c r="I149">
        <v>21.033809999999999</v>
      </c>
      <c r="J149">
        <v>0</v>
      </c>
      <c r="K149">
        <v>1000000</v>
      </c>
      <c r="L149">
        <v>0</v>
      </c>
      <c r="M149">
        <v>1000000</v>
      </c>
      <c r="N149" t="b">
        <f t="shared" si="6"/>
        <v>1</v>
      </c>
      <c r="O149" t="b">
        <f t="shared" si="7"/>
        <v>0</v>
      </c>
      <c r="P149" s="3">
        <f t="shared" si="8"/>
        <v>2</v>
      </c>
    </row>
    <row r="150" spans="1:17" ht="23" x14ac:dyDescent="0.25">
      <c r="A150" t="s">
        <v>217</v>
      </c>
      <c r="B150">
        <v>11410</v>
      </c>
      <c r="C150" t="s">
        <v>218</v>
      </c>
      <c r="D150">
        <v>1000000</v>
      </c>
      <c r="E150">
        <v>38.042909999999999</v>
      </c>
      <c r="F150">
        <v>33.614449999999998</v>
      </c>
      <c r="G150">
        <v>1000000</v>
      </c>
      <c r="H150">
        <v>100</v>
      </c>
      <c r="I150">
        <v>41.887090000000001</v>
      </c>
      <c r="J150">
        <v>100</v>
      </c>
      <c r="K150">
        <v>35.659770000000002</v>
      </c>
      <c r="L150">
        <v>0</v>
      </c>
      <c r="M150">
        <v>1000000</v>
      </c>
      <c r="N150" t="b">
        <f t="shared" si="6"/>
        <v>1</v>
      </c>
      <c r="O150" t="b">
        <f t="shared" si="7"/>
        <v>0</v>
      </c>
      <c r="P150" s="3">
        <f t="shared" si="8"/>
        <v>10</v>
      </c>
    </row>
    <row r="151" spans="1:17" ht="23" x14ac:dyDescent="0.25">
      <c r="A151" t="s">
        <v>219</v>
      </c>
      <c r="B151">
        <v>306</v>
      </c>
      <c r="C151" t="s">
        <v>220</v>
      </c>
      <c r="D151">
        <v>1.0370000000000001E-2</v>
      </c>
      <c r="E151">
        <v>3.7810000000000003E-2</v>
      </c>
      <c r="F151">
        <v>0.42365999999999998</v>
      </c>
      <c r="G151">
        <v>1.4985299999999999</v>
      </c>
      <c r="H151">
        <v>0</v>
      </c>
      <c r="I151">
        <v>1.132E-2</v>
      </c>
      <c r="J151">
        <v>0</v>
      </c>
      <c r="K151">
        <v>8.1030000000000005E-2</v>
      </c>
      <c r="L151">
        <v>100</v>
      </c>
      <c r="M151">
        <v>1.4942599999999999</v>
      </c>
      <c r="N151" t="b">
        <f t="shared" si="6"/>
        <v>0</v>
      </c>
      <c r="O151" t="b">
        <f t="shared" si="7"/>
        <v>0</v>
      </c>
      <c r="P151" s="3">
        <f t="shared" si="8"/>
        <v>7</v>
      </c>
    </row>
    <row r="152" spans="1:17" ht="23" x14ac:dyDescent="0.25">
      <c r="A152" t="s">
        <v>221</v>
      </c>
      <c r="B152">
        <v>310805</v>
      </c>
      <c r="C152" t="s">
        <v>153</v>
      </c>
      <c r="D152">
        <v>26.145980000000002</v>
      </c>
      <c r="E152">
        <v>49.010840000000002</v>
      </c>
      <c r="F152">
        <v>1000000</v>
      </c>
      <c r="G152">
        <v>26.618469999999999</v>
      </c>
      <c r="H152">
        <v>100</v>
      </c>
      <c r="I152">
        <v>50.243090000000002</v>
      </c>
      <c r="J152">
        <v>0</v>
      </c>
      <c r="K152">
        <v>1000000</v>
      </c>
      <c r="L152">
        <v>100</v>
      </c>
      <c r="M152">
        <v>27.013449999999999</v>
      </c>
      <c r="N152" t="b">
        <f t="shared" si="6"/>
        <v>0</v>
      </c>
      <c r="O152" t="b">
        <f t="shared" si="7"/>
        <v>0</v>
      </c>
      <c r="P152" s="3">
        <f t="shared" si="8"/>
        <v>1</v>
      </c>
    </row>
    <row r="153" spans="1:17" ht="23" x14ac:dyDescent="0.25">
      <c r="A153" t="s">
        <v>222</v>
      </c>
      <c r="B153">
        <v>30756</v>
      </c>
      <c r="C153" t="s">
        <v>223</v>
      </c>
      <c r="D153">
        <v>19.668980000000001</v>
      </c>
      <c r="E153">
        <v>42.556510000000003</v>
      </c>
      <c r="F153">
        <v>1000000</v>
      </c>
      <c r="G153">
        <v>1000000</v>
      </c>
      <c r="H153">
        <v>100</v>
      </c>
      <c r="I153">
        <v>40.208660000000002</v>
      </c>
      <c r="J153">
        <v>100</v>
      </c>
      <c r="K153">
        <v>1000000</v>
      </c>
      <c r="L153">
        <v>0</v>
      </c>
      <c r="M153">
        <v>1000000</v>
      </c>
      <c r="N153" t="b">
        <f t="shared" si="6"/>
        <v>0</v>
      </c>
      <c r="O153" t="b">
        <f t="shared" si="7"/>
        <v>0</v>
      </c>
      <c r="P153" s="3">
        <f t="shared" si="8"/>
        <v>17</v>
      </c>
    </row>
    <row r="155" spans="1:17" ht="23" x14ac:dyDescent="0.25">
      <c r="N155">
        <f>COUNTIF(N2:N153,TRUE)</f>
        <v>98</v>
      </c>
      <c r="O155">
        <f>COUNTIF(O2:O153,TRUE)</f>
        <v>20</v>
      </c>
      <c r="P155" s="3">
        <f>SUM(P1:P153)/153</f>
        <v>4.5882352941176467</v>
      </c>
      <c r="Q155" t="s">
        <v>240</v>
      </c>
    </row>
    <row r="156" spans="1:17" x14ac:dyDescent="0.2">
      <c r="A156" t="s">
        <v>237</v>
      </c>
      <c r="B156">
        <f>SUM(B2:B153)/152</f>
        <v>207362.32894736843</v>
      </c>
      <c r="N156">
        <f>N155/152</f>
        <v>0.64473684210526316</v>
      </c>
      <c r="O156">
        <f>O155/152</f>
        <v>0.13157894736842105</v>
      </c>
      <c r="P156">
        <f>MIN(P2:P153)</f>
        <v>1</v>
      </c>
      <c r="Q156" t="s">
        <v>241</v>
      </c>
    </row>
    <row r="157" spans="1:17" x14ac:dyDescent="0.2">
      <c r="A157" t="s">
        <v>238</v>
      </c>
      <c r="B157">
        <f>MIN(B2:B153)</f>
        <v>12</v>
      </c>
      <c r="P157">
        <f>MAX(P2:P153)</f>
        <v>17</v>
      </c>
      <c r="Q157" t="s">
        <v>242</v>
      </c>
    </row>
    <row r="158" spans="1:17" x14ac:dyDescent="0.2">
      <c r="A158" t="s">
        <v>239</v>
      </c>
      <c r="B158">
        <f>MAX(B2:B153)</f>
        <v>7009145</v>
      </c>
    </row>
    <row r="161" spans="14:14" x14ac:dyDescent="0.2">
      <c r="N161">
        <f>101/134</f>
        <v>0.75373134328358204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47" workbookViewId="0">
      <selection activeCell="D157" sqref="D157"/>
    </sheetView>
  </sheetViews>
  <sheetFormatPr baseColWidth="10" defaultRowHeight="16" x14ac:dyDescent="0.2"/>
  <cols>
    <col min="1" max="5" width="22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 t="s">
        <v>13</v>
      </c>
      <c r="B2">
        <v>1900</v>
      </c>
      <c r="C2" t="s">
        <v>14</v>
      </c>
      <c r="D2">
        <v>100</v>
      </c>
      <c r="E2">
        <v>2.708E-2</v>
      </c>
    </row>
    <row r="3" spans="1:5" x14ac:dyDescent="0.2">
      <c r="A3" t="s">
        <v>15</v>
      </c>
      <c r="B3">
        <v>342</v>
      </c>
      <c r="C3" t="s">
        <v>16</v>
      </c>
      <c r="D3">
        <v>100</v>
      </c>
      <c r="E3">
        <v>4.62E-3</v>
      </c>
    </row>
    <row r="4" spans="1:5" x14ac:dyDescent="0.2">
      <c r="A4" t="s">
        <v>17</v>
      </c>
      <c r="B4">
        <v>829220</v>
      </c>
      <c r="C4" t="s">
        <v>18</v>
      </c>
      <c r="D4">
        <v>0</v>
      </c>
      <c r="E4" t="s">
        <v>19</v>
      </c>
    </row>
    <row r="5" spans="1:5" x14ac:dyDescent="0.2">
      <c r="A5" t="s">
        <v>20</v>
      </c>
      <c r="B5">
        <v>425</v>
      </c>
      <c r="C5" t="s">
        <v>21</v>
      </c>
      <c r="D5">
        <v>100</v>
      </c>
      <c r="E5">
        <v>2.3089999999999999E-2</v>
      </c>
    </row>
    <row r="6" spans="1:5" x14ac:dyDescent="0.2">
      <c r="A6" t="s">
        <v>22</v>
      </c>
      <c r="B6">
        <v>629</v>
      </c>
      <c r="C6" t="s">
        <v>23</v>
      </c>
      <c r="D6">
        <v>100</v>
      </c>
      <c r="E6">
        <v>1.208E-2</v>
      </c>
    </row>
    <row r="7" spans="1:5" x14ac:dyDescent="0.2">
      <c r="A7" t="s">
        <v>24</v>
      </c>
      <c r="B7">
        <v>171955</v>
      </c>
      <c r="C7" t="s">
        <v>25</v>
      </c>
      <c r="D7">
        <v>100</v>
      </c>
      <c r="E7">
        <v>9.6017700000000001</v>
      </c>
    </row>
    <row r="8" spans="1:5" x14ac:dyDescent="0.2">
      <c r="A8" t="s">
        <v>26</v>
      </c>
      <c r="B8">
        <v>36</v>
      </c>
      <c r="C8" t="s">
        <v>27</v>
      </c>
      <c r="D8">
        <v>100</v>
      </c>
      <c r="E8">
        <v>1.5499999999999999E-3</v>
      </c>
    </row>
    <row r="9" spans="1:5" x14ac:dyDescent="0.2">
      <c r="A9" t="s">
        <v>28</v>
      </c>
      <c r="B9">
        <v>544</v>
      </c>
      <c r="C9" t="s">
        <v>29</v>
      </c>
      <c r="D9">
        <v>100</v>
      </c>
      <c r="E9">
        <v>1.289E-2</v>
      </c>
    </row>
    <row r="10" spans="1:5" x14ac:dyDescent="0.2">
      <c r="A10" t="s">
        <v>30</v>
      </c>
      <c r="B10">
        <v>36198</v>
      </c>
      <c r="C10" t="s">
        <v>31</v>
      </c>
      <c r="D10">
        <v>100</v>
      </c>
      <c r="E10">
        <v>1.1714800000000001</v>
      </c>
    </row>
    <row r="11" spans="1:5" x14ac:dyDescent="0.2">
      <c r="A11" t="s">
        <v>32</v>
      </c>
      <c r="B11">
        <v>74987</v>
      </c>
      <c r="C11" t="s">
        <v>33</v>
      </c>
      <c r="D11">
        <v>92.24</v>
      </c>
      <c r="E11">
        <v>38.880760000000002</v>
      </c>
    </row>
    <row r="12" spans="1:5" x14ac:dyDescent="0.2">
      <c r="A12" t="s">
        <v>34</v>
      </c>
      <c r="B12">
        <v>16533</v>
      </c>
      <c r="C12" t="s">
        <v>35</v>
      </c>
      <c r="D12">
        <v>100</v>
      </c>
      <c r="E12">
        <v>50.230640000000001</v>
      </c>
    </row>
    <row r="13" spans="1:5" x14ac:dyDescent="0.2">
      <c r="A13" t="s">
        <v>36</v>
      </c>
      <c r="B13">
        <v>783</v>
      </c>
      <c r="C13" t="s">
        <v>37</v>
      </c>
      <c r="D13">
        <v>100</v>
      </c>
      <c r="E13">
        <v>1.414E-2</v>
      </c>
    </row>
    <row r="14" spans="1:5" x14ac:dyDescent="0.2">
      <c r="A14" t="s">
        <v>38</v>
      </c>
      <c r="B14">
        <v>459</v>
      </c>
      <c r="C14" t="s">
        <v>37</v>
      </c>
      <c r="D14">
        <v>100</v>
      </c>
      <c r="E14">
        <v>8.2100000000000003E-3</v>
      </c>
    </row>
    <row r="15" spans="1:5" x14ac:dyDescent="0.2">
      <c r="A15" t="s">
        <v>39</v>
      </c>
      <c r="B15">
        <v>210</v>
      </c>
      <c r="C15" t="s">
        <v>40</v>
      </c>
      <c r="D15">
        <v>100</v>
      </c>
      <c r="E15">
        <v>2.8500000000000001E-3</v>
      </c>
    </row>
    <row r="16" spans="1:5" x14ac:dyDescent="0.2">
      <c r="A16" t="s">
        <v>41</v>
      </c>
      <c r="B16">
        <v>4160</v>
      </c>
      <c r="C16" t="s">
        <v>42</v>
      </c>
      <c r="D16">
        <v>100</v>
      </c>
      <c r="E16">
        <v>0.10954999999999999</v>
      </c>
    </row>
    <row r="17" spans="1:5" x14ac:dyDescent="0.2">
      <c r="A17" t="s">
        <v>43</v>
      </c>
      <c r="B17">
        <v>1194003</v>
      </c>
      <c r="C17" t="s">
        <v>44</v>
      </c>
      <c r="D17">
        <v>0</v>
      </c>
      <c r="E17" t="s">
        <v>19</v>
      </c>
    </row>
    <row r="18" spans="1:5" x14ac:dyDescent="0.2">
      <c r="A18" t="s">
        <v>45</v>
      </c>
      <c r="B18">
        <v>16456</v>
      </c>
      <c r="C18" t="s">
        <v>46</v>
      </c>
      <c r="D18">
        <v>100</v>
      </c>
      <c r="E18">
        <v>41.551070000000003</v>
      </c>
    </row>
    <row r="19" spans="1:5" x14ac:dyDescent="0.2">
      <c r="A19" t="s">
        <v>47</v>
      </c>
      <c r="B19">
        <v>126</v>
      </c>
      <c r="C19" t="s">
        <v>16</v>
      </c>
      <c r="D19">
        <v>100</v>
      </c>
      <c r="E19">
        <v>1.97E-3</v>
      </c>
    </row>
    <row r="20" spans="1:5" x14ac:dyDescent="0.2">
      <c r="A20" t="s">
        <v>48</v>
      </c>
      <c r="B20">
        <v>42039</v>
      </c>
      <c r="C20" t="s">
        <v>49</v>
      </c>
      <c r="D20">
        <v>0</v>
      </c>
      <c r="E20" t="s">
        <v>19</v>
      </c>
    </row>
    <row r="21" spans="1:5" x14ac:dyDescent="0.2">
      <c r="A21" t="s">
        <v>50</v>
      </c>
      <c r="B21">
        <v>42615</v>
      </c>
      <c r="C21" t="s">
        <v>51</v>
      </c>
      <c r="D21">
        <v>0</v>
      </c>
      <c r="E21" t="s">
        <v>19</v>
      </c>
    </row>
    <row r="22" spans="1:5" x14ac:dyDescent="0.2">
      <c r="A22" t="s">
        <v>52</v>
      </c>
      <c r="B22">
        <v>90</v>
      </c>
      <c r="C22" t="s">
        <v>53</v>
      </c>
      <c r="D22">
        <v>100</v>
      </c>
      <c r="E22">
        <v>1.33E-3</v>
      </c>
    </row>
    <row r="23" spans="1:5" x14ac:dyDescent="0.2">
      <c r="A23" t="s">
        <v>54</v>
      </c>
      <c r="B23">
        <v>128060</v>
      </c>
      <c r="C23" t="s">
        <v>23</v>
      </c>
      <c r="D23">
        <v>100</v>
      </c>
      <c r="E23">
        <v>5.9977299999999998</v>
      </c>
    </row>
    <row r="24" spans="1:5" x14ac:dyDescent="0.2">
      <c r="A24" t="s">
        <v>55</v>
      </c>
      <c r="B24">
        <v>5511</v>
      </c>
      <c r="C24" t="s">
        <v>29</v>
      </c>
      <c r="D24">
        <v>100</v>
      </c>
      <c r="E24">
        <v>0.16338</v>
      </c>
    </row>
    <row r="25" spans="1:5" x14ac:dyDescent="0.2">
      <c r="A25" t="s">
        <v>56</v>
      </c>
      <c r="B25">
        <v>26146</v>
      </c>
      <c r="C25" t="s">
        <v>57</v>
      </c>
      <c r="D25">
        <v>100</v>
      </c>
      <c r="E25">
        <v>1.3247500000000001</v>
      </c>
    </row>
    <row r="26" spans="1:5" x14ac:dyDescent="0.2">
      <c r="A26" t="s">
        <v>58</v>
      </c>
      <c r="B26">
        <v>252</v>
      </c>
      <c r="C26" t="s">
        <v>23</v>
      </c>
      <c r="D26">
        <v>100</v>
      </c>
      <c r="E26">
        <v>8.1499999999999993E-3</v>
      </c>
    </row>
    <row r="27" spans="1:5" x14ac:dyDescent="0.2">
      <c r="A27" t="s">
        <v>59</v>
      </c>
      <c r="B27">
        <v>60</v>
      </c>
      <c r="C27" t="s">
        <v>37</v>
      </c>
      <c r="D27">
        <v>100</v>
      </c>
      <c r="E27">
        <v>1.89E-3</v>
      </c>
    </row>
    <row r="28" spans="1:5" x14ac:dyDescent="0.2">
      <c r="A28" t="s">
        <v>60</v>
      </c>
      <c r="B28">
        <v>270</v>
      </c>
      <c r="C28" t="s">
        <v>61</v>
      </c>
      <c r="D28">
        <v>100</v>
      </c>
      <c r="E28">
        <v>7.4200000000000004E-3</v>
      </c>
    </row>
    <row r="29" spans="1:5" x14ac:dyDescent="0.2">
      <c r="A29" t="s">
        <v>62</v>
      </c>
      <c r="B29">
        <v>962710</v>
      </c>
      <c r="C29" t="s">
        <v>63</v>
      </c>
      <c r="D29">
        <v>0</v>
      </c>
      <c r="E29" t="s">
        <v>19</v>
      </c>
    </row>
    <row r="30" spans="1:5" x14ac:dyDescent="0.2">
      <c r="A30" t="s">
        <v>64</v>
      </c>
      <c r="B30">
        <v>108</v>
      </c>
      <c r="C30" t="s">
        <v>65</v>
      </c>
      <c r="D30">
        <v>58.33</v>
      </c>
      <c r="E30">
        <v>2.2200000000000002E-3</v>
      </c>
    </row>
    <row r="31" spans="1:5" x14ac:dyDescent="0.2">
      <c r="A31" t="s">
        <v>66</v>
      </c>
      <c r="B31">
        <v>261</v>
      </c>
      <c r="C31" t="s">
        <v>37</v>
      </c>
      <c r="D31">
        <v>100</v>
      </c>
      <c r="E31">
        <v>4.7499999999999999E-3</v>
      </c>
    </row>
    <row r="32" spans="1:5" x14ac:dyDescent="0.2">
      <c r="A32" t="s">
        <v>67</v>
      </c>
      <c r="B32">
        <v>1156740</v>
      </c>
      <c r="C32" t="s">
        <v>68</v>
      </c>
      <c r="D32">
        <v>0</v>
      </c>
      <c r="E32" t="s">
        <v>19</v>
      </c>
    </row>
    <row r="33" spans="1:5" x14ac:dyDescent="0.2">
      <c r="A33" t="s">
        <v>69</v>
      </c>
      <c r="B33">
        <v>1024060</v>
      </c>
      <c r="C33" t="s">
        <v>23</v>
      </c>
      <c r="D33">
        <v>100</v>
      </c>
      <c r="E33">
        <v>54.915599999999998</v>
      </c>
    </row>
    <row r="34" spans="1:5" x14ac:dyDescent="0.2">
      <c r="A34" t="s">
        <v>70</v>
      </c>
      <c r="B34">
        <v>117</v>
      </c>
      <c r="C34" t="s">
        <v>37</v>
      </c>
      <c r="D34">
        <v>100</v>
      </c>
      <c r="E34">
        <v>2.0799999999999998E-3</v>
      </c>
    </row>
    <row r="35" spans="1:5" x14ac:dyDescent="0.2">
      <c r="A35" t="s">
        <v>71</v>
      </c>
      <c r="B35">
        <v>40</v>
      </c>
      <c r="C35" t="s">
        <v>37</v>
      </c>
      <c r="D35">
        <v>100</v>
      </c>
      <c r="E35">
        <v>7.6000000000000004E-4</v>
      </c>
    </row>
    <row r="36" spans="1:5" x14ac:dyDescent="0.2">
      <c r="A36" t="s">
        <v>72</v>
      </c>
      <c r="B36">
        <v>17811</v>
      </c>
      <c r="C36" t="s">
        <v>35</v>
      </c>
      <c r="D36">
        <v>0</v>
      </c>
      <c r="E36" t="s">
        <v>19</v>
      </c>
    </row>
    <row r="37" spans="1:5" x14ac:dyDescent="0.2">
      <c r="A37" t="s">
        <v>73</v>
      </c>
      <c r="B37">
        <v>310</v>
      </c>
      <c r="C37" t="s">
        <v>21</v>
      </c>
      <c r="D37">
        <v>100</v>
      </c>
      <c r="E37">
        <v>1.2070000000000001E-2</v>
      </c>
    </row>
    <row r="38" spans="1:5" x14ac:dyDescent="0.2">
      <c r="A38" t="s">
        <v>74</v>
      </c>
      <c r="B38">
        <v>1224</v>
      </c>
      <c r="C38" t="s">
        <v>29</v>
      </c>
      <c r="D38">
        <v>100</v>
      </c>
      <c r="E38">
        <v>4.8559999999999999E-2</v>
      </c>
    </row>
    <row r="39" spans="1:5" x14ac:dyDescent="0.2">
      <c r="A39" t="s">
        <v>75</v>
      </c>
      <c r="B39">
        <v>160</v>
      </c>
      <c r="C39" t="s">
        <v>29</v>
      </c>
      <c r="D39">
        <v>100</v>
      </c>
      <c r="E39">
        <v>7.7000000000000002E-3</v>
      </c>
    </row>
    <row r="40" spans="1:5" x14ac:dyDescent="0.2">
      <c r="A40" t="s">
        <v>76</v>
      </c>
      <c r="B40">
        <v>6570</v>
      </c>
      <c r="C40" t="s">
        <v>77</v>
      </c>
      <c r="D40">
        <v>100</v>
      </c>
      <c r="E40">
        <v>0.39966000000000002</v>
      </c>
    </row>
    <row r="41" spans="1:5" x14ac:dyDescent="0.2">
      <c r="A41" t="s">
        <v>78</v>
      </c>
      <c r="B41">
        <v>3365</v>
      </c>
      <c r="C41" t="s">
        <v>79</v>
      </c>
      <c r="D41">
        <v>100</v>
      </c>
      <c r="E41">
        <v>0.21581</v>
      </c>
    </row>
    <row r="42" spans="1:5" x14ac:dyDescent="0.2">
      <c r="A42" t="s">
        <v>80</v>
      </c>
      <c r="B42">
        <v>3456</v>
      </c>
      <c r="C42" t="s">
        <v>31</v>
      </c>
      <c r="D42">
        <v>100</v>
      </c>
      <c r="E42">
        <v>0.35143000000000002</v>
      </c>
    </row>
    <row r="43" spans="1:5" x14ac:dyDescent="0.2">
      <c r="A43" t="s">
        <v>81</v>
      </c>
      <c r="B43">
        <v>1645</v>
      </c>
      <c r="C43" t="s">
        <v>82</v>
      </c>
      <c r="D43">
        <v>0</v>
      </c>
      <c r="E43">
        <v>0.10458000000000001</v>
      </c>
    </row>
    <row r="44" spans="1:5" x14ac:dyDescent="0.2">
      <c r="A44" t="s">
        <v>83</v>
      </c>
      <c r="B44">
        <v>2709</v>
      </c>
      <c r="C44" t="s">
        <v>37</v>
      </c>
      <c r="D44">
        <v>100</v>
      </c>
      <c r="E44">
        <v>4.7780000000000003E-2</v>
      </c>
    </row>
    <row r="45" spans="1:5" x14ac:dyDescent="0.2">
      <c r="A45" t="s">
        <v>84</v>
      </c>
      <c r="B45">
        <v>3881871</v>
      </c>
      <c r="C45" t="s">
        <v>77</v>
      </c>
      <c r="D45">
        <v>0</v>
      </c>
      <c r="E45" t="s">
        <v>19</v>
      </c>
    </row>
    <row r="46" spans="1:5" x14ac:dyDescent="0.2">
      <c r="A46" t="s">
        <v>85</v>
      </c>
      <c r="B46">
        <v>162</v>
      </c>
      <c r="C46" t="s">
        <v>53</v>
      </c>
      <c r="D46">
        <v>100</v>
      </c>
      <c r="E46">
        <v>2.5600000000000002E-3</v>
      </c>
    </row>
    <row r="47" spans="1:5" x14ac:dyDescent="0.2">
      <c r="A47" t="s">
        <v>86</v>
      </c>
      <c r="B47">
        <v>198</v>
      </c>
      <c r="C47" t="s">
        <v>53</v>
      </c>
      <c r="D47">
        <v>100</v>
      </c>
      <c r="E47">
        <v>3.79E-3</v>
      </c>
    </row>
    <row r="48" spans="1:5" x14ac:dyDescent="0.2">
      <c r="A48" t="s">
        <v>87</v>
      </c>
      <c r="B48">
        <v>952</v>
      </c>
      <c r="C48" t="s">
        <v>16</v>
      </c>
      <c r="D48">
        <v>100</v>
      </c>
      <c r="E48">
        <v>1.4120000000000001E-2</v>
      </c>
    </row>
    <row r="49" spans="1:5" x14ac:dyDescent="0.2">
      <c r="A49" t="s">
        <v>88</v>
      </c>
      <c r="B49">
        <v>59211</v>
      </c>
      <c r="C49" t="s">
        <v>57</v>
      </c>
      <c r="D49">
        <v>100</v>
      </c>
      <c r="E49">
        <v>7.5007799999999998</v>
      </c>
    </row>
    <row r="50" spans="1:5" x14ac:dyDescent="0.2">
      <c r="A50" t="s">
        <v>89</v>
      </c>
      <c r="B50">
        <v>315</v>
      </c>
      <c r="C50" t="s">
        <v>27</v>
      </c>
      <c r="D50">
        <v>100</v>
      </c>
      <c r="E50">
        <v>4.6299999999999996E-3</v>
      </c>
    </row>
    <row r="51" spans="1:5" x14ac:dyDescent="0.2">
      <c r="A51" t="s">
        <v>90</v>
      </c>
      <c r="B51">
        <v>360</v>
      </c>
      <c r="C51" t="s">
        <v>91</v>
      </c>
      <c r="D51">
        <v>44.44</v>
      </c>
      <c r="E51">
        <v>8.831E-2</v>
      </c>
    </row>
    <row r="52" spans="1:5" x14ac:dyDescent="0.2">
      <c r="A52" t="s">
        <v>92</v>
      </c>
      <c r="B52">
        <v>3015</v>
      </c>
      <c r="C52" t="s">
        <v>31</v>
      </c>
      <c r="D52">
        <v>100</v>
      </c>
      <c r="E52">
        <v>7.8700000000000006E-2</v>
      </c>
    </row>
    <row r="53" spans="1:5" x14ac:dyDescent="0.2">
      <c r="A53" t="s">
        <v>93</v>
      </c>
      <c r="B53">
        <v>120</v>
      </c>
      <c r="C53" t="s">
        <v>23</v>
      </c>
      <c r="D53">
        <v>100</v>
      </c>
      <c r="E53">
        <v>2.1800000000000001E-3</v>
      </c>
    </row>
    <row r="54" spans="1:5" x14ac:dyDescent="0.2">
      <c r="A54" t="s">
        <v>94</v>
      </c>
      <c r="B54">
        <v>873</v>
      </c>
      <c r="C54" t="s">
        <v>42</v>
      </c>
      <c r="D54">
        <v>100</v>
      </c>
      <c r="E54">
        <v>2.3619999999999999E-2</v>
      </c>
    </row>
    <row r="55" spans="1:5" x14ac:dyDescent="0.2">
      <c r="A55" t="s">
        <v>95</v>
      </c>
      <c r="B55">
        <v>1040</v>
      </c>
      <c r="C55" t="s">
        <v>23</v>
      </c>
      <c r="D55">
        <v>100</v>
      </c>
      <c r="E55">
        <v>6.8830000000000002E-2</v>
      </c>
    </row>
    <row r="56" spans="1:5" x14ac:dyDescent="0.2">
      <c r="A56" t="s">
        <v>96</v>
      </c>
      <c r="B56">
        <v>360</v>
      </c>
      <c r="C56" t="s">
        <v>91</v>
      </c>
      <c r="D56">
        <v>44.44</v>
      </c>
      <c r="E56">
        <v>8.0710000000000004E-2</v>
      </c>
    </row>
    <row r="57" spans="1:5" x14ac:dyDescent="0.2">
      <c r="A57" t="s">
        <v>97</v>
      </c>
      <c r="B57">
        <v>310</v>
      </c>
      <c r="C57" t="s">
        <v>23</v>
      </c>
      <c r="D57">
        <v>100</v>
      </c>
      <c r="E57">
        <v>9.9399999999999992E-3</v>
      </c>
    </row>
    <row r="58" spans="1:5" x14ac:dyDescent="0.2">
      <c r="A58" t="s">
        <v>98</v>
      </c>
      <c r="B58">
        <v>144</v>
      </c>
      <c r="C58" t="s">
        <v>23</v>
      </c>
      <c r="D58">
        <v>100</v>
      </c>
      <c r="E58">
        <v>2.8400000000000001E-3</v>
      </c>
    </row>
    <row r="59" spans="1:5" x14ac:dyDescent="0.2">
      <c r="A59" t="s">
        <v>99</v>
      </c>
      <c r="B59">
        <v>235</v>
      </c>
      <c r="C59" t="s">
        <v>37</v>
      </c>
      <c r="D59">
        <v>100</v>
      </c>
      <c r="E59">
        <v>6.8199999999999997E-3</v>
      </c>
    </row>
    <row r="60" spans="1:5" x14ac:dyDescent="0.2">
      <c r="A60" t="s">
        <v>100</v>
      </c>
      <c r="B60">
        <v>135</v>
      </c>
      <c r="C60" t="s">
        <v>23</v>
      </c>
      <c r="D60">
        <v>100</v>
      </c>
      <c r="E60">
        <v>4.4999999999999997E-3</v>
      </c>
    </row>
    <row r="61" spans="1:5" x14ac:dyDescent="0.2">
      <c r="A61" t="s">
        <v>101</v>
      </c>
      <c r="B61">
        <v>131584</v>
      </c>
      <c r="C61" t="s">
        <v>77</v>
      </c>
      <c r="D61">
        <v>100</v>
      </c>
      <c r="E61">
        <v>17.46979</v>
      </c>
    </row>
    <row r="62" spans="1:5" x14ac:dyDescent="0.2">
      <c r="A62" t="s">
        <v>102</v>
      </c>
      <c r="B62">
        <v>415</v>
      </c>
      <c r="C62" t="s">
        <v>103</v>
      </c>
      <c r="D62">
        <v>68.67</v>
      </c>
      <c r="E62">
        <v>3.4479999999999997E-2</v>
      </c>
    </row>
    <row r="63" spans="1:5" x14ac:dyDescent="0.2">
      <c r="A63" t="s">
        <v>104</v>
      </c>
      <c r="B63">
        <v>4295</v>
      </c>
      <c r="C63" t="s">
        <v>105</v>
      </c>
      <c r="D63">
        <v>100</v>
      </c>
      <c r="E63">
        <v>0.38629999999999998</v>
      </c>
    </row>
    <row r="64" spans="1:5" x14ac:dyDescent="0.2">
      <c r="A64" t="s">
        <v>106</v>
      </c>
      <c r="B64">
        <v>2629953</v>
      </c>
      <c r="C64" t="s">
        <v>31</v>
      </c>
      <c r="D64">
        <v>0</v>
      </c>
      <c r="E64" t="s">
        <v>19</v>
      </c>
    </row>
    <row r="65" spans="1:5" x14ac:dyDescent="0.2">
      <c r="A65" t="s">
        <v>107</v>
      </c>
      <c r="B65">
        <v>210</v>
      </c>
      <c r="C65" t="s">
        <v>40</v>
      </c>
      <c r="D65">
        <v>100</v>
      </c>
      <c r="E65">
        <v>3.0599999999999998E-3</v>
      </c>
    </row>
    <row r="66" spans="1:5" x14ac:dyDescent="0.2">
      <c r="A66" t="s">
        <v>108</v>
      </c>
      <c r="B66">
        <v>5745</v>
      </c>
      <c r="C66" t="s">
        <v>77</v>
      </c>
      <c r="D66">
        <v>100</v>
      </c>
      <c r="E66">
        <v>0.44828000000000001</v>
      </c>
    </row>
    <row r="67" spans="1:5" x14ac:dyDescent="0.2">
      <c r="A67" t="s">
        <v>109</v>
      </c>
      <c r="B67">
        <v>693</v>
      </c>
      <c r="C67" t="s">
        <v>37</v>
      </c>
      <c r="D67">
        <v>100</v>
      </c>
      <c r="E67">
        <v>1.431E-2</v>
      </c>
    </row>
    <row r="68" spans="1:5" x14ac:dyDescent="0.2">
      <c r="A68" t="s">
        <v>110</v>
      </c>
      <c r="B68">
        <v>125955</v>
      </c>
      <c r="C68" t="s">
        <v>111</v>
      </c>
      <c r="D68">
        <v>0</v>
      </c>
      <c r="E68" t="s">
        <v>19</v>
      </c>
    </row>
    <row r="69" spans="1:5" x14ac:dyDescent="0.2">
      <c r="A69" t="s">
        <v>112</v>
      </c>
      <c r="B69">
        <v>16060</v>
      </c>
      <c r="C69" t="s">
        <v>23</v>
      </c>
      <c r="D69">
        <v>100</v>
      </c>
      <c r="E69">
        <v>0.64614000000000005</v>
      </c>
    </row>
    <row r="70" spans="1:5" x14ac:dyDescent="0.2">
      <c r="A70" t="s">
        <v>113</v>
      </c>
      <c r="B70">
        <v>432</v>
      </c>
      <c r="C70" t="s">
        <v>37</v>
      </c>
      <c r="D70">
        <v>100</v>
      </c>
      <c r="E70">
        <v>9.0900000000000009E-3</v>
      </c>
    </row>
    <row r="71" spans="1:5" x14ac:dyDescent="0.2">
      <c r="A71" t="s">
        <v>114</v>
      </c>
      <c r="B71">
        <v>60</v>
      </c>
      <c r="C71" t="s">
        <v>37</v>
      </c>
      <c r="D71">
        <v>100</v>
      </c>
      <c r="E71">
        <v>1.83E-3</v>
      </c>
    </row>
    <row r="72" spans="1:5" x14ac:dyDescent="0.2">
      <c r="A72" t="s">
        <v>115</v>
      </c>
      <c r="B72">
        <v>12</v>
      </c>
      <c r="C72" t="s">
        <v>27</v>
      </c>
      <c r="D72">
        <v>100</v>
      </c>
      <c r="E72">
        <v>2.7E-4</v>
      </c>
    </row>
    <row r="73" spans="1:5" x14ac:dyDescent="0.2">
      <c r="A73" t="s">
        <v>116</v>
      </c>
      <c r="B73">
        <v>11135</v>
      </c>
      <c r="C73" t="s">
        <v>117</v>
      </c>
      <c r="D73">
        <v>100</v>
      </c>
      <c r="E73">
        <v>5.08629</v>
      </c>
    </row>
    <row r="74" spans="1:5" x14ac:dyDescent="0.2">
      <c r="A74" t="s">
        <v>118</v>
      </c>
      <c r="B74">
        <v>108</v>
      </c>
      <c r="C74" t="s">
        <v>65</v>
      </c>
      <c r="D74">
        <v>67.59</v>
      </c>
      <c r="E74">
        <v>2.2499999999999998E-3</v>
      </c>
    </row>
    <row r="75" spans="1:5" x14ac:dyDescent="0.2">
      <c r="A75" t="s">
        <v>119</v>
      </c>
      <c r="B75">
        <v>36</v>
      </c>
      <c r="C75" t="s">
        <v>37</v>
      </c>
      <c r="D75">
        <v>100</v>
      </c>
      <c r="E75">
        <v>1.14E-3</v>
      </c>
    </row>
    <row r="76" spans="1:5" x14ac:dyDescent="0.2">
      <c r="A76" t="s">
        <v>120</v>
      </c>
      <c r="B76">
        <v>29268</v>
      </c>
      <c r="C76" t="s">
        <v>121</v>
      </c>
      <c r="D76">
        <v>0</v>
      </c>
      <c r="E76" t="s">
        <v>19</v>
      </c>
    </row>
    <row r="77" spans="1:5" x14ac:dyDescent="0.2">
      <c r="A77" t="s">
        <v>122</v>
      </c>
      <c r="B77">
        <v>12</v>
      </c>
      <c r="C77" t="s">
        <v>27</v>
      </c>
      <c r="D77">
        <v>100</v>
      </c>
      <c r="E77">
        <v>2.7999999999999998E-4</v>
      </c>
    </row>
    <row r="78" spans="1:5" x14ac:dyDescent="0.2">
      <c r="A78" t="s">
        <v>123</v>
      </c>
      <c r="B78">
        <v>2193</v>
      </c>
      <c r="C78" t="s">
        <v>37</v>
      </c>
      <c r="D78">
        <v>100</v>
      </c>
      <c r="E78">
        <v>3.7310000000000003E-2</v>
      </c>
    </row>
    <row r="79" spans="1:5" x14ac:dyDescent="0.2">
      <c r="A79" t="s">
        <v>124</v>
      </c>
      <c r="B79">
        <v>3537</v>
      </c>
      <c r="C79" t="s">
        <v>125</v>
      </c>
      <c r="D79">
        <v>100</v>
      </c>
      <c r="E79">
        <v>0.12884000000000001</v>
      </c>
    </row>
    <row r="80" spans="1:5" x14ac:dyDescent="0.2">
      <c r="A80" t="s">
        <v>126</v>
      </c>
      <c r="B80">
        <v>215</v>
      </c>
      <c r="C80" t="s">
        <v>68</v>
      </c>
      <c r="D80">
        <v>68.37</v>
      </c>
      <c r="E80">
        <v>7.7999999999999996E-3</v>
      </c>
    </row>
    <row r="81" spans="1:5" x14ac:dyDescent="0.2">
      <c r="A81" t="s">
        <v>127</v>
      </c>
      <c r="B81">
        <v>380171</v>
      </c>
      <c r="C81" t="s">
        <v>128</v>
      </c>
      <c r="D81">
        <v>0</v>
      </c>
      <c r="E81" t="s">
        <v>19</v>
      </c>
    </row>
    <row r="82" spans="1:5" x14ac:dyDescent="0.2">
      <c r="A82" t="s">
        <v>129</v>
      </c>
      <c r="B82">
        <v>50</v>
      </c>
      <c r="C82" t="s">
        <v>53</v>
      </c>
      <c r="D82">
        <v>100</v>
      </c>
      <c r="E82">
        <v>9.8999999999999999E-4</v>
      </c>
    </row>
    <row r="83" spans="1:5" x14ac:dyDescent="0.2">
      <c r="A83" t="s">
        <v>130</v>
      </c>
      <c r="B83">
        <v>65</v>
      </c>
      <c r="C83" t="s">
        <v>16</v>
      </c>
      <c r="D83">
        <v>100</v>
      </c>
      <c r="E83">
        <v>9.6000000000000002E-4</v>
      </c>
    </row>
    <row r="84" spans="1:5" x14ac:dyDescent="0.2">
      <c r="A84" t="s">
        <v>131</v>
      </c>
      <c r="B84">
        <v>34281</v>
      </c>
      <c r="C84" t="s">
        <v>132</v>
      </c>
      <c r="D84">
        <v>0</v>
      </c>
      <c r="E84" t="s">
        <v>19</v>
      </c>
    </row>
    <row r="85" spans="1:5" x14ac:dyDescent="0.2">
      <c r="A85" t="s">
        <v>133</v>
      </c>
      <c r="B85">
        <v>1925</v>
      </c>
      <c r="C85" t="s">
        <v>77</v>
      </c>
      <c r="D85">
        <v>100</v>
      </c>
      <c r="E85">
        <v>0.13593</v>
      </c>
    </row>
    <row r="86" spans="1:5" x14ac:dyDescent="0.2">
      <c r="A86" t="s">
        <v>134</v>
      </c>
      <c r="B86">
        <v>153639</v>
      </c>
      <c r="C86" t="s">
        <v>31</v>
      </c>
      <c r="D86">
        <v>100</v>
      </c>
      <c r="E86">
        <v>5.8255299999999997</v>
      </c>
    </row>
    <row r="87" spans="1:5" x14ac:dyDescent="0.2">
      <c r="A87" t="s">
        <v>135</v>
      </c>
      <c r="B87">
        <v>253017</v>
      </c>
      <c r="C87" t="s">
        <v>136</v>
      </c>
      <c r="D87">
        <v>0</v>
      </c>
      <c r="E87" t="s">
        <v>19</v>
      </c>
    </row>
    <row r="88" spans="1:5" x14ac:dyDescent="0.2">
      <c r="A88" t="s">
        <v>137</v>
      </c>
      <c r="B88">
        <v>1295</v>
      </c>
      <c r="C88" t="s">
        <v>138</v>
      </c>
      <c r="D88">
        <v>10.42</v>
      </c>
      <c r="E88">
        <v>1.45783</v>
      </c>
    </row>
    <row r="89" spans="1:5" x14ac:dyDescent="0.2">
      <c r="A89" t="s">
        <v>139</v>
      </c>
      <c r="B89">
        <v>3798470</v>
      </c>
      <c r="C89" t="s">
        <v>140</v>
      </c>
      <c r="D89">
        <v>0</v>
      </c>
      <c r="E89" t="s">
        <v>19</v>
      </c>
    </row>
    <row r="90" spans="1:5" x14ac:dyDescent="0.2">
      <c r="A90" t="s">
        <v>141</v>
      </c>
      <c r="B90">
        <v>8143</v>
      </c>
      <c r="C90" t="s">
        <v>142</v>
      </c>
      <c r="D90">
        <v>100</v>
      </c>
      <c r="E90">
        <v>6.48299</v>
      </c>
    </row>
    <row r="91" spans="1:5" x14ac:dyDescent="0.2">
      <c r="A91" t="s">
        <v>143</v>
      </c>
      <c r="B91">
        <v>4233</v>
      </c>
      <c r="C91" t="s">
        <v>23</v>
      </c>
      <c r="D91">
        <v>100</v>
      </c>
      <c r="E91">
        <v>0.11162999999999999</v>
      </c>
    </row>
    <row r="92" spans="1:5" x14ac:dyDescent="0.2">
      <c r="A92" t="s">
        <v>144</v>
      </c>
      <c r="B92">
        <v>963</v>
      </c>
      <c r="C92" t="s">
        <v>77</v>
      </c>
      <c r="D92">
        <v>100</v>
      </c>
      <c r="E92">
        <v>6.7790000000000003E-2</v>
      </c>
    </row>
    <row r="93" spans="1:5" x14ac:dyDescent="0.2">
      <c r="A93" t="s">
        <v>145</v>
      </c>
      <c r="B93">
        <v>10179</v>
      </c>
      <c r="C93" t="s">
        <v>31</v>
      </c>
      <c r="D93">
        <v>100</v>
      </c>
      <c r="E93">
        <v>0.31324000000000002</v>
      </c>
    </row>
    <row r="94" spans="1:5" x14ac:dyDescent="0.2">
      <c r="A94" t="s">
        <v>146</v>
      </c>
      <c r="B94">
        <v>3015</v>
      </c>
      <c r="C94" t="s">
        <v>31</v>
      </c>
      <c r="D94">
        <v>100</v>
      </c>
      <c r="E94">
        <v>7.9799999999999996E-2</v>
      </c>
    </row>
    <row r="95" spans="1:5" x14ac:dyDescent="0.2">
      <c r="A95" t="s">
        <v>147</v>
      </c>
      <c r="B95">
        <v>410</v>
      </c>
      <c r="C95" t="s">
        <v>148</v>
      </c>
      <c r="D95">
        <v>75.849999999999994</v>
      </c>
      <c r="E95">
        <v>1.7350000000000001E-2</v>
      </c>
    </row>
    <row r="96" spans="1:5" x14ac:dyDescent="0.2">
      <c r="A96" t="s">
        <v>149</v>
      </c>
      <c r="B96">
        <v>4842</v>
      </c>
      <c r="C96" t="s">
        <v>150</v>
      </c>
      <c r="D96">
        <v>100</v>
      </c>
      <c r="E96">
        <v>0.23508999999999999</v>
      </c>
    </row>
    <row r="97" spans="1:5" x14ac:dyDescent="0.2">
      <c r="A97" t="s">
        <v>151</v>
      </c>
      <c r="B97">
        <v>162</v>
      </c>
      <c r="C97" t="s">
        <v>53</v>
      </c>
      <c r="D97">
        <v>100</v>
      </c>
      <c r="E97">
        <v>2.32E-3</v>
      </c>
    </row>
    <row r="98" spans="1:5" x14ac:dyDescent="0.2">
      <c r="A98" t="s">
        <v>152</v>
      </c>
      <c r="B98">
        <v>1393745</v>
      </c>
      <c r="C98" t="s">
        <v>153</v>
      </c>
      <c r="D98">
        <v>0</v>
      </c>
      <c r="E98" t="s">
        <v>19</v>
      </c>
    </row>
    <row r="99" spans="1:5" x14ac:dyDescent="0.2">
      <c r="A99" t="s">
        <v>154</v>
      </c>
      <c r="B99">
        <v>576</v>
      </c>
      <c r="C99" t="s">
        <v>37</v>
      </c>
      <c r="D99">
        <v>100</v>
      </c>
      <c r="E99">
        <v>1.086E-2</v>
      </c>
    </row>
    <row r="100" spans="1:5" x14ac:dyDescent="0.2">
      <c r="A100" t="s">
        <v>155</v>
      </c>
      <c r="B100">
        <v>684</v>
      </c>
      <c r="C100" t="s">
        <v>37</v>
      </c>
      <c r="D100">
        <v>100</v>
      </c>
      <c r="E100">
        <v>1.242E-2</v>
      </c>
    </row>
    <row r="101" spans="1:5" x14ac:dyDescent="0.2">
      <c r="A101" t="s">
        <v>156</v>
      </c>
      <c r="B101">
        <v>1595</v>
      </c>
      <c r="C101" t="s">
        <v>157</v>
      </c>
      <c r="D101">
        <v>4.1399999999999997</v>
      </c>
      <c r="E101">
        <v>3.1294400000000002</v>
      </c>
    </row>
    <row r="102" spans="1:5" x14ac:dyDescent="0.2">
      <c r="A102" t="s">
        <v>158</v>
      </c>
      <c r="B102">
        <v>272</v>
      </c>
      <c r="C102" t="s">
        <v>23</v>
      </c>
      <c r="D102">
        <v>100</v>
      </c>
      <c r="E102">
        <v>4.9100000000000003E-3</v>
      </c>
    </row>
    <row r="103" spans="1:5" x14ac:dyDescent="0.2">
      <c r="A103" t="s">
        <v>159</v>
      </c>
      <c r="B103">
        <v>693</v>
      </c>
      <c r="C103" t="s">
        <v>37</v>
      </c>
      <c r="D103">
        <v>100</v>
      </c>
      <c r="E103">
        <v>1.192E-2</v>
      </c>
    </row>
    <row r="104" spans="1:5" x14ac:dyDescent="0.2">
      <c r="A104" t="s">
        <v>160</v>
      </c>
      <c r="B104">
        <v>6720</v>
      </c>
      <c r="C104" t="s">
        <v>161</v>
      </c>
      <c r="D104">
        <v>100</v>
      </c>
      <c r="E104">
        <v>0.31561</v>
      </c>
    </row>
    <row r="105" spans="1:5" x14ac:dyDescent="0.2">
      <c r="A105" t="s">
        <v>162</v>
      </c>
      <c r="B105">
        <v>3085</v>
      </c>
      <c r="C105" t="s">
        <v>161</v>
      </c>
      <c r="D105">
        <v>100</v>
      </c>
      <c r="E105">
        <v>0.16655</v>
      </c>
    </row>
    <row r="106" spans="1:5" x14ac:dyDescent="0.2">
      <c r="A106" t="s">
        <v>163</v>
      </c>
      <c r="B106">
        <v>2060</v>
      </c>
      <c r="C106" t="s">
        <v>23</v>
      </c>
      <c r="D106">
        <v>100</v>
      </c>
      <c r="E106">
        <v>7.1569999999999995E-2</v>
      </c>
    </row>
    <row r="107" spans="1:5" x14ac:dyDescent="0.2">
      <c r="A107" t="s">
        <v>164</v>
      </c>
      <c r="B107">
        <v>8320</v>
      </c>
      <c r="C107" t="s">
        <v>31</v>
      </c>
      <c r="D107">
        <v>100</v>
      </c>
      <c r="E107">
        <v>0.3947</v>
      </c>
    </row>
    <row r="108" spans="1:5" x14ac:dyDescent="0.2">
      <c r="A108" t="s">
        <v>165</v>
      </c>
      <c r="B108">
        <v>60</v>
      </c>
      <c r="C108" t="s">
        <v>27</v>
      </c>
      <c r="D108">
        <v>100</v>
      </c>
      <c r="E108">
        <v>1.41E-3</v>
      </c>
    </row>
    <row r="109" spans="1:5" x14ac:dyDescent="0.2">
      <c r="A109" t="s">
        <v>166</v>
      </c>
      <c r="B109">
        <v>185</v>
      </c>
      <c r="C109" t="s">
        <v>23</v>
      </c>
      <c r="D109">
        <v>100</v>
      </c>
      <c r="E109">
        <v>5.8500000000000002E-3</v>
      </c>
    </row>
    <row r="110" spans="1:5" x14ac:dyDescent="0.2">
      <c r="A110" t="s">
        <v>167</v>
      </c>
      <c r="B110">
        <v>65909</v>
      </c>
      <c r="C110" t="s">
        <v>168</v>
      </c>
      <c r="D110">
        <v>93.99</v>
      </c>
      <c r="E110">
        <v>10.0267</v>
      </c>
    </row>
    <row r="111" spans="1:5" x14ac:dyDescent="0.2">
      <c r="A111" t="s">
        <v>169</v>
      </c>
      <c r="B111">
        <v>80</v>
      </c>
      <c r="C111" t="s">
        <v>23</v>
      </c>
      <c r="D111">
        <v>100</v>
      </c>
      <c r="E111">
        <v>1.5E-3</v>
      </c>
    </row>
    <row r="112" spans="1:5" x14ac:dyDescent="0.2">
      <c r="A112" t="s">
        <v>170</v>
      </c>
      <c r="B112">
        <v>215</v>
      </c>
      <c r="C112" t="s">
        <v>68</v>
      </c>
      <c r="D112">
        <v>68.37</v>
      </c>
      <c r="E112">
        <v>7.8700000000000003E-3</v>
      </c>
    </row>
    <row r="113" spans="1:5" x14ac:dyDescent="0.2">
      <c r="A113" t="s">
        <v>171</v>
      </c>
      <c r="B113">
        <v>50823</v>
      </c>
      <c r="C113" t="s">
        <v>172</v>
      </c>
      <c r="D113">
        <v>100</v>
      </c>
      <c r="E113">
        <v>6.3658200000000003</v>
      </c>
    </row>
    <row r="114" spans="1:5" x14ac:dyDescent="0.2">
      <c r="A114" t="s">
        <v>173</v>
      </c>
      <c r="B114">
        <v>1925</v>
      </c>
      <c r="C114" t="s">
        <v>77</v>
      </c>
      <c r="D114">
        <v>100</v>
      </c>
      <c r="E114">
        <v>0.13328000000000001</v>
      </c>
    </row>
    <row r="115" spans="1:5" x14ac:dyDescent="0.2">
      <c r="A115" t="s">
        <v>174</v>
      </c>
      <c r="B115">
        <v>29043</v>
      </c>
      <c r="C115" t="s">
        <v>175</v>
      </c>
      <c r="D115">
        <v>0</v>
      </c>
      <c r="E115" t="s">
        <v>19</v>
      </c>
    </row>
    <row r="116" spans="1:5" x14ac:dyDescent="0.2">
      <c r="A116" t="s">
        <v>176</v>
      </c>
      <c r="B116">
        <v>20</v>
      </c>
      <c r="C116" t="s">
        <v>27</v>
      </c>
      <c r="D116">
        <v>100</v>
      </c>
      <c r="E116">
        <v>4.0999999999999999E-4</v>
      </c>
    </row>
    <row r="117" spans="1:5" x14ac:dyDescent="0.2">
      <c r="A117" t="s">
        <v>177</v>
      </c>
      <c r="B117">
        <v>342</v>
      </c>
      <c r="C117" t="s">
        <v>178</v>
      </c>
      <c r="D117">
        <v>100</v>
      </c>
      <c r="E117">
        <v>5.9800000000000001E-3</v>
      </c>
    </row>
    <row r="118" spans="1:5" x14ac:dyDescent="0.2">
      <c r="A118" t="s">
        <v>179</v>
      </c>
      <c r="B118">
        <v>5955</v>
      </c>
      <c r="C118" t="s">
        <v>105</v>
      </c>
      <c r="D118">
        <v>100</v>
      </c>
      <c r="E118">
        <v>0.43717</v>
      </c>
    </row>
    <row r="119" spans="1:5" x14ac:dyDescent="0.2">
      <c r="A119" t="s">
        <v>180</v>
      </c>
      <c r="B119">
        <v>41553</v>
      </c>
      <c r="C119" t="s">
        <v>29</v>
      </c>
      <c r="D119">
        <v>100</v>
      </c>
      <c r="E119">
        <v>1.0680099999999999</v>
      </c>
    </row>
    <row r="120" spans="1:5" x14ac:dyDescent="0.2">
      <c r="A120" t="s">
        <v>181</v>
      </c>
      <c r="B120">
        <v>1900</v>
      </c>
      <c r="C120" t="s">
        <v>14</v>
      </c>
      <c r="D120">
        <v>100</v>
      </c>
      <c r="E120">
        <v>2.5749999999999999E-2</v>
      </c>
    </row>
    <row r="121" spans="1:5" x14ac:dyDescent="0.2">
      <c r="A121" t="s">
        <v>182</v>
      </c>
      <c r="B121">
        <v>468</v>
      </c>
      <c r="C121" t="s">
        <v>37</v>
      </c>
      <c r="D121">
        <v>100</v>
      </c>
      <c r="E121">
        <v>9.2599999999999991E-3</v>
      </c>
    </row>
    <row r="122" spans="1:5" x14ac:dyDescent="0.2">
      <c r="A122" t="s">
        <v>183</v>
      </c>
      <c r="B122">
        <v>243</v>
      </c>
      <c r="C122" t="s">
        <v>184</v>
      </c>
      <c r="D122">
        <v>100</v>
      </c>
      <c r="E122">
        <v>3.8700000000000002E-3</v>
      </c>
    </row>
    <row r="123" spans="1:5" x14ac:dyDescent="0.2">
      <c r="A123" t="s">
        <v>185</v>
      </c>
      <c r="B123">
        <v>3472788</v>
      </c>
      <c r="C123" t="s">
        <v>128</v>
      </c>
      <c r="D123">
        <v>0</v>
      </c>
      <c r="E123" t="s">
        <v>19</v>
      </c>
    </row>
    <row r="124" spans="1:5" x14ac:dyDescent="0.2">
      <c r="A124" t="s">
        <v>186</v>
      </c>
      <c r="B124">
        <v>150722</v>
      </c>
      <c r="C124" t="s">
        <v>187</v>
      </c>
      <c r="D124">
        <v>0</v>
      </c>
      <c r="E124" t="s">
        <v>19</v>
      </c>
    </row>
    <row r="125" spans="1:5" x14ac:dyDescent="0.2">
      <c r="A125" t="s">
        <v>188</v>
      </c>
      <c r="B125">
        <v>156</v>
      </c>
      <c r="C125" t="s">
        <v>61</v>
      </c>
      <c r="D125">
        <v>100</v>
      </c>
      <c r="E125">
        <v>4.2500000000000003E-3</v>
      </c>
    </row>
    <row r="126" spans="1:5" x14ac:dyDescent="0.2">
      <c r="A126" t="s">
        <v>189</v>
      </c>
      <c r="B126">
        <v>190</v>
      </c>
      <c r="C126" t="s">
        <v>16</v>
      </c>
      <c r="D126">
        <v>100</v>
      </c>
      <c r="E126">
        <v>2.4599999999999999E-3</v>
      </c>
    </row>
    <row r="127" spans="1:5" x14ac:dyDescent="0.2">
      <c r="A127" t="s">
        <v>190</v>
      </c>
      <c r="B127">
        <v>7009145</v>
      </c>
      <c r="C127" t="s">
        <v>140</v>
      </c>
      <c r="D127">
        <v>0</v>
      </c>
      <c r="E127" t="s">
        <v>19</v>
      </c>
    </row>
    <row r="128" spans="1:5" x14ac:dyDescent="0.2">
      <c r="A128" t="s">
        <v>191</v>
      </c>
      <c r="B128">
        <v>2431</v>
      </c>
      <c r="C128" t="s">
        <v>192</v>
      </c>
      <c r="D128">
        <v>0</v>
      </c>
      <c r="E128">
        <v>0.19517999999999999</v>
      </c>
    </row>
    <row r="129" spans="1:5" x14ac:dyDescent="0.2">
      <c r="A129" t="s">
        <v>193</v>
      </c>
      <c r="B129">
        <v>16533</v>
      </c>
      <c r="C129" t="s">
        <v>35</v>
      </c>
      <c r="D129">
        <v>100</v>
      </c>
      <c r="E129">
        <v>54.607579999999999</v>
      </c>
    </row>
    <row r="130" spans="1:5" x14ac:dyDescent="0.2">
      <c r="A130" t="s">
        <v>194</v>
      </c>
      <c r="B130">
        <v>27</v>
      </c>
      <c r="C130" t="s">
        <v>65</v>
      </c>
      <c r="D130">
        <v>14.81</v>
      </c>
      <c r="E130">
        <v>1.16E-3</v>
      </c>
    </row>
    <row r="131" spans="1:5" x14ac:dyDescent="0.2">
      <c r="A131" t="s">
        <v>195</v>
      </c>
      <c r="B131">
        <v>32832</v>
      </c>
      <c r="C131" t="s">
        <v>42</v>
      </c>
      <c r="D131">
        <v>100</v>
      </c>
      <c r="E131">
        <v>3.4053900000000001</v>
      </c>
    </row>
    <row r="132" spans="1:5" x14ac:dyDescent="0.2">
      <c r="A132" t="s">
        <v>196</v>
      </c>
      <c r="B132">
        <v>129</v>
      </c>
      <c r="C132" t="s">
        <v>197</v>
      </c>
      <c r="D132">
        <v>4.6500000000000004</v>
      </c>
      <c r="E132">
        <v>2.8729999999999999E-2</v>
      </c>
    </row>
    <row r="133" spans="1:5" x14ac:dyDescent="0.2">
      <c r="A133" t="s">
        <v>198</v>
      </c>
      <c r="B133">
        <v>48</v>
      </c>
      <c r="C133" t="s">
        <v>23</v>
      </c>
      <c r="D133">
        <v>100</v>
      </c>
      <c r="E133">
        <v>9.6000000000000002E-4</v>
      </c>
    </row>
    <row r="134" spans="1:5" x14ac:dyDescent="0.2">
      <c r="A134" t="s">
        <v>199</v>
      </c>
      <c r="B134">
        <v>90</v>
      </c>
      <c r="C134" t="s">
        <v>82</v>
      </c>
      <c r="D134">
        <v>0</v>
      </c>
      <c r="E134">
        <v>2.8600000000000001E-3</v>
      </c>
    </row>
    <row r="135" spans="1:5" x14ac:dyDescent="0.2">
      <c r="A135" t="s">
        <v>200</v>
      </c>
      <c r="B135">
        <v>126</v>
      </c>
      <c r="C135" t="s">
        <v>16</v>
      </c>
      <c r="D135">
        <v>100</v>
      </c>
      <c r="E135">
        <v>1.74E-3</v>
      </c>
    </row>
    <row r="136" spans="1:5" x14ac:dyDescent="0.2">
      <c r="A136" t="s">
        <v>201</v>
      </c>
      <c r="B136">
        <v>70</v>
      </c>
      <c r="C136" t="s">
        <v>53</v>
      </c>
      <c r="D136">
        <v>100</v>
      </c>
      <c r="E136">
        <v>1.25E-3</v>
      </c>
    </row>
    <row r="137" spans="1:5" x14ac:dyDescent="0.2">
      <c r="A137" t="s">
        <v>202</v>
      </c>
      <c r="B137">
        <v>7837</v>
      </c>
      <c r="C137" t="s">
        <v>23</v>
      </c>
      <c r="D137">
        <v>100</v>
      </c>
      <c r="E137">
        <v>0.21701999999999999</v>
      </c>
    </row>
    <row r="138" spans="1:5" x14ac:dyDescent="0.2">
      <c r="A138" t="s">
        <v>203</v>
      </c>
      <c r="B138">
        <v>240</v>
      </c>
      <c r="C138" t="s">
        <v>29</v>
      </c>
      <c r="D138">
        <v>100</v>
      </c>
      <c r="E138">
        <v>9.0299999999999998E-3</v>
      </c>
    </row>
    <row r="139" spans="1:5" x14ac:dyDescent="0.2">
      <c r="A139" t="s">
        <v>204</v>
      </c>
      <c r="B139">
        <v>1275</v>
      </c>
      <c r="C139" t="s">
        <v>23</v>
      </c>
      <c r="D139">
        <v>100</v>
      </c>
      <c r="E139">
        <v>2.777E-2</v>
      </c>
    </row>
    <row r="140" spans="1:5" x14ac:dyDescent="0.2">
      <c r="A140" t="s">
        <v>205</v>
      </c>
      <c r="B140">
        <v>575</v>
      </c>
      <c r="C140" t="s">
        <v>206</v>
      </c>
      <c r="D140">
        <v>100</v>
      </c>
      <c r="E140">
        <v>1.38E-2</v>
      </c>
    </row>
    <row r="141" spans="1:5" x14ac:dyDescent="0.2">
      <c r="A141" t="s">
        <v>207</v>
      </c>
      <c r="B141">
        <v>400</v>
      </c>
      <c r="C141" t="s">
        <v>29</v>
      </c>
      <c r="D141">
        <v>100</v>
      </c>
      <c r="E141">
        <v>1.8800000000000001E-2</v>
      </c>
    </row>
    <row r="142" spans="1:5" x14ac:dyDescent="0.2">
      <c r="A142" t="s">
        <v>208</v>
      </c>
      <c r="B142">
        <v>144</v>
      </c>
      <c r="C142" t="s">
        <v>23</v>
      </c>
      <c r="D142">
        <v>100</v>
      </c>
      <c r="E142">
        <v>2.7100000000000002E-3</v>
      </c>
    </row>
    <row r="143" spans="1:5" x14ac:dyDescent="0.2">
      <c r="A143" t="s">
        <v>209</v>
      </c>
      <c r="B143">
        <v>760444</v>
      </c>
      <c r="C143" t="s">
        <v>63</v>
      </c>
      <c r="D143">
        <v>0</v>
      </c>
      <c r="E143" t="s">
        <v>19</v>
      </c>
    </row>
    <row r="144" spans="1:5" x14ac:dyDescent="0.2">
      <c r="A144" t="s">
        <v>210</v>
      </c>
      <c r="B144">
        <v>465</v>
      </c>
      <c r="C144" t="s">
        <v>82</v>
      </c>
      <c r="D144">
        <v>0</v>
      </c>
      <c r="E144">
        <v>2.2540000000000001E-2</v>
      </c>
    </row>
    <row r="145" spans="1:5" x14ac:dyDescent="0.2">
      <c r="A145" t="s">
        <v>211</v>
      </c>
      <c r="B145">
        <v>31707</v>
      </c>
      <c r="C145" t="s">
        <v>212</v>
      </c>
      <c r="D145">
        <v>100</v>
      </c>
      <c r="E145">
        <v>0.51346999999999998</v>
      </c>
    </row>
    <row r="146" spans="1:5" x14ac:dyDescent="0.2">
      <c r="A146" t="s">
        <v>213</v>
      </c>
      <c r="B146">
        <v>70</v>
      </c>
      <c r="C146" t="s">
        <v>16</v>
      </c>
      <c r="D146">
        <v>100</v>
      </c>
      <c r="E146">
        <v>9.8999999999999999E-4</v>
      </c>
    </row>
    <row r="147" spans="1:5" x14ac:dyDescent="0.2">
      <c r="A147" t="s">
        <v>214</v>
      </c>
      <c r="B147">
        <v>380171</v>
      </c>
      <c r="C147" t="s">
        <v>128</v>
      </c>
      <c r="D147">
        <v>0</v>
      </c>
      <c r="E147" t="s">
        <v>19</v>
      </c>
    </row>
    <row r="148" spans="1:5" x14ac:dyDescent="0.2">
      <c r="A148" t="s">
        <v>215</v>
      </c>
      <c r="B148">
        <v>8568</v>
      </c>
      <c r="C148" t="s">
        <v>68</v>
      </c>
      <c r="D148">
        <v>73.599999999999994</v>
      </c>
      <c r="E148">
        <v>0.51541000000000003</v>
      </c>
    </row>
    <row r="149" spans="1:5" x14ac:dyDescent="0.2">
      <c r="A149" t="s">
        <v>216</v>
      </c>
      <c r="B149">
        <v>330769</v>
      </c>
      <c r="C149" t="s">
        <v>105</v>
      </c>
      <c r="D149">
        <v>100</v>
      </c>
      <c r="E149">
        <v>21.033809999999999</v>
      </c>
    </row>
    <row r="150" spans="1:5" x14ac:dyDescent="0.2">
      <c r="A150" t="s">
        <v>217</v>
      </c>
      <c r="B150">
        <v>11410</v>
      </c>
      <c r="C150" t="s">
        <v>218</v>
      </c>
      <c r="D150">
        <v>100</v>
      </c>
      <c r="E150">
        <v>41.887090000000001</v>
      </c>
    </row>
    <row r="151" spans="1:5" x14ac:dyDescent="0.2">
      <c r="A151" t="s">
        <v>219</v>
      </c>
      <c r="B151">
        <v>306</v>
      </c>
      <c r="C151" t="s">
        <v>220</v>
      </c>
      <c r="D151">
        <v>0</v>
      </c>
      <c r="E151">
        <v>1.132E-2</v>
      </c>
    </row>
    <row r="152" spans="1:5" x14ac:dyDescent="0.2">
      <c r="A152" t="s">
        <v>221</v>
      </c>
      <c r="B152">
        <v>310805</v>
      </c>
      <c r="C152" t="s">
        <v>153</v>
      </c>
      <c r="D152">
        <v>100</v>
      </c>
      <c r="E152">
        <v>50.243090000000002</v>
      </c>
    </row>
    <row r="153" spans="1:5" x14ac:dyDescent="0.2">
      <c r="A153" t="s">
        <v>222</v>
      </c>
      <c r="B153">
        <v>30756</v>
      </c>
      <c r="C153" t="s">
        <v>223</v>
      </c>
      <c r="D153">
        <v>100</v>
      </c>
      <c r="E153">
        <v>40.208660000000002</v>
      </c>
    </row>
    <row r="156" spans="1:5" x14ac:dyDescent="0.2">
      <c r="D156">
        <f>COUNTIF(D2:D153,100)</f>
        <v>110</v>
      </c>
      <c r="E156">
        <f>COUNTIF(E2:E153,"T/O")</f>
        <v>22</v>
      </c>
    </row>
    <row r="157" spans="1:5" x14ac:dyDescent="0.2">
      <c r="D157">
        <f>D156/152</f>
        <v>0.72368421052631582</v>
      </c>
      <c r="E157">
        <f>E156/152</f>
        <v>0.14473684210526316</v>
      </c>
    </row>
    <row r="158" spans="1:5" x14ac:dyDescent="0.2">
      <c r="D158" t="s">
        <v>224</v>
      </c>
      <c r="E158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31" workbookViewId="0">
      <selection activeCell="D156" sqref="D156"/>
    </sheetView>
  </sheetViews>
  <sheetFormatPr baseColWidth="10" defaultRowHeight="16" x14ac:dyDescent="0.2"/>
  <cols>
    <col min="1" max="5" width="21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">
      <c r="A2" t="s">
        <v>13</v>
      </c>
      <c r="B2">
        <v>1900</v>
      </c>
      <c r="C2" t="s">
        <v>14</v>
      </c>
      <c r="D2">
        <v>100</v>
      </c>
      <c r="E2">
        <v>0.70638000000000001</v>
      </c>
    </row>
    <row r="3" spans="1:5" x14ac:dyDescent="0.2">
      <c r="A3" t="s">
        <v>15</v>
      </c>
      <c r="B3">
        <v>342</v>
      </c>
      <c r="C3" t="s">
        <v>16</v>
      </c>
      <c r="D3">
        <v>100</v>
      </c>
      <c r="E3">
        <v>4.3290000000000002E-2</v>
      </c>
    </row>
    <row r="4" spans="1:5" x14ac:dyDescent="0.2">
      <c r="A4" t="s">
        <v>17</v>
      </c>
      <c r="B4">
        <v>829220</v>
      </c>
      <c r="C4" t="s">
        <v>18</v>
      </c>
      <c r="D4">
        <v>0</v>
      </c>
      <c r="E4" t="s">
        <v>19</v>
      </c>
    </row>
    <row r="5" spans="1:5" x14ac:dyDescent="0.2">
      <c r="A5" t="s">
        <v>20</v>
      </c>
      <c r="B5">
        <v>425</v>
      </c>
      <c r="C5" t="s">
        <v>21</v>
      </c>
      <c r="D5">
        <v>100</v>
      </c>
      <c r="E5">
        <v>0.12392</v>
      </c>
    </row>
    <row r="6" spans="1:5" x14ac:dyDescent="0.2">
      <c r="A6" t="s">
        <v>22</v>
      </c>
      <c r="B6">
        <v>629</v>
      </c>
      <c r="C6" t="s">
        <v>23</v>
      </c>
      <c r="D6">
        <v>100</v>
      </c>
      <c r="E6">
        <v>9.1670000000000001E-2</v>
      </c>
    </row>
    <row r="7" spans="1:5" x14ac:dyDescent="0.2">
      <c r="A7" t="s">
        <v>24</v>
      </c>
      <c r="B7">
        <v>171955</v>
      </c>
      <c r="C7" t="s">
        <v>25</v>
      </c>
      <c r="D7">
        <v>0</v>
      </c>
      <c r="E7" t="s">
        <v>19</v>
      </c>
    </row>
    <row r="8" spans="1:5" x14ac:dyDescent="0.2">
      <c r="A8" t="s">
        <v>26</v>
      </c>
      <c r="B8">
        <v>36</v>
      </c>
      <c r="C8" t="s">
        <v>27</v>
      </c>
      <c r="D8">
        <v>100</v>
      </c>
      <c r="E8">
        <v>4.0299999999999997E-3</v>
      </c>
    </row>
    <row r="9" spans="1:5" x14ac:dyDescent="0.2">
      <c r="A9" t="s">
        <v>28</v>
      </c>
      <c r="B9">
        <v>544</v>
      </c>
      <c r="C9" t="s">
        <v>29</v>
      </c>
      <c r="D9">
        <v>100</v>
      </c>
      <c r="E9">
        <v>0.20114000000000001</v>
      </c>
    </row>
    <row r="10" spans="1:5" x14ac:dyDescent="0.2">
      <c r="A10" t="s">
        <v>30</v>
      </c>
      <c r="B10">
        <v>36198</v>
      </c>
      <c r="C10" t="s">
        <v>31</v>
      </c>
      <c r="D10">
        <v>0</v>
      </c>
      <c r="E10" t="s">
        <v>19</v>
      </c>
    </row>
    <row r="11" spans="1:5" x14ac:dyDescent="0.2">
      <c r="A11" t="s">
        <v>32</v>
      </c>
      <c r="B11">
        <v>74987</v>
      </c>
      <c r="C11" t="s">
        <v>33</v>
      </c>
      <c r="D11">
        <v>0</v>
      </c>
      <c r="E11" t="s">
        <v>19</v>
      </c>
    </row>
    <row r="12" spans="1:5" x14ac:dyDescent="0.2">
      <c r="A12" t="s">
        <v>34</v>
      </c>
      <c r="B12">
        <v>16533</v>
      </c>
      <c r="C12" t="s">
        <v>35</v>
      </c>
      <c r="D12">
        <v>100</v>
      </c>
      <c r="E12">
        <v>54.631709999999998</v>
      </c>
    </row>
    <row r="13" spans="1:5" x14ac:dyDescent="0.2">
      <c r="A13" t="s">
        <v>36</v>
      </c>
      <c r="B13">
        <v>783</v>
      </c>
      <c r="C13" t="s">
        <v>37</v>
      </c>
      <c r="D13">
        <v>100</v>
      </c>
      <c r="E13">
        <v>0.19474</v>
      </c>
    </row>
    <row r="14" spans="1:5" x14ac:dyDescent="0.2">
      <c r="A14" t="s">
        <v>38</v>
      </c>
      <c r="B14">
        <v>459</v>
      </c>
      <c r="C14" t="s">
        <v>37</v>
      </c>
      <c r="D14">
        <v>100</v>
      </c>
      <c r="E14">
        <v>7.3319999999999996E-2</v>
      </c>
    </row>
    <row r="15" spans="1:5" x14ac:dyDescent="0.2">
      <c r="A15" t="s">
        <v>39</v>
      </c>
      <c r="B15">
        <v>210</v>
      </c>
      <c r="C15" t="s">
        <v>40</v>
      </c>
      <c r="D15">
        <v>100</v>
      </c>
      <c r="E15">
        <v>1.839E-2</v>
      </c>
    </row>
    <row r="16" spans="1:5" x14ac:dyDescent="0.2">
      <c r="A16" t="s">
        <v>41</v>
      </c>
      <c r="B16">
        <v>4160</v>
      </c>
      <c r="C16" t="s">
        <v>42</v>
      </c>
      <c r="D16">
        <v>100</v>
      </c>
      <c r="E16">
        <v>1.9523999999999999</v>
      </c>
    </row>
    <row r="17" spans="1:5" x14ac:dyDescent="0.2">
      <c r="A17" t="s">
        <v>43</v>
      </c>
      <c r="B17">
        <v>1194003</v>
      </c>
      <c r="C17" t="s">
        <v>44</v>
      </c>
      <c r="D17">
        <v>0</v>
      </c>
      <c r="E17" t="s">
        <v>19</v>
      </c>
    </row>
    <row r="18" spans="1:5" x14ac:dyDescent="0.2">
      <c r="A18" t="s">
        <v>45</v>
      </c>
      <c r="B18">
        <v>16456</v>
      </c>
      <c r="C18" t="s">
        <v>46</v>
      </c>
      <c r="D18">
        <v>0</v>
      </c>
      <c r="E18" t="s">
        <v>19</v>
      </c>
    </row>
    <row r="19" spans="1:5" x14ac:dyDescent="0.2">
      <c r="A19" t="s">
        <v>47</v>
      </c>
      <c r="B19">
        <v>126</v>
      </c>
      <c r="C19" t="s">
        <v>16</v>
      </c>
      <c r="D19">
        <v>100</v>
      </c>
      <c r="E19">
        <v>1.308E-2</v>
      </c>
    </row>
    <row r="20" spans="1:5" x14ac:dyDescent="0.2">
      <c r="A20" t="s">
        <v>48</v>
      </c>
      <c r="B20">
        <v>42039</v>
      </c>
      <c r="C20" t="s">
        <v>49</v>
      </c>
      <c r="D20">
        <v>0</v>
      </c>
      <c r="E20" t="s">
        <v>19</v>
      </c>
    </row>
    <row r="21" spans="1:5" x14ac:dyDescent="0.2">
      <c r="A21" t="s">
        <v>50</v>
      </c>
      <c r="B21">
        <v>42615</v>
      </c>
      <c r="C21" t="s">
        <v>51</v>
      </c>
      <c r="D21">
        <v>0</v>
      </c>
      <c r="E21" t="s">
        <v>19</v>
      </c>
    </row>
    <row r="22" spans="1:5" x14ac:dyDescent="0.2">
      <c r="A22" t="s">
        <v>52</v>
      </c>
      <c r="B22">
        <v>90</v>
      </c>
      <c r="C22" t="s">
        <v>53</v>
      </c>
      <c r="D22">
        <v>100</v>
      </c>
      <c r="E22">
        <v>3.65E-3</v>
      </c>
    </row>
    <row r="23" spans="1:5" x14ac:dyDescent="0.2">
      <c r="A23" t="s">
        <v>54</v>
      </c>
      <c r="B23">
        <v>128060</v>
      </c>
      <c r="C23" t="s">
        <v>23</v>
      </c>
      <c r="D23">
        <v>0</v>
      </c>
      <c r="E23" t="s">
        <v>19</v>
      </c>
    </row>
    <row r="24" spans="1:5" x14ac:dyDescent="0.2">
      <c r="A24" t="s">
        <v>55</v>
      </c>
      <c r="B24">
        <v>5511</v>
      </c>
      <c r="C24" t="s">
        <v>29</v>
      </c>
      <c r="D24">
        <v>100</v>
      </c>
      <c r="E24">
        <v>13.729050000000001</v>
      </c>
    </row>
    <row r="25" spans="1:5" x14ac:dyDescent="0.2">
      <c r="A25" t="s">
        <v>56</v>
      </c>
      <c r="B25">
        <v>26146</v>
      </c>
      <c r="C25" t="s">
        <v>57</v>
      </c>
      <c r="D25">
        <v>0</v>
      </c>
      <c r="E25" t="s">
        <v>19</v>
      </c>
    </row>
    <row r="26" spans="1:5" x14ac:dyDescent="0.2">
      <c r="A26" t="s">
        <v>58</v>
      </c>
      <c r="B26">
        <v>252</v>
      </c>
      <c r="C26" t="s">
        <v>23</v>
      </c>
      <c r="D26">
        <v>100</v>
      </c>
      <c r="E26">
        <v>0.25411</v>
      </c>
    </row>
    <row r="27" spans="1:5" x14ac:dyDescent="0.2">
      <c r="A27" t="s">
        <v>59</v>
      </c>
      <c r="B27">
        <v>60</v>
      </c>
      <c r="C27" t="s">
        <v>37</v>
      </c>
      <c r="D27">
        <v>100</v>
      </c>
      <c r="E27">
        <v>2.3089999999999999E-2</v>
      </c>
    </row>
    <row r="28" spans="1:5" x14ac:dyDescent="0.2">
      <c r="A28" t="s">
        <v>60</v>
      </c>
      <c r="B28">
        <v>270</v>
      </c>
      <c r="C28" t="s">
        <v>61</v>
      </c>
      <c r="D28">
        <v>100</v>
      </c>
      <c r="E28">
        <v>2.0580000000000001E-2</v>
      </c>
    </row>
    <row r="29" spans="1:5" x14ac:dyDescent="0.2">
      <c r="A29" t="s">
        <v>62</v>
      </c>
      <c r="B29">
        <v>962710</v>
      </c>
      <c r="C29" t="s">
        <v>63</v>
      </c>
      <c r="D29">
        <v>0</v>
      </c>
      <c r="E29" t="s">
        <v>19</v>
      </c>
    </row>
    <row r="30" spans="1:5" x14ac:dyDescent="0.2">
      <c r="A30" t="s">
        <v>64</v>
      </c>
      <c r="B30">
        <v>108</v>
      </c>
      <c r="C30" t="s">
        <v>65</v>
      </c>
      <c r="D30">
        <v>100</v>
      </c>
      <c r="E30">
        <v>1.1010000000000001E-2</v>
      </c>
    </row>
    <row r="31" spans="1:5" x14ac:dyDescent="0.2">
      <c r="A31" t="s">
        <v>66</v>
      </c>
      <c r="B31">
        <v>261</v>
      </c>
      <c r="C31" t="s">
        <v>37</v>
      </c>
      <c r="D31">
        <v>100</v>
      </c>
      <c r="E31">
        <v>3.2910000000000002E-2</v>
      </c>
    </row>
    <row r="32" spans="1:5" x14ac:dyDescent="0.2">
      <c r="A32" t="s">
        <v>67</v>
      </c>
      <c r="B32">
        <v>1156740</v>
      </c>
      <c r="C32" t="s">
        <v>68</v>
      </c>
      <c r="D32">
        <v>0</v>
      </c>
      <c r="E32" t="s">
        <v>19</v>
      </c>
    </row>
    <row r="33" spans="1:5" x14ac:dyDescent="0.2">
      <c r="A33" t="s">
        <v>69</v>
      </c>
      <c r="B33">
        <v>1024060</v>
      </c>
      <c r="C33" t="s">
        <v>23</v>
      </c>
      <c r="D33">
        <v>0</v>
      </c>
      <c r="E33" t="s">
        <v>19</v>
      </c>
    </row>
    <row r="34" spans="1:5" x14ac:dyDescent="0.2">
      <c r="A34" t="s">
        <v>70</v>
      </c>
      <c r="B34">
        <v>117</v>
      </c>
      <c r="C34" t="s">
        <v>37</v>
      </c>
      <c r="D34">
        <v>100</v>
      </c>
      <c r="E34">
        <v>1.0970000000000001E-2</v>
      </c>
    </row>
    <row r="35" spans="1:5" x14ac:dyDescent="0.2">
      <c r="A35" t="s">
        <v>71</v>
      </c>
      <c r="B35">
        <v>40</v>
      </c>
      <c r="C35" t="s">
        <v>37</v>
      </c>
      <c r="D35">
        <v>100</v>
      </c>
      <c r="E35">
        <v>2.99E-3</v>
      </c>
    </row>
    <row r="36" spans="1:5" x14ac:dyDescent="0.2">
      <c r="A36" t="s">
        <v>72</v>
      </c>
      <c r="B36">
        <v>17811</v>
      </c>
      <c r="C36" t="s">
        <v>35</v>
      </c>
      <c r="D36">
        <v>0</v>
      </c>
      <c r="E36" t="s">
        <v>19</v>
      </c>
    </row>
    <row r="37" spans="1:5" x14ac:dyDescent="0.2">
      <c r="A37" t="s">
        <v>73</v>
      </c>
      <c r="B37">
        <v>310</v>
      </c>
      <c r="C37" t="s">
        <v>21</v>
      </c>
      <c r="D37">
        <v>100</v>
      </c>
      <c r="E37">
        <v>6.012E-2</v>
      </c>
    </row>
    <row r="38" spans="1:5" x14ac:dyDescent="0.2">
      <c r="A38" t="s">
        <v>74</v>
      </c>
      <c r="B38">
        <v>1224</v>
      </c>
      <c r="C38" t="s">
        <v>29</v>
      </c>
      <c r="D38">
        <v>100</v>
      </c>
      <c r="E38">
        <v>5.2431700000000001</v>
      </c>
    </row>
    <row r="39" spans="1:5" x14ac:dyDescent="0.2">
      <c r="A39" t="s">
        <v>75</v>
      </c>
      <c r="B39">
        <v>160</v>
      </c>
      <c r="C39" t="s">
        <v>29</v>
      </c>
      <c r="D39">
        <v>100</v>
      </c>
      <c r="E39">
        <v>2.0500000000000001E-2</v>
      </c>
    </row>
    <row r="40" spans="1:5" x14ac:dyDescent="0.2">
      <c r="A40" t="s">
        <v>76</v>
      </c>
      <c r="B40">
        <v>6570</v>
      </c>
      <c r="C40" t="s">
        <v>77</v>
      </c>
      <c r="D40">
        <v>100</v>
      </c>
      <c r="E40">
        <v>8.3951600000000006</v>
      </c>
    </row>
    <row r="41" spans="1:5" x14ac:dyDescent="0.2">
      <c r="A41" t="s">
        <v>78</v>
      </c>
      <c r="B41">
        <v>3365</v>
      </c>
      <c r="C41" t="s">
        <v>79</v>
      </c>
      <c r="D41">
        <v>100</v>
      </c>
      <c r="E41">
        <v>2.12527</v>
      </c>
    </row>
    <row r="42" spans="1:5" x14ac:dyDescent="0.2">
      <c r="A42" t="s">
        <v>80</v>
      </c>
      <c r="B42">
        <v>3456</v>
      </c>
      <c r="C42" t="s">
        <v>31</v>
      </c>
      <c r="D42">
        <v>100</v>
      </c>
      <c r="E42">
        <v>3.39331</v>
      </c>
    </row>
    <row r="43" spans="1:5" x14ac:dyDescent="0.2">
      <c r="A43" t="s">
        <v>81</v>
      </c>
      <c r="B43">
        <v>1645</v>
      </c>
      <c r="C43" t="s">
        <v>82</v>
      </c>
      <c r="D43">
        <v>0</v>
      </c>
      <c r="E43">
        <v>2.3544900000000002</v>
      </c>
    </row>
    <row r="44" spans="1:5" x14ac:dyDescent="0.2">
      <c r="A44" t="s">
        <v>83</v>
      </c>
      <c r="B44">
        <v>2709</v>
      </c>
      <c r="C44" t="s">
        <v>37</v>
      </c>
      <c r="D44">
        <v>100</v>
      </c>
      <c r="E44">
        <v>1.1697599999999999</v>
      </c>
    </row>
    <row r="45" spans="1:5" x14ac:dyDescent="0.2">
      <c r="A45" t="s">
        <v>84</v>
      </c>
      <c r="B45">
        <v>3881871</v>
      </c>
      <c r="C45" t="s">
        <v>77</v>
      </c>
      <c r="D45">
        <v>0</v>
      </c>
      <c r="E45" t="s">
        <v>19</v>
      </c>
    </row>
    <row r="46" spans="1:5" x14ac:dyDescent="0.2">
      <c r="A46" t="s">
        <v>85</v>
      </c>
      <c r="B46">
        <v>162</v>
      </c>
      <c r="C46" t="s">
        <v>53</v>
      </c>
      <c r="D46">
        <v>100</v>
      </c>
      <c r="E46">
        <v>7.0699999999999999E-3</v>
      </c>
    </row>
    <row r="47" spans="1:5" x14ac:dyDescent="0.2">
      <c r="A47" t="s">
        <v>86</v>
      </c>
      <c r="B47">
        <v>198</v>
      </c>
      <c r="C47" t="s">
        <v>53</v>
      </c>
      <c r="D47">
        <v>100</v>
      </c>
      <c r="E47">
        <v>1.426E-2</v>
      </c>
    </row>
    <row r="48" spans="1:5" x14ac:dyDescent="0.2">
      <c r="A48" t="s">
        <v>87</v>
      </c>
      <c r="B48">
        <v>952</v>
      </c>
      <c r="C48" t="s">
        <v>16</v>
      </c>
      <c r="D48">
        <v>100</v>
      </c>
      <c r="E48">
        <v>0.28016000000000002</v>
      </c>
    </row>
    <row r="49" spans="1:5" x14ac:dyDescent="0.2">
      <c r="A49" t="s">
        <v>88</v>
      </c>
      <c r="B49">
        <v>59211</v>
      </c>
      <c r="C49" t="s">
        <v>57</v>
      </c>
      <c r="D49">
        <v>0</v>
      </c>
      <c r="E49" t="s">
        <v>19</v>
      </c>
    </row>
    <row r="50" spans="1:5" x14ac:dyDescent="0.2">
      <c r="A50" t="s">
        <v>89</v>
      </c>
      <c r="B50">
        <v>315</v>
      </c>
      <c r="C50" t="s">
        <v>27</v>
      </c>
      <c r="D50">
        <v>100</v>
      </c>
      <c r="E50">
        <v>4.0300000000000002E-2</v>
      </c>
    </row>
    <row r="51" spans="1:5" x14ac:dyDescent="0.2">
      <c r="A51" t="s">
        <v>90</v>
      </c>
      <c r="B51">
        <v>360</v>
      </c>
      <c r="C51" t="s">
        <v>91</v>
      </c>
      <c r="D51">
        <v>100</v>
      </c>
      <c r="E51">
        <v>9.9909999999999999E-2</v>
      </c>
    </row>
    <row r="52" spans="1:5" x14ac:dyDescent="0.2">
      <c r="A52" t="s">
        <v>92</v>
      </c>
      <c r="B52">
        <v>3015</v>
      </c>
      <c r="C52" t="s">
        <v>31</v>
      </c>
      <c r="D52">
        <v>100</v>
      </c>
      <c r="E52">
        <v>1.5502899999999999</v>
      </c>
    </row>
    <row r="53" spans="1:5" x14ac:dyDescent="0.2">
      <c r="A53" t="s">
        <v>93</v>
      </c>
      <c r="B53">
        <v>120</v>
      </c>
      <c r="C53" t="s">
        <v>23</v>
      </c>
      <c r="D53">
        <v>100</v>
      </c>
      <c r="E53">
        <v>1.272E-2</v>
      </c>
    </row>
    <row r="54" spans="1:5" x14ac:dyDescent="0.2">
      <c r="A54" t="s">
        <v>94</v>
      </c>
      <c r="B54">
        <v>873</v>
      </c>
      <c r="C54" t="s">
        <v>42</v>
      </c>
      <c r="D54">
        <v>100</v>
      </c>
      <c r="E54">
        <v>0.23935000000000001</v>
      </c>
    </row>
    <row r="55" spans="1:5" x14ac:dyDescent="0.2">
      <c r="A55" t="s">
        <v>95</v>
      </c>
      <c r="B55">
        <v>1040</v>
      </c>
      <c r="C55" t="s">
        <v>23</v>
      </c>
      <c r="D55">
        <v>100</v>
      </c>
      <c r="E55">
        <v>0.29341</v>
      </c>
    </row>
    <row r="56" spans="1:5" x14ac:dyDescent="0.2">
      <c r="A56" t="s">
        <v>96</v>
      </c>
      <c r="B56">
        <v>360</v>
      </c>
      <c r="C56" t="s">
        <v>91</v>
      </c>
      <c r="D56">
        <v>100</v>
      </c>
      <c r="E56">
        <v>0.10223</v>
      </c>
    </row>
    <row r="57" spans="1:5" x14ac:dyDescent="0.2">
      <c r="A57" t="s">
        <v>97</v>
      </c>
      <c r="B57">
        <v>310</v>
      </c>
      <c r="C57" t="s">
        <v>23</v>
      </c>
      <c r="D57">
        <v>100</v>
      </c>
      <c r="E57">
        <v>0.1522</v>
      </c>
    </row>
    <row r="58" spans="1:5" x14ac:dyDescent="0.2">
      <c r="A58" t="s">
        <v>98</v>
      </c>
      <c r="B58">
        <v>144</v>
      </c>
      <c r="C58" t="s">
        <v>23</v>
      </c>
      <c r="D58">
        <v>100</v>
      </c>
      <c r="E58">
        <v>2.4559999999999998E-2</v>
      </c>
    </row>
    <row r="59" spans="1:5" x14ac:dyDescent="0.2">
      <c r="A59" t="s">
        <v>99</v>
      </c>
      <c r="B59">
        <v>235</v>
      </c>
      <c r="C59" t="s">
        <v>37</v>
      </c>
      <c r="D59">
        <v>100</v>
      </c>
      <c r="E59">
        <v>9.5649999999999999E-2</v>
      </c>
    </row>
    <row r="60" spans="1:5" x14ac:dyDescent="0.2">
      <c r="A60" t="s">
        <v>100</v>
      </c>
      <c r="B60">
        <v>135</v>
      </c>
      <c r="C60" t="s">
        <v>23</v>
      </c>
      <c r="D60">
        <v>100</v>
      </c>
      <c r="E60">
        <v>7.2679999999999995E-2</v>
      </c>
    </row>
    <row r="61" spans="1:5" x14ac:dyDescent="0.2">
      <c r="A61" t="s">
        <v>101</v>
      </c>
      <c r="B61">
        <v>131584</v>
      </c>
      <c r="C61" t="s">
        <v>77</v>
      </c>
      <c r="D61">
        <v>0</v>
      </c>
      <c r="E61" t="s">
        <v>19</v>
      </c>
    </row>
    <row r="62" spans="1:5" x14ac:dyDescent="0.2">
      <c r="A62" t="s">
        <v>102</v>
      </c>
      <c r="B62">
        <v>415</v>
      </c>
      <c r="C62" t="s">
        <v>103</v>
      </c>
      <c r="D62">
        <v>100</v>
      </c>
      <c r="E62">
        <v>0.15196000000000001</v>
      </c>
    </row>
    <row r="63" spans="1:5" x14ac:dyDescent="0.2">
      <c r="A63" t="s">
        <v>104</v>
      </c>
      <c r="B63">
        <v>4295</v>
      </c>
      <c r="C63" t="s">
        <v>105</v>
      </c>
      <c r="D63">
        <v>100</v>
      </c>
      <c r="E63">
        <v>5.11477</v>
      </c>
    </row>
    <row r="64" spans="1:5" x14ac:dyDescent="0.2">
      <c r="A64" t="s">
        <v>106</v>
      </c>
      <c r="B64">
        <v>2629953</v>
      </c>
      <c r="C64" t="s">
        <v>31</v>
      </c>
      <c r="D64">
        <v>0</v>
      </c>
      <c r="E64" t="s">
        <v>19</v>
      </c>
    </row>
    <row r="65" spans="1:5" x14ac:dyDescent="0.2">
      <c r="A65" t="s">
        <v>107</v>
      </c>
      <c r="B65">
        <v>210</v>
      </c>
      <c r="C65" t="s">
        <v>40</v>
      </c>
      <c r="D65">
        <v>100</v>
      </c>
      <c r="E65">
        <v>1.9060000000000001E-2</v>
      </c>
    </row>
    <row r="66" spans="1:5" x14ac:dyDescent="0.2">
      <c r="A66" t="s">
        <v>108</v>
      </c>
      <c r="B66">
        <v>5745</v>
      </c>
      <c r="C66" t="s">
        <v>77</v>
      </c>
      <c r="D66">
        <v>100</v>
      </c>
      <c r="E66">
        <v>9.4108900000000002</v>
      </c>
    </row>
    <row r="67" spans="1:5" x14ac:dyDescent="0.2">
      <c r="A67" t="s">
        <v>109</v>
      </c>
      <c r="B67">
        <v>693</v>
      </c>
      <c r="C67" t="s">
        <v>37</v>
      </c>
      <c r="D67">
        <v>100</v>
      </c>
      <c r="E67">
        <v>0.15101999999999999</v>
      </c>
    </row>
    <row r="68" spans="1:5" x14ac:dyDescent="0.2">
      <c r="A68" t="s">
        <v>110</v>
      </c>
      <c r="B68">
        <v>125955</v>
      </c>
      <c r="C68" t="s">
        <v>111</v>
      </c>
      <c r="D68">
        <v>0</v>
      </c>
      <c r="E68" t="s">
        <v>19</v>
      </c>
    </row>
    <row r="69" spans="1:5" x14ac:dyDescent="0.2">
      <c r="A69" t="s">
        <v>112</v>
      </c>
      <c r="B69">
        <v>16060</v>
      </c>
      <c r="C69" t="s">
        <v>23</v>
      </c>
      <c r="D69">
        <v>0</v>
      </c>
      <c r="E69" t="s">
        <v>19</v>
      </c>
    </row>
    <row r="70" spans="1:5" x14ac:dyDescent="0.2">
      <c r="A70" t="s">
        <v>113</v>
      </c>
      <c r="B70">
        <v>432</v>
      </c>
      <c r="C70" t="s">
        <v>37</v>
      </c>
      <c r="D70">
        <v>100</v>
      </c>
      <c r="E70">
        <v>4.9599999999999998E-2</v>
      </c>
    </row>
    <row r="71" spans="1:5" x14ac:dyDescent="0.2">
      <c r="A71" t="s">
        <v>114</v>
      </c>
      <c r="B71">
        <v>60</v>
      </c>
      <c r="C71" t="s">
        <v>37</v>
      </c>
      <c r="D71">
        <v>100</v>
      </c>
      <c r="E71">
        <v>2.2210000000000001E-2</v>
      </c>
    </row>
    <row r="72" spans="1:5" x14ac:dyDescent="0.2">
      <c r="A72" t="s">
        <v>115</v>
      </c>
      <c r="B72">
        <v>12</v>
      </c>
      <c r="C72" t="s">
        <v>27</v>
      </c>
      <c r="D72">
        <v>100</v>
      </c>
      <c r="E72">
        <v>8.1999999999999998E-4</v>
      </c>
    </row>
    <row r="73" spans="1:5" x14ac:dyDescent="0.2">
      <c r="A73" t="s">
        <v>116</v>
      </c>
      <c r="B73">
        <v>11135</v>
      </c>
      <c r="C73" t="s">
        <v>117</v>
      </c>
      <c r="D73">
        <v>100</v>
      </c>
      <c r="E73">
        <v>31.483170000000001</v>
      </c>
    </row>
    <row r="74" spans="1:5" x14ac:dyDescent="0.2">
      <c r="A74" t="s">
        <v>118</v>
      </c>
      <c r="B74">
        <v>108</v>
      </c>
      <c r="C74" t="s">
        <v>65</v>
      </c>
      <c r="D74">
        <v>100</v>
      </c>
      <c r="E74">
        <v>8.8599999999999998E-3</v>
      </c>
    </row>
    <row r="75" spans="1:5" x14ac:dyDescent="0.2">
      <c r="A75" t="s">
        <v>119</v>
      </c>
      <c r="B75">
        <v>36</v>
      </c>
      <c r="C75" t="s">
        <v>37</v>
      </c>
      <c r="D75">
        <v>100</v>
      </c>
      <c r="E75">
        <v>4.28E-3</v>
      </c>
    </row>
    <row r="76" spans="1:5" x14ac:dyDescent="0.2">
      <c r="A76" t="s">
        <v>120</v>
      </c>
      <c r="B76">
        <v>29268</v>
      </c>
      <c r="C76" t="s">
        <v>121</v>
      </c>
      <c r="D76">
        <v>0</v>
      </c>
      <c r="E76" t="s">
        <v>19</v>
      </c>
    </row>
    <row r="77" spans="1:5" x14ac:dyDescent="0.2">
      <c r="A77" t="s">
        <v>122</v>
      </c>
      <c r="B77">
        <v>12</v>
      </c>
      <c r="C77" t="s">
        <v>27</v>
      </c>
      <c r="D77">
        <v>100</v>
      </c>
      <c r="E77">
        <v>8.1999999999999998E-4</v>
      </c>
    </row>
    <row r="78" spans="1:5" x14ac:dyDescent="0.2">
      <c r="A78" t="s">
        <v>123</v>
      </c>
      <c r="B78">
        <v>2193</v>
      </c>
      <c r="C78" t="s">
        <v>37</v>
      </c>
      <c r="D78">
        <v>100</v>
      </c>
      <c r="E78">
        <v>0.75646000000000002</v>
      </c>
    </row>
    <row r="79" spans="1:5" x14ac:dyDescent="0.2">
      <c r="A79" t="s">
        <v>124</v>
      </c>
      <c r="B79">
        <v>3537</v>
      </c>
      <c r="C79" t="s">
        <v>125</v>
      </c>
      <c r="D79">
        <v>100</v>
      </c>
      <c r="E79">
        <v>2.3223699999999998</v>
      </c>
    </row>
    <row r="80" spans="1:5" x14ac:dyDescent="0.2">
      <c r="A80" t="s">
        <v>126</v>
      </c>
      <c r="B80">
        <v>215</v>
      </c>
      <c r="C80" t="s">
        <v>68</v>
      </c>
      <c r="D80">
        <v>68.37</v>
      </c>
      <c r="E80">
        <v>5.6329999999999998E-2</v>
      </c>
    </row>
    <row r="81" spans="1:5" x14ac:dyDescent="0.2">
      <c r="A81" t="s">
        <v>127</v>
      </c>
      <c r="B81">
        <v>380171</v>
      </c>
      <c r="C81" t="s">
        <v>128</v>
      </c>
      <c r="D81">
        <v>0</v>
      </c>
      <c r="E81" t="s">
        <v>19</v>
      </c>
    </row>
    <row r="82" spans="1:5" x14ac:dyDescent="0.2">
      <c r="A82" t="s">
        <v>129</v>
      </c>
      <c r="B82">
        <v>50</v>
      </c>
      <c r="C82" t="s">
        <v>53</v>
      </c>
      <c r="D82">
        <v>100</v>
      </c>
      <c r="E82">
        <v>3.4299999999999999E-3</v>
      </c>
    </row>
    <row r="83" spans="1:5" x14ac:dyDescent="0.2">
      <c r="A83" t="s">
        <v>130</v>
      </c>
      <c r="B83">
        <v>65</v>
      </c>
      <c r="C83" t="s">
        <v>16</v>
      </c>
      <c r="D83">
        <v>100</v>
      </c>
      <c r="E83">
        <v>5.4400000000000004E-3</v>
      </c>
    </row>
    <row r="84" spans="1:5" x14ac:dyDescent="0.2">
      <c r="A84" t="s">
        <v>131</v>
      </c>
      <c r="B84">
        <v>34281</v>
      </c>
      <c r="C84" t="s">
        <v>132</v>
      </c>
      <c r="D84">
        <v>0</v>
      </c>
      <c r="E84" t="s">
        <v>19</v>
      </c>
    </row>
    <row r="85" spans="1:5" x14ac:dyDescent="0.2">
      <c r="A85" t="s">
        <v>133</v>
      </c>
      <c r="B85">
        <v>1925</v>
      </c>
      <c r="C85" t="s">
        <v>77</v>
      </c>
      <c r="D85">
        <v>100</v>
      </c>
      <c r="E85">
        <v>1.1116600000000001</v>
      </c>
    </row>
    <row r="86" spans="1:5" x14ac:dyDescent="0.2">
      <c r="A86" t="s">
        <v>134</v>
      </c>
      <c r="B86">
        <v>153639</v>
      </c>
      <c r="C86" t="s">
        <v>31</v>
      </c>
      <c r="D86">
        <v>0</v>
      </c>
      <c r="E86" t="s">
        <v>19</v>
      </c>
    </row>
    <row r="87" spans="1:5" x14ac:dyDescent="0.2">
      <c r="A87" t="s">
        <v>135</v>
      </c>
      <c r="B87">
        <v>253017</v>
      </c>
      <c r="C87" t="s">
        <v>136</v>
      </c>
      <c r="D87">
        <v>0</v>
      </c>
      <c r="E87" t="s">
        <v>19</v>
      </c>
    </row>
    <row r="88" spans="1:5" x14ac:dyDescent="0.2">
      <c r="A88" t="s">
        <v>137</v>
      </c>
      <c r="B88">
        <v>1295</v>
      </c>
      <c r="C88" t="s">
        <v>138</v>
      </c>
      <c r="D88">
        <v>100</v>
      </c>
      <c r="E88">
        <v>0.69955999999999996</v>
      </c>
    </row>
    <row r="89" spans="1:5" x14ac:dyDescent="0.2">
      <c r="A89" t="s">
        <v>139</v>
      </c>
      <c r="B89">
        <v>3798470</v>
      </c>
      <c r="C89" t="s">
        <v>140</v>
      </c>
      <c r="D89">
        <v>0</v>
      </c>
      <c r="E89" t="s">
        <v>19</v>
      </c>
    </row>
    <row r="90" spans="1:5" x14ac:dyDescent="0.2">
      <c r="A90" t="s">
        <v>141</v>
      </c>
      <c r="B90">
        <v>8143</v>
      </c>
      <c r="C90" t="s">
        <v>142</v>
      </c>
      <c r="D90">
        <v>100</v>
      </c>
      <c r="E90">
        <v>18.564060000000001</v>
      </c>
    </row>
    <row r="91" spans="1:5" x14ac:dyDescent="0.2">
      <c r="A91" t="s">
        <v>143</v>
      </c>
      <c r="B91">
        <v>4233</v>
      </c>
      <c r="C91" t="s">
        <v>23</v>
      </c>
      <c r="D91">
        <v>100</v>
      </c>
      <c r="E91">
        <v>3.4908800000000002</v>
      </c>
    </row>
    <row r="92" spans="1:5" x14ac:dyDescent="0.2">
      <c r="A92" t="s">
        <v>144</v>
      </c>
      <c r="B92">
        <v>963</v>
      </c>
      <c r="C92" t="s">
        <v>77</v>
      </c>
      <c r="D92">
        <v>100</v>
      </c>
      <c r="E92">
        <v>0.29493000000000003</v>
      </c>
    </row>
    <row r="93" spans="1:5" x14ac:dyDescent="0.2">
      <c r="A93" t="s">
        <v>145</v>
      </c>
      <c r="B93">
        <v>10179</v>
      </c>
      <c r="C93" t="s">
        <v>31</v>
      </c>
      <c r="D93">
        <v>100</v>
      </c>
      <c r="E93">
        <v>11.46209</v>
      </c>
    </row>
    <row r="94" spans="1:5" x14ac:dyDescent="0.2">
      <c r="A94" t="s">
        <v>146</v>
      </c>
      <c r="B94">
        <v>3015</v>
      </c>
      <c r="C94" t="s">
        <v>31</v>
      </c>
      <c r="D94">
        <v>100</v>
      </c>
      <c r="E94">
        <v>1.7577700000000001</v>
      </c>
    </row>
    <row r="95" spans="1:5" x14ac:dyDescent="0.2">
      <c r="A95" t="s">
        <v>147</v>
      </c>
      <c r="B95">
        <v>410</v>
      </c>
      <c r="C95" t="s">
        <v>148</v>
      </c>
      <c r="D95">
        <v>100</v>
      </c>
      <c r="E95">
        <v>6.7970000000000003E-2</v>
      </c>
    </row>
    <row r="96" spans="1:5" x14ac:dyDescent="0.2">
      <c r="A96" t="s">
        <v>149</v>
      </c>
      <c r="B96">
        <v>4842</v>
      </c>
      <c r="C96" t="s">
        <v>150</v>
      </c>
      <c r="D96">
        <v>100</v>
      </c>
      <c r="E96">
        <v>1.04271</v>
      </c>
    </row>
    <row r="97" spans="1:5" x14ac:dyDescent="0.2">
      <c r="A97" t="s">
        <v>151</v>
      </c>
      <c r="B97">
        <v>162</v>
      </c>
      <c r="C97" t="s">
        <v>53</v>
      </c>
      <c r="D97">
        <v>100</v>
      </c>
      <c r="E97">
        <v>6.7200000000000003E-3</v>
      </c>
    </row>
    <row r="98" spans="1:5" x14ac:dyDescent="0.2">
      <c r="A98" t="s">
        <v>152</v>
      </c>
      <c r="B98">
        <v>1393745</v>
      </c>
      <c r="C98" t="s">
        <v>153</v>
      </c>
      <c r="D98">
        <v>0</v>
      </c>
      <c r="E98" t="s">
        <v>19</v>
      </c>
    </row>
    <row r="99" spans="1:5" x14ac:dyDescent="0.2">
      <c r="A99" t="s">
        <v>154</v>
      </c>
      <c r="B99">
        <v>576</v>
      </c>
      <c r="C99" t="s">
        <v>37</v>
      </c>
      <c r="D99">
        <v>100</v>
      </c>
      <c r="E99">
        <v>0.11380999999999999</v>
      </c>
    </row>
    <row r="100" spans="1:5" x14ac:dyDescent="0.2">
      <c r="A100" t="s">
        <v>155</v>
      </c>
      <c r="B100">
        <v>684</v>
      </c>
      <c r="C100" t="s">
        <v>37</v>
      </c>
      <c r="D100">
        <v>100</v>
      </c>
      <c r="E100">
        <v>0.14607000000000001</v>
      </c>
    </row>
    <row r="101" spans="1:5" x14ac:dyDescent="0.2">
      <c r="A101" t="s">
        <v>156</v>
      </c>
      <c r="B101">
        <v>1595</v>
      </c>
      <c r="C101" t="s">
        <v>157</v>
      </c>
      <c r="D101">
        <v>100</v>
      </c>
      <c r="E101">
        <v>0.98121000000000003</v>
      </c>
    </row>
    <row r="102" spans="1:5" x14ac:dyDescent="0.2">
      <c r="A102" t="s">
        <v>158</v>
      </c>
      <c r="B102">
        <v>272</v>
      </c>
      <c r="C102" t="s">
        <v>23</v>
      </c>
      <c r="D102">
        <v>100</v>
      </c>
      <c r="E102">
        <v>3.0429999999999999E-2</v>
      </c>
    </row>
    <row r="103" spans="1:5" x14ac:dyDescent="0.2">
      <c r="A103" t="s">
        <v>159</v>
      </c>
      <c r="B103">
        <v>693</v>
      </c>
      <c r="C103" t="s">
        <v>37</v>
      </c>
      <c r="D103">
        <v>100</v>
      </c>
      <c r="E103">
        <v>0.13704</v>
      </c>
    </row>
    <row r="104" spans="1:5" x14ac:dyDescent="0.2">
      <c r="A104" t="s">
        <v>160</v>
      </c>
      <c r="B104">
        <v>6720</v>
      </c>
      <c r="C104" t="s">
        <v>161</v>
      </c>
      <c r="D104">
        <v>100</v>
      </c>
      <c r="E104">
        <v>3.9660299999999999</v>
      </c>
    </row>
    <row r="105" spans="1:5" x14ac:dyDescent="0.2">
      <c r="A105" t="s">
        <v>162</v>
      </c>
      <c r="B105">
        <v>3085</v>
      </c>
      <c r="C105" t="s">
        <v>161</v>
      </c>
      <c r="D105">
        <v>100</v>
      </c>
      <c r="E105">
        <v>0.90297000000000005</v>
      </c>
    </row>
    <row r="106" spans="1:5" x14ac:dyDescent="0.2">
      <c r="A106" t="s">
        <v>163</v>
      </c>
      <c r="B106">
        <v>2060</v>
      </c>
      <c r="C106" t="s">
        <v>23</v>
      </c>
      <c r="D106">
        <v>100</v>
      </c>
      <c r="E106">
        <v>2.6498499999999998</v>
      </c>
    </row>
    <row r="107" spans="1:5" x14ac:dyDescent="0.2">
      <c r="A107" t="s">
        <v>164</v>
      </c>
      <c r="B107">
        <v>8320</v>
      </c>
      <c r="C107" t="s">
        <v>31</v>
      </c>
      <c r="D107">
        <v>100</v>
      </c>
      <c r="E107">
        <v>23.171959999999999</v>
      </c>
    </row>
    <row r="108" spans="1:5" x14ac:dyDescent="0.2">
      <c r="A108" t="s">
        <v>165</v>
      </c>
      <c r="B108">
        <v>60</v>
      </c>
      <c r="C108" t="s">
        <v>27</v>
      </c>
      <c r="D108">
        <v>100</v>
      </c>
      <c r="E108">
        <v>5.2500000000000003E-3</v>
      </c>
    </row>
    <row r="109" spans="1:5" x14ac:dyDescent="0.2">
      <c r="A109" t="s">
        <v>166</v>
      </c>
      <c r="B109">
        <v>185</v>
      </c>
      <c r="C109" t="s">
        <v>23</v>
      </c>
      <c r="D109">
        <v>100</v>
      </c>
      <c r="E109">
        <v>8.727E-2</v>
      </c>
    </row>
    <row r="110" spans="1:5" x14ac:dyDescent="0.2">
      <c r="A110" t="s">
        <v>167</v>
      </c>
      <c r="B110">
        <v>65909</v>
      </c>
      <c r="C110" t="s">
        <v>168</v>
      </c>
      <c r="D110">
        <v>0</v>
      </c>
      <c r="E110" t="s">
        <v>19</v>
      </c>
    </row>
    <row r="111" spans="1:5" x14ac:dyDescent="0.2">
      <c r="A111" t="s">
        <v>169</v>
      </c>
      <c r="B111">
        <v>80</v>
      </c>
      <c r="C111" t="s">
        <v>23</v>
      </c>
      <c r="D111">
        <v>100</v>
      </c>
      <c r="E111">
        <v>6.0899999999999999E-3</v>
      </c>
    </row>
    <row r="112" spans="1:5" x14ac:dyDescent="0.2">
      <c r="A112" t="s">
        <v>170</v>
      </c>
      <c r="B112">
        <v>215</v>
      </c>
      <c r="C112" t="s">
        <v>68</v>
      </c>
      <c r="D112">
        <v>68.37</v>
      </c>
      <c r="E112">
        <v>5.6099999999999997E-2</v>
      </c>
    </row>
    <row r="113" spans="1:5" x14ac:dyDescent="0.2">
      <c r="A113" t="s">
        <v>171</v>
      </c>
      <c r="B113">
        <v>50823</v>
      </c>
      <c r="C113" t="s">
        <v>172</v>
      </c>
      <c r="D113">
        <v>0</v>
      </c>
      <c r="E113" t="s">
        <v>19</v>
      </c>
    </row>
    <row r="114" spans="1:5" x14ac:dyDescent="0.2">
      <c r="A114" t="s">
        <v>173</v>
      </c>
      <c r="B114">
        <v>1925</v>
      </c>
      <c r="C114" t="s">
        <v>77</v>
      </c>
      <c r="D114">
        <v>100</v>
      </c>
      <c r="E114">
        <v>1.0376399999999999</v>
      </c>
    </row>
    <row r="115" spans="1:5" x14ac:dyDescent="0.2">
      <c r="A115" t="s">
        <v>174</v>
      </c>
      <c r="B115">
        <v>29043</v>
      </c>
      <c r="C115" t="s">
        <v>175</v>
      </c>
      <c r="D115">
        <v>0</v>
      </c>
      <c r="E115" t="s">
        <v>19</v>
      </c>
    </row>
    <row r="116" spans="1:5" x14ac:dyDescent="0.2">
      <c r="A116" t="s">
        <v>176</v>
      </c>
      <c r="B116">
        <v>20</v>
      </c>
      <c r="C116" t="s">
        <v>27</v>
      </c>
      <c r="D116">
        <v>100</v>
      </c>
      <c r="E116">
        <v>1.32E-3</v>
      </c>
    </row>
    <row r="117" spans="1:5" x14ac:dyDescent="0.2">
      <c r="A117" t="s">
        <v>177</v>
      </c>
      <c r="B117">
        <v>342</v>
      </c>
      <c r="C117" t="s">
        <v>178</v>
      </c>
      <c r="D117">
        <v>100</v>
      </c>
      <c r="E117">
        <v>3.3279999999999997E-2</v>
      </c>
    </row>
    <row r="118" spans="1:5" x14ac:dyDescent="0.2">
      <c r="A118" t="s">
        <v>179</v>
      </c>
      <c r="B118">
        <v>5955</v>
      </c>
      <c r="C118" t="s">
        <v>105</v>
      </c>
      <c r="D118">
        <v>100</v>
      </c>
      <c r="E118">
        <v>7.1019100000000002</v>
      </c>
    </row>
    <row r="119" spans="1:5" x14ac:dyDescent="0.2">
      <c r="A119" t="s">
        <v>180</v>
      </c>
      <c r="B119">
        <v>41553</v>
      </c>
      <c r="C119" t="s">
        <v>29</v>
      </c>
      <c r="D119">
        <v>0</v>
      </c>
      <c r="E119" t="s">
        <v>19</v>
      </c>
    </row>
    <row r="120" spans="1:5" x14ac:dyDescent="0.2">
      <c r="A120" t="s">
        <v>181</v>
      </c>
      <c r="B120">
        <v>1900</v>
      </c>
      <c r="C120" t="s">
        <v>14</v>
      </c>
      <c r="D120">
        <v>100</v>
      </c>
      <c r="E120">
        <v>0.83506999999999998</v>
      </c>
    </row>
    <row r="121" spans="1:5" x14ac:dyDescent="0.2">
      <c r="A121" t="s">
        <v>182</v>
      </c>
      <c r="B121">
        <v>468</v>
      </c>
      <c r="C121" t="s">
        <v>37</v>
      </c>
      <c r="D121">
        <v>100</v>
      </c>
      <c r="E121">
        <v>6.1150000000000003E-2</v>
      </c>
    </row>
    <row r="122" spans="1:5" x14ac:dyDescent="0.2">
      <c r="A122" t="s">
        <v>183</v>
      </c>
      <c r="B122">
        <v>243</v>
      </c>
      <c r="C122" t="s">
        <v>184</v>
      </c>
      <c r="D122">
        <v>100</v>
      </c>
      <c r="E122">
        <v>1.8380000000000001E-2</v>
      </c>
    </row>
    <row r="123" spans="1:5" x14ac:dyDescent="0.2">
      <c r="A123" t="s">
        <v>185</v>
      </c>
      <c r="B123">
        <v>3472788</v>
      </c>
      <c r="C123" t="s">
        <v>128</v>
      </c>
      <c r="D123">
        <v>0</v>
      </c>
      <c r="E123" t="s">
        <v>19</v>
      </c>
    </row>
    <row r="124" spans="1:5" x14ac:dyDescent="0.2">
      <c r="A124" t="s">
        <v>186</v>
      </c>
      <c r="B124">
        <v>150722</v>
      </c>
      <c r="C124" t="s">
        <v>187</v>
      </c>
      <c r="D124">
        <v>0</v>
      </c>
      <c r="E124" t="s">
        <v>19</v>
      </c>
    </row>
    <row r="125" spans="1:5" x14ac:dyDescent="0.2">
      <c r="A125" t="s">
        <v>188</v>
      </c>
      <c r="B125">
        <v>156</v>
      </c>
      <c r="C125" t="s">
        <v>61</v>
      </c>
      <c r="D125">
        <v>100</v>
      </c>
      <c r="E125">
        <v>1.1259999999999999E-2</v>
      </c>
    </row>
    <row r="126" spans="1:5" x14ac:dyDescent="0.2">
      <c r="A126" t="s">
        <v>189</v>
      </c>
      <c r="B126">
        <v>190</v>
      </c>
      <c r="C126" t="s">
        <v>16</v>
      </c>
      <c r="D126">
        <v>100</v>
      </c>
      <c r="E126">
        <v>1.983E-2</v>
      </c>
    </row>
    <row r="127" spans="1:5" x14ac:dyDescent="0.2">
      <c r="A127" t="s">
        <v>190</v>
      </c>
      <c r="B127">
        <v>7009145</v>
      </c>
      <c r="C127" t="s">
        <v>140</v>
      </c>
      <c r="D127">
        <v>0</v>
      </c>
      <c r="E127" t="s">
        <v>19</v>
      </c>
    </row>
    <row r="128" spans="1:5" x14ac:dyDescent="0.2">
      <c r="A128" t="s">
        <v>191</v>
      </c>
      <c r="B128">
        <v>2431</v>
      </c>
      <c r="C128" t="s">
        <v>192</v>
      </c>
      <c r="D128">
        <v>0</v>
      </c>
      <c r="E128">
        <v>3.7070699999999999</v>
      </c>
    </row>
    <row r="129" spans="1:5" x14ac:dyDescent="0.2">
      <c r="A129" t="s">
        <v>193</v>
      </c>
      <c r="B129">
        <v>16533</v>
      </c>
      <c r="C129" t="s">
        <v>35</v>
      </c>
      <c r="D129">
        <v>100</v>
      </c>
      <c r="E129" t="s">
        <v>19</v>
      </c>
    </row>
    <row r="130" spans="1:5" x14ac:dyDescent="0.2">
      <c r="A130" t="s">
        <v>194</v>
      </c>
      <c r="B130">
        <v>27</v>
      </c>
      <c r="C130" t="s">
        <v>65</v>
      </c>
      <c r="D130">
        <v>100</v>
      </c>
      <c r="E130">
        <v>6.1199999999999996E-3</v>
      </c>
    </row>
    <row r="131" spans="1:5" x14ac:dyDescent="0.2">
      <c r="A131" t="s">
        <v>195</v>
      </c>
      <c r="B131">
        <v>32832</v>
      </c>
      <c r="C131" t="s">
        <v>42</v>
      </c>
      <c r="D131">
        <v>0</v>
      </c>
      <c r="E131" t="s">
        <v>19</v>
      </c>
    </row>
    <row r="132" spans="1:5" x14ac:dyDescent="0.2">
      <c r="A132" t="s">
        <v>196</v>
      </c>
      <c r="B132">
        <v>129</v>
      </c>
      <c r="C132" t="s">
        <v>197</v>
      </c>
      <c r="D132">
        <v>100</v>
      </c>
      <c r="E132">
        <v>2.8000000000000001E-2</v>
      </c>
    </row>
    <row r="133" spans="1:5" x14ac:dyDescent="0.2">
      <c r="A133" t="s">
        <v>198</v>
      </c>
      <c r="B133">
        <v>48</v>
      </c>
      <c r="C133" t="s">
        <v>23</v>
      </c>
      <c r="D133">
        <v>100</v>
      </c>
      <c r="E133">
        <v>4.0099999999999997E-3</v>
      </c>
    </row>
    <row r="134" spans="1:5" x14ac:dyDescent="0.2">
      <c r="A134" t="s">
        <v>199</v>
      </c>
      <c r="B134">
        <v>90</v>
      </c>
      <c r="C134" t="s">
        <v>82</v>
      </c>
      <c r="D134">
        <v>0</v>
      </c>
      <c r="E134">
        <v>2.7029999999999998E-2</v>
      </c>
    </row>
    <row r="135" spans="1:5" x14ac:dyDescent="0.2">
      <c r="A135" t="s">
        <v>200</v>
      </c>
      <c r="B135">
        <v>126</v>
      </c>
      <c r="C135" t="s">
        <v>16</v>
      </c>
      <c r="D135">
        <v>100</v>
      </c>
      <c r="E135">
        <v>1.265E-2</v>
      </c>
    </row>
    <row r="136" spans="1:5" x14ac:dyDescent="0.2">
      <c r="A136" t="s">
        <v>201</v>
      </c>
      <c r="B136">
        <v>70</v>
      </c>
      <c r="C136" t="s">
        <v>53</v>
      </c>
      <c r="D136">
        <v>100</v>
      </c>
      <c r="E136">
        <v>5.0000000000000001E-3</v>
      </c>
    </row>
    <row r="137" spans="1:5" x14ac:dyDescent="0.2">
      <c r="A137" t="s">
        <v>202</v>
      </c>
      <c r="B137">
        <v>7837</v>
      </c>
      <c r="C137" t="s">
        <v>23</v>
      </c>
      <c r="D137">
        <v>100</v>
      </c>
      <c r="E137">
        <v>10.94303</v>
      </c>
    </row>
    <row r="138" spans="1:5" x14ac:dyDescent="0.2">
      <c r="A138" t="s">
        <v>203</v>
      </c>
      <c r="B138">
        <v>240</v>
      </c>
      <c r="C138" t="s">
        <v>29</v>
      </c>
      <c r="D138">
        <v>100</v>
      </c>
      <c r="E138">
        <v>3.2800000000000003E-2</v>
      </c>
    </row>
    <row r="139" spans="1:5" x14ac:dyDescent="0.2">
      <c r="A139" t="s">
        <v>204</v>
      </c>
      <c r="B139">
        <v>1275</v>
      </c>
      <c r="C139" t="s">
        <v>23</v>
      </c>
      <c r="D139">
        <v>100</v>
      </c>
      <c r="E139">
        <v>0.67562999999999995</v>
      </c>
    </row>
    <row r="140" spans="1:5" x14ac:dyDescent="0.2">
      <c r="A140" t="s">
        <v>205</v>
      </c>
      <c r="B140">
        <v>575</v>
      </c>
      <c r="C140" t="s">
        <v>206</v>
      </c>
      <c r="D140">
        <v>100</v>
      </c>
      <c r="E140">
        <v>7.0809999999999998E-2</v>
      </c>
    </row>
    <row r="141" spans="1:5" x14ac:dyDescent="0.2">
      <c r="A141" t="s">
        <v>207</v>
      </c>
      <c r="B141">
        <v>400</v>
      </c>
      <c r="C141" t="s">
        <v>29</v>
      </c>
      <c r="D141">
        <v>100</v>
      </c>
      <c r="E141">
        <v>9.5549999999999996E-2</v>
      </c>
    </row>
    <row r="142" spans="1:5" x14ac:dyDescent="0.2">
      <c r="A142" t="s">
        <v>208</v>
      </c>
      <c r="B142">
        <v>144</v>
      </c>
      <c r="C142" t="s">
        <v>23</v>
      </c>
      <c r="D142">
        <v>100</v>
      </c>
      <c r="E142">
        <v>2.333E-2</v>
      </c>
    </row>
    <row r="143" spans="1:5" x14ac:dyDescent="0.2">
      <c r="A143" t="s">
        <v>209</v>
      </c>
      <c r="B143">
        <v>760444</v>
      </c>
      <c r="C143" t="s">
        <v>63</v>
      </c>
      <c r="D143">
        <v>0</v>
      </c>
      <c r="E143" t="s">
        <v>19</v>
      </c>
    </row>
    <row r="144" spans="1:5" x14ac:dyDescent="0.2">
      <c r="A144" t="s">
        <v>210</v>
      </c>
      <c r="B144">
        <v>465</v>
      </c>
      <c r="C144" t="s">
        <v>82</v>
      </c>
      <c r="D144">
        <v>0</v>
      </c>
      <c r="E144">
        <v>0.20324999999999999</v>
      </c>
    </row>
    <row r="145" spans="1:5" x14ac:dyDescent="0.2">
      <c r="A145" t="s">
        <v>211</v>
      </c>
      <c r="B145">
        <v>31707</v>
      </c>
      <c r="C145" t="s">
        <v>212</v>
      </c>
      <c r="D145">
        <v>0</v>
      </c>
      <c r="E145" t="s">
        <v>19</v>
      </c>
    </row>
    <row r="146" spans="1:5" x14ac:dyDescent="0.2">
      <c r="A146" t="s">
        <v>213</v>
      </c>
      <c r="B146">
        <v>70</v>
      </c>
      <c r="C146" t="s">
        <v>16</v>
      </c>
      <c r="D146">
        <v>100</v>
      </c>
      <c r="E146">
        <v>6.3499999999999997E-3</v>
      </c>
    </row>
    <row r="147" spans="1:5" x14ac:dyDescent="0.2">
      <c r="A147" t="s">
        <v>214</v>
      </c>
      <c r="B147">
        <v>380171</v>
      </c>
      <c r="C147" t="s">
        <v>128</v>
      </c>
      <c r="D147">
        <v>0</v>
      </c>
      <c r="E147" t="s">
        <v>19</v>
      </c>
    </row>
    <row r="148" spans="1:5" x14ac:dyDescent="0.2">
      <c r="A148" t="s">
        <v>215</v>
      </c>
      <c r="B148">
        <v>8568</v>
      </c>
      <c r="C148" t="s">
        <v>68</v>
      </c>
      <c r="D148">
        <v>73.599999999999994</v>
      </c>
      <c r="E148">
        <v>21.624420000000001</v>
      </c>
    </row>
    <row r="149" spans="1:5" x14ac:dyDescent="0.2">
      <c r="A149" t="s">
        <v>216</v>
      </c>
      <c r="B149">
        <v>330769</v>
      </c>
      <c r="C149" t="s">
        <v>105</v>
      </c>
      <c r="D149">
        <v>0</v>
      </c>
      <c r="E149" t="s">
        <v>19</v>
      </c>
    </row>
    <row r="150" spans="1:5" x14ac:dyDescent="0.2">
      <c r="A150" t="s">
        <v>217</v>
      </c>
      <c r="B150">
        <v>11410</v>
      </c>
      <c r="C150" t="s">
        <v>218</v>
      </c>
      <c r="D150">
        <v>100</v>
      </c>
      <c r="E150">
        <v>35.659770000000002</v>
      </c>
    </row>
    <row r="151" spans="1:5" x14ac:dyDescent="0.2">
      <c r="A151" t="s">
        <v>219</v>
      </c>
      <c r="B151">
        <v>306</v>
      </c>
      <c r="C151" t="s">
        <v>220</v>
      </c>
      <c r="D151">
        <v>0</v>
      </c>
      <c r="E151">
        <v>8.1030000000000005E-2</v>
      </c>
    </row>
    <row r="152" spans="1:5" x14ac:dyDescent="0.2">
      <c r="A152" t="s">
        <v>221</v>
      </c>
      <c r="B152">
        <v>310805</v>
      </c>
      <c r="C152" t="s">
        <v>153</v>
      </c>
      <c r="D152">
        <v>0</v>
      </c>
      <c r="E152" t="s">
        <v>19</v>
      </c>
    </row>
    <row r="153" spans="1:5" x14ac:dyDescent="0.2">
      <c r="A153" t="s">
        <v>222</v>
      </c>
      <c r="B153">
        <v>30756</v>
      </c>
      <c r="C153" t="s">
        <v>223</v>
      </c>
      <c r="D153">
        <v>100</v>
      </c>
      <c r="E153" t="s">
        <v>19</v>
      </c>
    </row>
    <row r="156" spans="1:5" x14ac:dyDescent="0.2">
      <c r="D156">
        <f>COUNTIF(D2:D153,100)</f>
        <v>104</v>
      </c>
      <c r="E156">
        <f>COUNTIF(E2:E153,"T/O")</f>
        <v>42</v>
      </c>
    </row>
    <row r="157" spans="1:5" x14ac:dyDescent="0.2">
      <c r="D157">
        <f>D156/152</f>
        <v>0.68421052631578949</v>
      </c>
      <c r="E157">
        <f>E156/152</f>
        <v>0.27631578947368424</v>
      </c>
    </row>
    <row r="158" spans="1:5" x14ac:dyDescent="0.2">
      <c r="D158" t="s">
        <v>224</v>
      </c>
      <c r="E158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opLeftCell="A140" workbookViewId="0">
      <selection activeCell="F157" sqref="F157"/>
    </sheetView>
  </sheetViews>
  <sheetFormatPr baseColWidth="10" defaultRowHeight="16" x14ac:dyDescent="0.2"/>
  <cols>
    <col min="1" max="4" width="2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1900</v>
      </c>
      <c r="C2" t="s">
        <v>14</v>
      </c>
      <c r="D2">
        <v>6.1949999999999998E-2</v>
      </c>
    </row>
    <row r="3" spans="1:4" x14ac:dyDescent="0.2">
      <c r="A3" t="s">
        <v>15</v>
      </c>
      <c r="B3">
        <v>342</v>
      </c>
      <c r="C3" t="s">
        <v>16</v>
      </c>
      <c r="D3">
        <v>8.8999999999999999E-3</v>
      </c>
    </row>
    <row r="4" spans="1:4" x14ac:dyDescent="0.2">
      <c r="A4" t="s">
        <v>17</v>
      </c>
      <c r="B4">
        <v>829220</v>
      </c>
      <c r="C4" t="s">
        <v>18</v>
      </c>
      <c r="D4" t="s">
        <v>19</v>
      </c>
    </row>
    <row r="5" spans="1:4" x14ac:dyDescent="0.2">
      <c r="A5" t="s">
        <v>20</v>
      </c>
      <c r="B5">
        <v>425</v>
      </c>
      <c r="C5" t="s">
        <v>21</v>
      </c>
      <c r="D5">
        <v>1.528E-2</v>
      </c>
    </row>
    <row r="6" spans="1:4" x14ac:dyDescent="0.2">
      <c r="A6" t="s">
        <v>22</v>
      </c>
      <c r="B6">
        <v>629</v>
      </c>
      <c r="C6" t="s">
        <v>23</v>
      </c>
      <c r="D6">
        <v>2.0740000000000001E-2</v>
      </c>
    </row>
    <row r="7" spans="1:4" x14ac:dyDescent="0.2">
      <c r="A7" t="s">
        <v>24</v>
      </c>
      <c r="B7">
        <v>171955</v>
      </c>
      <c r="C7" t="s">
        <v>25</v>
      </c>
      <c r="D7">
        <v>14.80782</v>
      </c>
    </row>
    <row r="8" spans="1:4" x14ac:dyDescent="0.2">
      <c r="A8" t="s">
        <v>26</v>
      </c>
      <c r="B8">
        <v>36</v>
      </c>
      <c r="C8" t="s">
        <v>27</v>
      </c>
      <c r="D8">
        <v>1.3799999999999999E-3</v>
      </c>
    </row>
    <row r="9" spans="1:4" x14ac:dyDescent="0.2">
      <c r="A9" t="s">
        <v>28</v>
      </c>
      <c r="B9">
        <v>544</v>
      </c>
      <c r="C9" t="s">
        <v>29</v>
      </c>
      <c r="D9">
        <v>2.5819999999999999E-2</v>
      </c>
    </row>
    <row r="10" spans="1:4" x14ac:dyDescent="0.2">
      <c r="A10" t="s">
        <v>30</v>
      </c>
      <c r="B10">
        <v>36198</v>
      </c>
      <c r="C10" t="s">
        <v>31</v>
      </c>
      <c r="D10">
        <v>3.5839300000000001</v>
      </c>
    </row>
    <row r="11" spans="1:4" x14ac:dyDescent="0.2">
      <c r="A11" t="s">
        <v>32</v>
      </c>
      <c r="B11">
        <v>74987</v>
      </c>
      <c r="C11" t="s">
        <v>33</v>
      </c>
      <c r="D11">
        <v>9.1660900000000005</v>
      </c>
    </row>
    <row r="12" spans="1:4" x14ac:dyDescent="0.2">
      <c r="A12" t="s">
        <v>34</v>
      </c>
      <c r="B12">
        <v>16533</v>
      </c>
      <c r="C12" t="s">
        <v>35</v>
      </c>
      <c r="D12" t="s">
        <v>19</v>
      </c>
    </row>
    <row r="13" spans="1:4" x14ac:dyDescent="0.2">
      <c r="A13" t="s">
        <v>36</v>
      </c>
      <c r="B13">
        <v>783</v>
      </c>
      <c r="C13" t="s">
        <v>37</v>
      </c>
      <c r="D13">
        <v>2.1659999999999999E-2</v>
      </c>
    </row>
    <row r="14" spans="1:4" x14ac:dyDescent="0.2">
      <c r="A14" t="s">
        <v>38</v>
      </c>
      <c r="B14">
        <v>459</v>
      </c>
      <c r="C14" t="s">
        <v>37</v>
      </c>
      <c r="D14">
        <v>1.281E-2</v>
      </c>
    </row>
    <row r="15" spans="1:4" x14ac:dyDescent="0.2">
      <c r="A15" t="s">
        <v>39</v>
      </c>
      <c r="B15">
        <v>210</v>
      </c>
      <c r="C15" t="s">
        <v>40</v>
      </c>
      <c r="D15">
        <v>5.5100000000000001E-3</v>
      </c>
    </row>
    <row r="16" spans="1:4" x14ac:dyDescent="0.2">
      <c r="A16" t="s">
        <v>41</v>
      </c>
      <c r="B16">
        <v>4160</v>
      </c>
      <c r="C16" t="s">
        <v>42</v>
      </c>
      <c r="D16">
        <v>0.18689</v>
      </c>
    </row>
    <row r="17" spans="1:4" x14ac:dyDescent="0.2">
      <c r="A17" t="s">
        <v>43</v>
      </c>
      <c r="B17">
        <v>1194003</v>
      </c>
      <c r="C17" t="s">
        <v>44</v>
      </c>
      <c r="D17" t="s">
        <v>19</v>
      </c>
    </row>
    <row r="18" spans="1:4" x14ac:dyDescent="0.2">
      <c r="A18" t="s">
        <v>45</v>
      </c>
      <c r="B18">
        <v>16456</v>
      </c>
      <c r="C18" t="s">
        <v>46</v>
      </c>
      <c r="D18" t="s">
        <v>19</v>
      </c>
    </row>
    <row r="19" spans="1:4" x14ac:dyDescent="0.2">
      <c r="A19" t="s">
        <v>47</v>
      </c>
      <c r="B19">
        <v>126</v>
      </c>
      <c r="C19" t="s">
        <v>16</v>
      </c>
      <c r="D19">
        <v>3.2299999999999998E-3</v>
      </c>
    </row>
    <row r="20" spans="1:4" x14ac:dyDescent="0.2">
      <c r="A20" t="s">
        <v>48</v>
      </c>
      <c r="B20">
        <v>42039</v>
      </c>
      <c r="C20" t="s">
        <v>49</v>
      </c>
      <c r="D20" t="s">
        <v>19</v>
      </c>
    </row>
    <row r="21" spans="1:4" x14ac:dyDescent="0.2">
      <c r="A21" t="s">
        <v>50</v>
      </c>
      <c r="B21">
        <v>42615</v>
      </c>
      <c r="C21" t="s">
        <v>51</v>
      </c>
      <c r="D21" t="s">
        <v>19</v>
      </c>
    </row>
    <row r="22" spans="1:4" x14ac:dyDescent="0.2">
      <c r="A22" t="s">
        <v>52</v>
      </c>
      <c r="B22">
        <v>90</v>
      </c>
      <c r="C22" t="s">
        <v>53</v>
      </c>
      <c r="D22">
        <v>2.4599999999999999E-3</v>
      </c>
    </row>
    <row r="23" spans="1:4" x14ac:dyDescent="0.2">
      <c r="A23" t="s">
        <v>54</v>
      </c>
      <c r="B23">
        <v>128060</v>
      </c>
      <c r="C23" t="s">
        <v>23</v>
      </c>
      <c r="D23">
        <v>5.5805100000000003</v>
      </c>
    </row>
    <row r="24" spans="1:4" x14ac:dyDescent="0.2">
      <c r="A24" t="s">
        <v>55</v>
      </c>
      <c r="B24">
        <v>5511</v>
      </c>
      <c r="C24" t="s">
        <v>29</v>
      </c>
      <c r="D24">
        <v>0.21653</v>
      </c>
    </row>
    <row r="25" spans="1:4" x14ac:dyDescent="0.2">
      <c r="A25" t="s">
        <v>56</v>
      </c>
      <c r="B25">
        <v>26146</v>
      </c>
      <c r="C25" t="s">
        <v>57</v>
      </c>
      <c r="D25">
        <v>1.91107</v>
      </c>
    </row>
    <row r="26" spans="1:4" x14ac:dyDescent="0.2">
      <c r="A26" t="s">
        <v>58</v>
      </c>
      <c r="B26">
        <v>252</v>
      </c>
      <c r="C26" t="s">
        <v>23</v>
      </c>
      <c r="D26">
        <v>8.5900000000000004E-3</v>
      </c>
    </row>
    <row r="27" spans="1:4" x14ac:dyDescent="0.2">
      <c r="A27" t="s">
        <v>59</v>
      </c>
      <c r="B27">
        <v>60</v>
      </c>
      <c r="C27" t="s">
        <v>37</v>
      </c>
      <c r="D27">
        <v>1.8799999999999999E-3</v>
      </c>
    </row>
    <row r="28" spans="1:4" x14ac:dyDescent="0.2">
      <c r="A28" t="s">
        <v>60</v>
      </c>
      <c r="B28">
        <v>270</v>
      </c>
      <c r="C28" t="s">
        <v>61</v>
      </c>
      <c r="D28">
        <v>7.6099999999999996E-3</v>
      </c>
    </row>
    <row r="29" spans="1:4" x14ac:dyDescent="0.2">
      <c r="A29" t="s">
        <v>62</v>
      </c>
      <c r="B29">
        <v>962710</v>
      </c>
      <c r="C29" t="s">
        <v>63</v>
      </c>
      <c r="D29" t="s">
        <v>19</v>
      </c>
    </row>
    <row r="30" spans="1:4" x14ac:dyDescent="0.2">
      <c r="A30" t="s">
        <v>64</v>
      </c>
      <c r="B30">
        <v>108</v>
      </c>
      <c r="C30" t="s">
        <v>65</v>
      </c>
      <c r="D30">
        <v>5.0400000000000002E-3</v>
      </c>
    </row>
    <row r="31" spans="1:4" x14ac:dyDescent="0.2">
      <c r="A31" t="s">
        <v>66</v>
      </c>
      <c r="B31">
        <v>261</v>
      </c>
      <c r="C31" t="s">
        <v>37</v>
      </c>
      <c r="D31">
        <v>6.8700000000000002E-3</v>
      </c>
    </row>
    <row r="32" spans="1:4" x14ac:dyDescent="0.2">
      <c r="A32" t="s">
        <v>67</v>
      </c>
      <c r="B32">
        <v>1156740</v>
      </c>
      <c r="C32" t="s">
        <v>68</v>
      </c>
      <c r="D32" t="s">
        <v>19</v>
      </c>
    </row>
    <row r="33" spans="1:4" x14ac:dyDescent="0.2">
      <c r="A33" t="s">
        <v>69</v>
      </c>
      <c r="B33">
        <v>1024060</v>
      </c>
      <c r="C33" t="s">
        <v>23</v>
      </c>
      <c r="D33">
        <v>47.655569999999997</v>
      </c>
    </row>
    <row r="34" spans="1:4" x14ac:dyDescent="0.2">
      <c r="A34" t="s">
        <v>70</v>
      </c>
      <c r="B34">
        <v>117</v>
      </c>
      <c r="C34" t="s">
        <v>37</v>
      </c>
      <c r="D34">
        <v>3.2000000000000002E-3</v>
      </c>
    </row>
    <row r="35" spans="1:4" x14ac:dyDescent="0.2">
      <c r="A35" t="s">
        <v>71</v>
      </c>
      <c r="B35">
        <v>40</v>
      </c>
      <c r="C35" t="s">
        <v>37</v>
      </c>
      <c r="D35">
        <v>1.2099999999999999E-3</v>
      </c>
    </row>
    <row r="36" spans="1:4" x14ac:dyDescent="0.2">
      <c r="A36" t="s">
        <v>72</v>
      </c>
      <c r="B36">
        <v>17811</v>
      </c>
      <c r="C36" t="s">
        <v>35</v>
      </c>
      <c r="D36" t="s">
        <v>19</v>
      </c>
    </row>
    <row r="37" spans="1:4" x14ac:dyDescent="0.2">
      <c r="A37" t="s">
        <v>73</v>
      </c>
      <c r="B37">
        <v>310</v>
      </c>
      <c r="C37" t="s">
        <v>21</v>
      </c>
      <c r="D37">
        <v>1.355E-2</v>
      </c>
    </row>
    <row r="38" spans="1:4" x14ac:dyDescent="0.2">
      <c r="A38" t="s">
        <v>74</v>
      </c>
      <c r="B38">
        <v>1224</v>
      </c>
      <c r="C38" t="s">
        <v>29</v>
      </c>
      <c r="D38">
        <v>5.126E-2</v>
      </c>
    </row>
    <row r="39" spans="1:4" x14ac:dyDescent="0.2">
      <c r="A39" t="s">
        <v>75</v>
      </c>
      <c r="B39">
        <v>160</v>
      </c>
      <c r="C39" t="s">
        <v>29</v>
      </c>
      <c r="D39">
        <v>5.7000000000000002E-3</v>
      </c>
    </row>
    <row r="40" spans="1:4" x14ac:dyDescent="0.2">
      <c r="A40" t="s">
        <v>76</v>
      </c>
      <c r="B40">
        <v>6570</v>
      </c>
      <c r="C40" t="s">
        <v>77</v>
      </c>
      <c r="D40">
        <v>0.33823999999999999</v>
      </c>
    </row>
    <row r="41" spans="1:4" x14ac:dyDescent="0.2">
      <c r="A41" t="s">
        <v>78</v>
      </c>
      <c r="B41">
        <v>3365</v>
      </c>
      <c r="C41" t="s">
        <v>79</v>
      </c>
      <c r="D41">
        <v>0.13899</v>
      </c>
    </row>
    <row r="42" spans="1:4" x14ac:dyDescent="0.2">
      <c r="A42" t="s">
        <v>80</v>
      </c>
      <c r="B42">
        <v>3456</v>
      </c>
      <c r="C42" t="s">
        <v>31</v>
      </c>
      <c r="D42">
        <v>0.19295999999999999</v>
      </c>
    </row>
    <row r="43" spans="1:4" x14ac:dyDescent="0.2">
      <c r="A43" t="s">
        <v>81</v>
      </c>
      <c r="B43">
        <v>1645</v>
      </c>
      <c r="C43" t="s">
        <v>82</v>
      </c>
      <c r="D43">
        <v>4.7690000000000003E-2</v>
      </c>
    </row>
    <row r="44" spans="1:4" x14ac:dyDescent="0.2">
      <c r="A44" t="s">
        <v>83</v>
      </c>
      <c r="B44">
        <v>2709</v>
      </c>
      <c r="C44" t="s">
        <v>37</v>
      </c>
      <c r="D44">
        <v>7.9329999999999998E-2</v>
      </c>
    </row>
    <row r="45" spans="1:4" x14ac:dyDescent="0.2">
      <c r="A45" t="s">
        <v>84</v>
      </c>
      <c r="B45">
        <v>3881871</v>
      </c>
      <c r="C45" t="s">
        <v>77</v>
      </c>
      <c r="D45" t="s">
        <v>19</v>
      </c>
    </row>
    <row r="46" spans="1:4" x14ac:dyDescent="0.2">
      <c r="A46" t="s">
        <v>85</v>
      </c>
      <c r="B46">
        <v>162</v>
      </c>
      <c r="C46" t="s">
        <v>53</v>
      </c>
      <c r="D46">
        <v>4.2900000000000004E-3</v>
      </c>
    </row>
    <row r="47" spans="1:4" x14ac:dyDescent="0.2">
      <c r="A47" t="s">
        <v>86</v>
      </c>
      <c r="B47">
        <v>198</v>
      </c>
      <c r="C47" t="s">
        <v>53</v>
      </c>
      <c r="D47">
        <v>5.2199999999999998E-3</v>
      </c>
    </row>
    <row r="48" spans="1:4" x14ac:dyDescent="0.2">
      <c r="A48" t="s">
        <v>87</v>
      </c>
      <c r="B48">
        <v>952</v>
      </c>
      <c r="C48" t="s">
        <v>16</v>
      </c>
      <c r="D48">
        <v>2.7869999999999999E-2</v>
      </c>
    </row>
    <row r="49" spans="1:4" x14ac:dyDescent="0.2">
      <c r="A49" t="s">
        <v>88</v>
      </c>
      <c r="B49">
        <v>59211</v>
      </c>
      <c r="C49" t="s">
        <v>57</v>
      </c>
      <c r="D49">
        <v>3.1197400000000002</v>
      </c>
    </row>
    <row r="50" spans="1:4" x14ac:dyDescent="0.2">
      <c r="A50" t="s">
        <v>89</v>
      </c>
      <c r="B50">
        <v>315</v>
      </c>
      <c r="C50" t="s">
        <v>27</v>
      </c>
      <c r="D50">
        <v>9.0100000000000006E-3</v>
      </c>
    </row>
    <row r="51" spans="1:4" x14ac:dyDescent="0.2">
      <c r="A51" t="s">
        <v>90</v>
      </c>
      <c r="B51">
        <v>360</v>
      </c>
      <c r="C51" t="s">
        <v>91</v>
      </c>
      <c r="D51">
        <v>4.548E-2</v>
      </c>
    </row>
    <row r="52" spans="1:4" x14ac:dyDescent="0.2">
      <c r="A52" t="s">
        <v>92</v>
      </c>
      <c r="B52">
        <v>3015</v>
      </c>
      <c r="C52" t="s">
        <v>31</v>
      </c>
      <c r="D52">
        <v>0.13078999999999999</v>
      </c>
    </row>
    <row r="53" spans="1:4" x14ac:dyDescent="0.2">
      <c r="A53" t="s">
        <v>93</v>
      </c>
      <c r="B53">
        <v>120</v>
      </c>
      <c r="C53" t="s">
        <v>23</v>
      </c>
      <c r="D53">
        <v>3.5200000000000001E-3</v>
      </c>
    </row>
    <row r="54" spans="1:4" x14ac:dyDescent="0.2">
      <c r="A54" t="s">
        <v>94</v>
      </c>
      <c r="B54">
        <v>873</v>
      </c>
      <c r="C54" t="s">
        <v>42</v>
      </c>
      <c r="D54">
        <v>3.7920000000000002E-2</v>
      </c>
    </row>
    <row r="55" spans="1:4" x14ac:dyDescent="0.2">
      <c r="A55" t="s">
        <v>95</v>
      </c>
      <c r="B55">
        <v>1040</v>
      </c>
      <c r="C55" t="s">
        <v>23</v>
      </c>
      <c r="D55">
        <v>3.7139999999999999E-2</v>
      </c>
    </row>
    <row r="56" spans="1:4" x14ac:dyDescent="0.2">
      <c r="A56" t="s">
        <v>96</v>
      </c>
      <c r="B56">
        <v>360</v>
      </c>
      <c r="C56" t="s">
        <v>91</v>
      </c>
      <c r="D56">
        <v>4.4889999999999999E-2</v>
      </c>
    </row>
    <row r="57" spans="1:4" x14ac:dyDescent="0.2">
      <c r="A57" t="s">
        <v>97</v>
      </c>
      <c r="B57">
        <v>310</v>
      </c>
      <c r="C57" t="s">
        <v>23</v>
      </c>
      <c r="D57">
        <v>9.5999999999999992E-3</v>
      </c>
    </row>
    <row r="58" spans="1:4" x14ac:dyDescent="0.2">
      <c r="A58" t="s">
        <v>98</v>
      </c>
      <c r="B58">
        <v>144</v>
      </c>
      <c r="C58" t="s">
        <v>23</v>
      </c>
      <c r="D58">
        <v>4.6699999999999997E-3</v>
      </c>
    </row>
    <row r="59" spans="1:4" x14ac:dyDescent="0.2">
      <c r="A59" t="s">
        <v>99</v>
      </c>
      <c r="B59">
        <v>235</v>
      </c>
      <c r="C59" t="s">
        <v>37</v>
      </c>
      <c r="D59">
        <v>6.7999999999999996E-3</v>
      </c>
    </row>
    <row r="60" spans="1:4" x14ac:dyDescent="0.2">
      <c r="A60" t="s">
        <v>100</v>
      </c>
      <c r="B60">
        <v>135</v>
      </c>
      <c r="C60" t="s">
        <v>23</v>
      </c>
      <c r="D60">
        <v>4.2500000000000003E-3</v>
      </c>
    </row>
    <row r="61" spans="1:4" x14ac:dyDescent="0.2">
      <c r="A61" t="s">
        <v>101</v>
      </c>
      <c r="B61">
        <v>131584</v>
      </c>
      <c r="C61" t="s">
        <v>77</v>
      </c>
      <c r="D61">
        <v>41.341940000000001</v>
      </c>
    </row>
    <row r="62" spans="1:4" x14ac:dyDescent="0.2">
      <c r="A62" t="s">
        <v>102</v>
      </c>
      <c r="B62">
        <v>415</v>
      </c>
      <c r="C62" t="s">
        <v>103</v>
      </c>
      <c r="D62">
        <v>3.2349999999999997E-2</v>
      </c>
    </row>
    <row r="63" spans="1:4" x14ac:dyDescent="0.2">
      <c r="A63" t="s">
        <v>104</v>
      </c>
      <c r="B63">
        <v>4295</v>
      </c>
      <c r="C63" t="s">
        <v>105</v>
      </c>
      <c r="D63">
        <v>0.21972</v>
      </c>
    </row>
    <row r="64" spans="1:4" x14ac:dyDescent="0.2">
      <c r="A64" t="s">
        <v>106</v>
      </c>
      <c r="B64">
        <v>2629953</v>
      </c>
      <c r="C64" t="s">
        <v>31</v>
      </c>
      <c r="D64" t="s">
        <v>19</v>
      </c>
    </row>
    <row r="65" spans="1:4" x14ac:dyDescent="0.2">
      <c r="A65" t="s">
        <v>107</v>
      </c>
      <c r="B65">
        <v>210</v>
      </c>
      <c r="C65" t="s">
        <v>40</v>
      </c>
      <c r="D65">
        <v>5.4299999999999999E-3</v>
      </c>
    </row>
    <row r="66" spans="1:4" x14ac:dyDescent="0.2">
      <c r="A66" t="s">
        <v>108</v>
      </c>
      <c r="B66">
        <v>5745</v>
      </c>
      <c r="C66" t="s">
        <v>77</v>
      </c>
      <c r="D66">
        <v>0.29735</v>
      </c>
    </row>
    <row r="67" spans="1:4" x14ac:dyDescent="0.2">
      <c r="A67" t="s">
        <v>109</v>
      </c>
      <c r="B67">
        <v>693</v>
      </c>
      <c r="C67" t="s">
        <v>37</v>
      </c>
      <c r="D67">
        <v>1.9900000000000001E-2</v>
      </c>
    </row>
    <row r="68" spans="1:4" x14ac:dyDescent="0.2">
      <c r="A68" t="s">
        <v>110</v>
      </c>
      <c r="B68">
        <v>125955</v>
      </c>
      <c r="C68" t="s">
        <v>111</v>
      </c>
      <c r="D68" t="s">
        <v>19</v>
      </c>
    </row>
    <row r="69" spans="1:4" x14ac:dyDescent="0.2">
      <c r="A69" t="s">
        <v>112</v>
      </c>
      <c r="B69">
        <v>16060</v>
      </c>
      <c r="C69" t="s">
        <v>23</v>
      </c>
      <c r="D69">
        <v>0.60494000000000003</v>
      </c>
    </row>
    <row r="70" spans="1:4" x14ac:dyDescent="0.2">
      <c r="A70" t="s">
        <v>113</v>
      </c>
      <c r="B70">
        <v>432</v>
      </c>
      <c r="C70" t="s">
        <v>37</v>
      </c>
      <c r="D70">
        <v>1.206E-2</v>
      </c>
    </row>
    <row r="71" spans="1:4" x14ac:dyDescent="0.2">
      <c r="A71" t="s">
        <v>114</v>
      </c>
      <c r="B71">
        <v>60</v>
      </c>
      <c r="C71" t="s">
        <v>37</v>
      </c>
      <c r="D71">
        <v>1.91E-3</v>
      </c>
    </row>
    <row r="72" spans="1:4" x14ac:dyDescent="0.2">
      <c r="A72" t="s">
        <v>115</v>
      </c>
      <c r="B72">
        <v>12</v>
      </c>
      <c r="C72" t="s">
        <v>27</v>
      </c>
      <c r="D72">
        <v>4.4999999999999999E-4</v>
      </c>
    </row>
    <row r="73" spans="1:4" x14ac:dyDescent="0.2">
      <c r="A73" t="s">
        <v>116</v>
      </c>
      <c r="B73">
        <v>11135</v>
      </c>
      <c r="C73" t="s">
        <v>117</v>
      </c>
      <c r="D73">
        <v>9.4476200000000006</v>
      </c>
    </row>
    <row r="74" spans="1:4" x14ac:dyDescent="0.2">
      <c r="A74" t="s">
        <v>118</v>
      </c>
      <c r="B74">
        <v>108</v>
      </c>
      <c r="C74" t="s">
        <v>65</v>
      </c>
      <c r="D74">
        <v>4.6899999999999997E-3</v>
      </c>
    </row>
    <row r="75" spans="1:4" x14ac:dyDescent="0.2">
      <c r="A75" t="s">
        <v>119</v>
      </c>
      <c r="B75">
        <v>36</v>
      </c>
      <c r="C75" t="s">
        <v>37</v>
      </c>
      <c r="D75">
        <v>1.2700000000000001E-3</v>
      </c>
    </row>
    <row r="76" spans="1:4" x14ac:dyDescent="0.2">
      <c r="A76" t="s">
        <v>120</v>
      </c>
      <c r="B76">
        <v>29268</v>
      </c>
      <c r="C76" t="s">
        <v>121</v>
      </c>
      <c r="D76" t="s">
        <v>19</v>
      </c>
    </row>
    <row r="77" spans="1:4" x14ac:dyDescent="0.2">
      <c r="A77" t="s">
        <v>122</v>
      </c>
      <c r="B77">
        <v>12</v>
      </c>
      <c r="C77" t="s">
        <v>27</v>
      </c>
      <c r="D77">
        <v>4.4000000000000002E-4</v>
      </c>
    </row>
    <row r="78" spans="1:4" x14ac:dyDescent="0.2">
      <c r="A78" t="s">
        <v>123</v>
      </c>
      <c r="B78">
        <v>2193</v>
      </c>
      <c r="C78" t="s">
        <v>37</v>
      </c>
      <c r="D78">
        <v>6.2640000000000001E-2</v>
      </c>
    </row>
    <row r="79" spans="1:4" x14ac:dyDescent="0.2">
      <c r="A79" t="s">
        <v>124</v>
      </c>
      <c r="B79">
        <v>3537</v>
      </c>
      <c r="C79" t="s">
        <v>125</v>
      </c>
      <c r="D79">
        <v>0.22375</v>
      </c>
    </row>
    <row r="80" spans="1:4" x14ac:dyDescent="0.2">
      <c r="A80" t="s">
        <v>126</v>
      </c>
      <c r="B80">
        <v>215</v>
      </c>
      <c r="C80" t="s">
        <v>68</v>
      </c>
      <c r="D80">
        <v>8.3400000000000002E-3</v>
      </c>
    </row>
    <row r="81" spans="1:4" x14ac:dyDescent="0.2">
      <c r="A81" t="s">
        <v>127</v>
      </c>
      <c r="B81">
        <v>380171</v>
      </c>
      <c r="C81" t="s">
        <v>128</v>
      </c>
      <c r="D81" t="s">
        <v>19</v>
      </c>
    </row>
    <row r="82" spans="1:4" x14ac:dyDescent="0.2">
      <c r="A82" t="s">
        <v>129</v>
      </c>
      <c r="B82">
        <v>50</v>
      </c>
      <c r="C82" t="s">
        <v>53</v>
      </c>
      <c r="D82">
        <v>1.4300000000000001E-3</v>
      </c>
    </row>
    <row r="83" spans="1:4" x14ac:dyDescent="0.2">
      <c r="A83" t="s">
        <v>130</v>
      </c>
      <c r="B83">
        <v>65</v>
      </c>
      <c r="C83" t="s">
        <v>16</v>
      </c>
      <c r="D83">
        <v>1.7600000000000001E-3</v>
      </c>
    </row>
    <row r="84" spans="1:4" x14ac:dyDescent="0.2">
      <c r="A84" t="s">
        <v>131</v>
      </c>
      <c r="B84">
        <v>34281</v>
      </c>
      <c r="C84" t="s">
        <v>132</v>
      </c>
      <c r="D84" t="s">
        <v>19</v>
      </c>
    </row>
    <row r="85" spans="1:4" x14ac:dyDescent="0.2">
      <c r="A85" t="s">
        <v>133</v>
      </c>
      <c r="B85">
        <v>1925</v>
      </c>
      <c r="C85" t="s">
        <v>77</v>
      </c>
      <c r="D85">
        <v>8.727E-2</v>
      </c>
    </row>
    <row r="86" spans="1:4" x14ac:dyDescent="0.2">
      <c r="A86" t="s">
        <v>134</v>
      </c>
      <c r="B86">
        <v>153639</v>
      </c>
      <c r="C86" t="s">
        <v>31</v>
      </c>
      <c r="D86">
        <v>7.6119300000000001</v>
      </c>
    </row>
    <row r="87" spans="1:4" x14ac:dyDescent="0.2">
      <c r="A87" t="s">
        <v>135</v>
      </c>
      <c r="B87">
        <v>253017</v>
      </c>
      <c r="C87" t="s">
        <v>136</v>
      </c>
      <c r="D87">
        <v>20.869859999999999</v>
      </c>
    </row>
    <row r="88" spans="1:4" x14ac:dyDescent="0.2">
      <c r="A88" t="s">
        <v>137</v>
      </c>
      <c r="B88">
        <v>1295</v>
      </c>
      <c r="C88" t="s">
        <v>138</v>
      </c>
      <c r="D88">
        <v>4.8434400000000002</v>
      </c>
    </row>
    <row r="89" spans="1:4" x14ac:dyDescent="0.2">
      <c r="A89" t="s">
        <v>139</v>
      </c>
      <c r="B89">
        <v>3798470</v>
      </c>
      <c r="C89" t="s">
        <v>140</v>
      </c>
      <c r="D89" t="s">
        <v>19</v>
      </c>
    </row>
    <row r="90" spans="1:4" x14ac:dyDescent="0.2">
      <c r="A90" t="s">
        <v>141</v>
      </c>
      <c r="B90">
        <v>8143</v>
      </c>
      <c r="C90" t="s">
        <v>142</v>
      </c>
      <c r="D90">
        <v>5.9873000000000003</v>
      </c>
    </row>
    <row r="91" spans="1:4" x14ac:dyDescent="0.2">
      <c r="A91" t="s">
        <v>143</v>
      </c>
      <c r="B91">
        <v>4233</v>
      </c>
      <c r="C91" t="s">
        <v>23</v>
      </c>
      <c r="D91">
        <v>0.20981</v>
      </c>
    </row>
    <row r="92" spans="1:4" x14ac:dyDescent="0.2">
      <c r="A92" t="s">
        <v>144</v>
      </c>
      <c r="B92">
        <v>963</v>
      </c>
      <c r="C92" t="s">
        <v>77</v>
      </c>
      <c r="D92">
        <v>4.283E-2</v>
      </c>
    </row>
    <row r="93" spans="1:4" x14ac:dyDescent="0.2">
      <c r="A93" t="s">
        <v>145</v>
      </c>
      <c r="B93">
        <v>10179</v>
      </c>
      <c r="C93" t="s">
        <v>31</v>
      </c>
      <c r="D93">
        <v>0.49370999999999998</v>
      </c>
    </row>
    <row r="94" spans="1:4" x14ac:dyDescent="0.2">
      <c r="A94" t="s">
        <v>146</v>
      </c>
      <c r="B94">
        <v>3015</v>
      </c>
      <c r="C94" t="s">
        <v>31</v>
      </c>
      <c r="D94">
        <v>0.12686</v>
      </c>
    </row>
    <row r="95" spans="1:4" x14ac:dyDescent="0.2">
      <c r="A95" t="s">
        <v>147</v>
      </c>
      <c r="B95">
        <v>410</v>
      </c>
      <c r="C95" t="s">
        <v>148</v>
      </c>
      <c r="D95">
        <v>1.393E-2</v>
      </c>
    </row>
    <row r="96" spans="1:4" x14ac:dyDescent="0.2">
      <c r="A96" t="s">
        <v>149</v>
      </c>
      <c r="B96">
        <v>4842</v>
      </c>
      <c r="C96" t="s">
        <v>150</v>
      </c>
      <c r="D96">
        <v>0.18339</v>
      </c>
    </row>
    <row r="97" spans="1:4" x14ac:dyDescent="0.2">
      <c r="A97" t="s">
        <v>151</v>
      </c>
      <c r="B97">
        <v>162</v>
      </c>
      <c r="C97" t="s">
        <v>53</v>
      </c>
      <c r="D97">
        <v>4.2700000000000004E-3</v>
      </c>
    </row>
    <row r="98" spans="1:4" x14ac:dyDescent="0.2">
      <c r="A98" t="s">
        <v>152</v>
      </c>
      <c r="B98">
        <v>1393745</v>
      </c>
      <c r="C98" t="s">
        <v>153</v>
      </c>
      <c r="D98" t="s">
        <v>19</v>
      </c>
    </row>
    <row r="99" spans="1:4" x14ac:dyDescent="0.2">
      <c r="A99" t="s">
        <v>154</v>
      </c>
      <c r="B99">
        <v>576</v>
      </c>
      <c r="C99" t="s">
        <v>37</v>
      </c>
      <c r="D99">
        <v>1.636E-2</v>
      </c>
    </row>
    <row r="100" spans="1:4" x14ac:dyDescent="0.2">
      <c r="A100" t="s">
        <v>155</v>
      </c>
      <c r="B100">
        <v>684</v>
      </c>
      <c r="C100" t="s">
        <v>37</v>
      </c>
      <c r="D100">
        <v>1.983E-2</v>
      </c>
    </row>
    <row r="101" spans="1:4" x14ac:dyDescent="0.2">
      <c r="A101" t="s">
        <v>156</v>
      </c>
      <c r="B101">
        <v>1595</v>
      </c>
      <c r="C101" t="s">
        <v>157</v>
      </c>
      <c r="D101">
        <v>0.55591999999999997</v>
      </c>
    </row>
    <row r="102" spans="1:4" x14ac:dyDescent="0.2">
      <c r="A102" t="s">
        <v>158</v>
      </c>
      <c r="B102">
        <v>272</v>
      </c>
      <c r="C102" t="s">
        <v>23</v>
      </c>
      <c r="D102">
        <v>8.8000000000000005E-3</v>
      </c>
    </row>
    <row r="103" spans="1:4" x14ac:dyDescent="0.2">
      <c r="A103" t="s">
        <v>159</v>
      </c>
      <c r="B103">
        <v>693</v>
      </c>
      <c r="C103" t="s">
        <v>37</v>
      </c>
      <c r="D103">
        <v>1.9640000000000001E-2</v>
      </c>
    </row>
    <row r="104" spans="1:4" x14ac:dyDescent="0.2">
      <c r="A104" t="s">
        <v>160</v>
      </c>
      <c r="B104">
        <v>6720</v>
      </c>
      <c r="C104" t="s">
        <v>161</v>
      </c>
      <c r="D104">
        <v>0.26845999999999998</v>
      </c>
    </row>
    <row r="105" spans="1:4" x14ac:dyDescent="0.2">
      <c r="A105" t="s">
        <v>162</v>
      </c>
      <c r="B105">
        <v>3085</v>
      </c>
      <c r="C105" t="s">
        <v>161</v>
      </c>
      <c r="D105">
        <v>0.11902</v>
      </c>
    </row>
    <row r="106" spans="1:4" x14ac:dyDescent="0.2">
      <c r="A106" t="s">
        <v>163</v>
      </c>
      <c r="B106">
        <v>2060</v>
      </c>
      <c r="C106" t="s">
        <v>23</v>
      </c>
      <c r="D106">
        <v>7.3480000000000004E-2</v>
      </c>
    </row>
    <row r="107" spans="1:4" x14ac:dyDescent="0.2">
      <c r="A107" t="s">
        <v>164</v>
      </c>
      <c r="B107">
        <v>8320</v>
      </c>
      <c r="C107" t="s">
        <v>31</v>
      </c>
      <c r="D107">
        <v>0.7177</v>
      </c>
    </row>
    <row r="108" spans="1:4" x14ac:dyDescent="0.2">
      <c r="A108" t="s">
        <v>165</v>
      </c>
      <c r="B108">
        <v>60</v>
      </c>
      <c r="C108" t="s">
        <v>27</v>
      </c>
      <c r="D108">
        <v>1.73E-3</v>
      </c>
    </row>
    <row r="109" spans="1:4" x14ac:dyDescent="0.2">
      <c r="A109" t="s">
        <v>166</v>
      </c>
      <c r="B109">
        <v>185</v>
      </c>
      <c r="C109" t="s">
        <v>23</v>
      </c>
      <c r="D109">
        <v>5.8199999999999997E-3</v>
      </c>
    </row>
    <row r="110" spans="1:4" x14ac:dyDescent="0.2">
      <c r="A110" t="s">
        <v>167</v>
      </c>
      <c r="B110">
        <v>65909</v>
      </c>
      <c r="C110" t="s">
        <v>168</v>
      </c>
      <c r="D110">
        <v>3.0675500000000002</v>
      </c>
    </row>
    <row r="111" spans="1:4" x14ac:dyDescent="0.2">
      <c r="A111" t="s">
        <v>169</v>
      </c>
      <c r="B111">
        <v>80</v>
      </c>
      <c r="C111" t="s">
        <v>23</v>
      </c>
      <c r="D111">
        <v>2.33E-3</v>
      </c>
    </row>
    <row r="112" spans="1:4" x14ac:dyDescent="0.2">
      <c r="A112" t="s">
        <v>170</v>
      </c>
      <c r="B112">
        <v>215</v>
      </c>
      <c r="C112" t="s">
        <v>68</v>
      </c>
      <c r="D112">
        <v>8.3800000000000003E-3</v>
      </c>
    </row>
    <row r="113" spans="1:4" x14ac:dyDescent="0.2">
      <c r="A113" t="s">
        <v>171</v>
      </c>
      <c r="B113">
        <v>50823</v>
      </c>
      <c r="C113" t="s">
        <v>172</v>
      </c>
      <c r="D113">
        <v>3.8420399999999999</v>
      </c>
    </row>
    <row r="114" spans="1:4" x14ac:dyDescent="0.2">
      <c r="A114" t="s">
        <v>173</v>
      </c>
      <c r="B114">
        <v>1925</v>
      </c>
      <c r="C114" t="s">
        <v>77</v>
      </c>
      <c r="D114">
        <v>9.1859999999999997E-2</v>
      </c>
    </row>
    <row r="115" spans="1:4" x14ac:dyDescent="0.2">
      <c r="A115" t="s">
        <v>174</v>
      </c>
      <c r="B115">
        <v>29043</v>
      </c>
      <c r="C115" t="s">
        <v>175</v>
      </c>
      <c r="D115" t="s">
        <v>19</v>
      </c>
    </row>
    <row r="116" spans="1:4" x14ac:dyDescent="0.2">
      <c r="A116" t="s">
        <v>176</v>
      </c>
      <c r="B116">
        <v>20</v>
      </c>
      <c r="C116" t="s">
        <v>27</v>
      </c>
      <c r="D116">
        <v>6.4000000000000005E-4</v>
      </c>
    </row>
    <row r="117" spans="1:4" x14ac:dyDescent="0.2">
      <c r="A117" t="s">
        <v>177</v>
      </c>
      <c r="B117">
        <v>342</v>
      </c>
      <c r="C117" t="s">
        <v>178</v>
      </c>
      <c r="D117">
        <v>9.2099999999999994E-3</v>
      </c>
    </row>
    <row r="118" spans="1:4" x14ac:dyDescent="0.2">
      <c r="A118" t="s">
        <v>179</v>
      </c>
      <c r="B118">
        <v>5955</v>
      </c>
      <c r="C118" t="s">
        <v>105</v>
      </c>
      <c r="D118">
        <v>0.29165999999999997</v>
      </c>
    </row>
    <row r="119" spans="1:4" x14ac:dyDescent="0.2">
      <c r="A119" t="s">
        <v>180</v>
      </c>
      <c r="B119">
        <v>41553</v>
      </c>
      <c r="C119" t="s">
        <v>29</v>
      </c>
      <c r="D119">
        <v>1.68638</v>
      </c>
    </row>
    <row r="120" spans="1:4" x14ac:dyDescent="0.2">
      <c r="A120" t="s">
        <v>181</v>
      </c>
      <c r="B120">
        <v>1900</v>
      </c>
      <c r="C120" t="s">
        <v>14</v>
      </c>
      <c r="D120">
        <v>6.3030000000000003E-2</v>
      </c>
    </row>
    <row r="121" spans="1:4" x14ac:dyDescent="0.2">
      <c r="A121" t="s">
        <v>182</v>
      </c>
      <c r="B121">
        <v>468</v>
      </c>
      <c r="C121" t="s">
        <v>37</v>
      </c>
      <c r="D121">
        <v>1.306E-2</v>
      </c>
    </row>
    <row r="122" spans="1:4" x14ac:dyDescent="0.2">
      <c r="A122" t="s">
        <v>183</v>
      </c>
      <c r="B122">
        <v>243</v>
      </c>
      <c r="C122" t="s">
        <v>184</v>
      </c>
      <c r="D122">
        <v>5.8100000000000001E-3</v>
      </c>
    </row>
    <row r="123" spans="1:4" x14ac:dyDescent="0.2">
      <c r="A123" t="s">
        <v>185</v>
      </c>
      <c r="B123">
        <v>3472788</v>
      </c>
      <c r="C123" t="s">
        <v>128</v>
      </c>
      <c r="D123" t="s">
        <v>19</v>
      </c>
    </row>
    <row r="124" spans="1:4" x14ac:dyDescent="0.2">
      <c r="A124" t="s">
        <v>186</v>
      </c>
      <c r="B124">
        <v>150722</v>
      </c>
      <c r="C124" t="s">
        <v>187</v>
      </c>
      <c r="D124">
        <v>37.006700000000002</v>
      </c>
    </row>
    <row r="125" spans="1:4" x14ac:dyDescent="0.2">
      <c r="A125" t="s">
        <v>188</v>
      </c>
      <c r="B125">
        <v>156</v>
      </c>
      <c r="C125" t="s">
        <v>61</v>
      </c>
      <c r="D125">
        <v>4.3499999999999997E-3</v>
      </c>
    </row>
    <row r="126" spans="1:4" x14ac:dyDescent="0.2">
      <c r="A126" t="s">
        <v>189</v>
      </c>
      <c r="B126">
        <v>190</v>
      </c>
      <c r="C126" t="s">
        <v>16</v>
      </c>
      <c r="D126">
        <v>4.8700000000000002E-3</v>
      </c>
    </row>
    <row r="127" spans="1:4" x14ac:dyDescent="0.2">
      <c r="A127" t="s">
        <v>190</v>
      </c>
      <c r="B127">
        <v>7009145</v>
      </c>
      <c r="C127" t="s">
        <v>140</v>
      </c>
      <c r="D127" t="s">
        <v>19</v>
      </c>
    </row>
    <row r="128" spans="1:4" x14ac:dyDescent="0.2">
      <c r="A128" t="s">
        <v>191</v>
      </c>
      <c r="B128">
        <v>2431</v>
      </c>
      <c r="C128" t="s">
        <v>192</v>
      </c>
      <c r="D128">
        <v>0.10231</v>
      </c>
    </row>
    <row r="129" spans="1:4" x14ac:dyDescent="0.2">
      <c r="A129" t="s">
        <v>193</v>
      </c>
      <c r="B129">
        <v>16533</v>
      </c>
      <c r="C129" t="s">
        <v>35</v>
      </c>
      <c r="D129" t="s">
        <v>19</v>
      </c>
    </row>
    <row r="130" spans="1:4" x14ac:dyDescent="0.2">
      <c r="A130" t="s">
        <v>194</v>
      </c>
      <c r="B130">
        <v>27</v>
      </c>
      <c r="C130" t="s">
        <v>65</v>
      </c>
      <c r="D130">
        <v>1.0499999999999999E-3</v>
      </c>
    </row>
    <row r="131" spans="1:4" x14ac:dyDescent="0.2">
      <c r="A131" t="s">
        <v>195</v>
      </c>
      <c r="B131">
        <v>32832</v>
      </c>
      <c r="C131" t="s">
        <v>42</v>
      </c>
      <c r="D131">
        <v>1.53755</v>
      </c>
    </row>
    <row r="132" spans="1:4" x14ac:dyDescent="0.2">
      <c r="A132" t="s">
        <v>196</v>
      </c>
      <c r="B132">
        <v>129</v>
      </c>
      <c r="C132" t="s">
        <v>197</v>
      </c>
      <c r="D132">
        <v>8.6389999999999995E-2</v>
      </c>
    </row>
    <row r="133" spans="1:4" x14ac:dyDescent="0.2">
      <c r="A133" t="s">
        <v>198</v>
      </c>
      <c r="B133">
        <v>48</v>
      </c>
      <c r="C133" t="s">
        <v>23</v>
      </c>
      <c r="D133">
        <v>1.57E-3</v>
      </c>
    </row>
    <row r="134" spans="1:4" x14ac:dyDescent="0.2">
      <c r="A134" t="s">
        <v>199</v>
      </c>
      <c r="B134">
        <v>90</v>
      </c>
      <c r="C134" t="s">
        <v>82</v>
      </c>
      <c r="D134">
        <v>3.29E-3</v>
      </c>
    </row>
    <row r="135" spans="1:4" x14ac:dyDescent="0.2">
      <c r="A135" t="s">
        <v>200</v>
      </c>
      <c r="B135">
        <v>126</v>
      </c>
      <c r="C135" t="s">
        <v>16</v>
      </c>
      <c r="D135">
        <v>3.3400000000000001E-3</v>
      </c>
    </row>
    <row r="136" spans="1:4" x14ac:dyDescent="0.2">
      <c r="A136" t="s">
        <v>201</v>
      </c>
      <c r="B136">
        <v>70</v>
      </c>
      <c r="C136" t="s">
        <v>53</v>
      </c>
      <c r="D136">
        <v>1.9E-3</v>
      </c>
    </row>
    <row r="137" spans="1:4" x14ac:dyDescent="0.2">
      <c r="A137" t="s">
        <v>202</v>
      </c>
      <c r="B137">
        <v>7837</v>
      </c>
      <c r="C137" t="s">
        <v>23</v>
      </c>
      <c r="D137">
        <v>0.42305999999999999</v>
      </c>
    </row>
    <row r="138" spans="1:4" x14ac:dyDescent="0.2">
      <c r="A138" t="s">
        <v>203</v>
      </c>
      <c r="B138">
        <v>240</v>
      </c>
      <c r="C138" t="s">
        <v>29</v>
      </c>
      <c r="D138">
        <v>8.1200000000000005E-3</v>
      </c>
    </row>
    <row r="139" spans="1:4" x14ac:dyDescent="0.2">
      <c r="A139" t="s">
        <v>204</v>
      </c>
      <c r="B139">
        <v>1275</v>
      </c>
      <c r="C139" t="s">
        <v>23</v>
      </c>
      <c r="D139">
        <v>4.1029999999999997E-2</v>
      </c>
    </row>
    <row r="140" spans="1:4" x14ac:dyDescent="0.2">
      <c r="A140" t="s">
        <v>205</v>
      </c>
      <c r="B140">
        <v>575</v>
      </c>
      <c r="C140" t="s">
        <v>206</v>
      </c>
      <c r="D140">
        <v>1.652E-2</v>
      </c>
    </row>
    <row r="141" spans="1:4" x14ac:dyDescent="0.2">
      <c r="A141" t="s">
        <v>207</v>
      </c>
      <c r="B141">
        <v>400</v>
      </c>
      <c r="C141" t="s">
        <v>29</v>
      </c>
      <c r="D141">
        <v>1.6109999999999999E-2</v>
      </c>
    </row>
    <row r="142" spans="1:4" x14ac:dyDescent="0.2">
      <c r="A142" t="s">
        <v>208</v>
      </c>
      <c r="B142">
        <v>144</v>
      </c>
      <c r="C142" t="s">
        <v>23</v>
      </c>
      <c r="D142">
        <v>4.6800000000000001E-3</v>
      </c>
    </row>
    <row r="143" spans="1:4" x14ac:dyDescent="0.2">
      <c r="A143" t="s">
        <v>209</v>
      </c>
      <c r="B143">
        <v>760444</v>
      </c>
      <c r="C143" t="s">
        <v>63</v>
      </c>
      <c r="D143" t="s">
        <v>19</v>
      </c>
    </row>
    <row r="144" spans="1:4" x14ac:dyDescent="0.2">
      <c r="A144" t="s">
        <v>210</v>
      </c>
      <c r="B144">
        <v>465</v>
      </c>
      <c r="C144" t="s">
        <v>82</v>
      </c>
      <c r="D144">
        <v>1.353E-2</v>
      </c>
    </row>
    <row r="145" spans="1:6" x14ac:dyDescent="0.2">
      <c r="A145" t="s">
        <v>211</v>
      </c>
      <c r="B145">
        <v>31707</v>
      </c>
      <c r="C145" t="s">
        <v>212</v>
      </c>
      <c r="D145">
        <v>1.2383200000000001</v>
      </c>
    </row>
    <row r="146" spans="1:6" x14ac:dyDescent="0.2">
      <c r="A146" t="s">
        <v>213</v>
      </c>
      <c r="B146">
        <v>70</v>
      </c>
      <c r="C146" t="s">
        <v>16</v>
      </c>
      <c r="D146">
        <v>1.9E-3</v>
      </c>
    </row>
    <row r="147" spans="1:6" x14ac:dyDescent="0.2">
      <c r="A147" t="s">
        <v>214</v>
      </c>
      <c r="B147">
        <v>380171</v>
      </c>
      <c r="C147" t="s">
        <v>128</v>
      </c>
      <c r="D147" t="s">
        <v>19</v>
      </c>
    </row>
    <row r="148" spans="1:6" x14ac:dyDescent="0.2">
      <c r="A148" t="s">
        <v>215</v>
      </c>
      <c r="B148">
        <v>8568</v>
      </c>
      <c r="C148" t="s">
        <v>68</v>
      </c>
      <c r="D148">
        <v>0.42029</v>
      </c>
    </row>
    <row r="149" spans="1:6" x14ac:dyDescent="0.2">
      <c r="A149" t="s">
        <v>216</v>
      </c>
      <c r="B149">
        <v>330769</v>
      </c>
      <c r="C149" t="s">
        <v>105</v>
      </c>
      <c r="D149">
        <v>24.542290000000001</v>
      </c>
    </row>
    <row r="150" spans="1:6" x14ac:dyDescent="0.2">
      <c r="A150" t="s">
        <v>217</v>
      </c>
      <c r="B150">
        <v>11410</v>
      </c>
      <c r="C150" t="s">
        <v>218</v>
      </c>
      <c r="D150" t="s">
        <v>19</v>
      </c>
    </row>
    <row r="151" spans="1:6" x14ac:dyDescent="0.2">
      <c r="A151" t="s">
        <v>219</v>
      </c>
      <c r="B151">
        <v>306</v>
      </c>
      <c r="C151" t="s">
        <v>220</v>
      </c>
      <c r="D151">
        <v>1.0370000000000001E-2</v>
      </c>
    </row>
    <row r="152" spans="1:6" x14ac:dyDescent="0.2">
      <c r="A152" t="s">
        <v>221</v>
      </c>
      <c r="B152">
        <v>310805</v>
      </c>
      <c r="C152" t="s">
        <v>153</v>
      </c>
      <c r="D152">
        <v>26.145980000000002</v>
      </c>
    </row>
    <row r="153" spans="1:6" x14ac:dyDescent="0.2">
      <c r="A153" t="s">
        <v>222</v>
      </c>
      <c r="B153">
        <v>30756</v>
      </c>
      <c r="C153" t="s">
        <v>223</v>
      </c>
      <c r="D153">
        <v>19.668980000000001</v>
      </c>
    </row>
    <row r="156" spans="1:6" x14ac:dyDescent="0.2">
      <c r="D156">
        <f>COUNTIF(D2:D153,"T/O")</f>
        <v>24</v>
      </c>
      <c r="F156">
        <f>152-D156</f>
        <v>128</v>
      </c>
    </row>
    <row r="157" spans="1:6" x14ac:dyDescent="0.2">
      <c r="D157">
        <f>D156/152</f>
        <v>0.15789473684210525</v>
      </c>
    </row>
    <row r="158" spans="1:6" x14ac:dyDescent="0.2">
      <c r="D158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33" workbookViewId="0">
      <selection activeCell="N155" sqref="N155:O15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226</v>
      </c>
      <c r="O1" t="s">
        <v>227</v>
      </c>
    </row>
    <row r="2" spans="1:15" x14ac:dyDescent="0.2">
      <c r="A2" t="s">
        <v>17</v>
      </c>
      <c r="B2">
        <v>829220</v>
      </c>
      <c r="C2" t="s">
        <v>18</v>
      </c>
      <c r="D2">
        <v>1000000</v>
      </c>
      <c r="E2">
        <v>1000000</v>
      </c>
      <c r="F2">
        <v>1000000</v>
      </c>
      <c r="G2">
        <v>1000000</v>
      </c>
      <c r="H2">
        <v>0</v>
      </c>
      <c r="I2">
        <v>1000000</v>
      </c>
      <c r="J2">
        <v>0</v>
      </c>
      <c r="K2">
        <v>1000000</v>
      </c>
      <c r="L2">
        <v>0</v>
      </c>
      <c r="M2">
        <v>1000000</v>
      </c>
      <c r="N2" t="b">
        <f t="shared" ref="N2:N33" si="0">OR(D2&gt;E2,D2&gt;F2,D2&gt;G2,D2&gt;I2,D2&gt;K2,D2&gt;M2)</f>
        <v>0</v>
      </c>
      <c r="O2" t="b">
        <f t="shared" ref="O2:O33" si="1">AND(D2&gt;1000,E2&gt;1000,F2&gt;1000,G2&gt;1000,H2&lt;100,J2&lt;100,L2&lt;100)</f>
        <v>1</v>
      </c>
    </row>
    <row r="3" spans="1:15" x14ac:dyDescent="0.2">
      <c r="A3" t="s">
        <v>43</v>
      </c>
      <c r="B3">
        <v>1194003</v>
      </c>
      <c r="C3" t="s">
        <v>44</v>
      </c>
      <c r="D3">
        <v>1000000</v>
      </c>
      <c r="E3">
        <v>1000000</v>
      </c>
      <c r="F3">
        <v>1000000</v>
      </c>
      <c r="G3">
        <v>1000000</v>
      </c>
      <c r="H3">
        <v>0</v>
      </c>
      <c r="I3">
        <v>1000000</v>
      </c>
      <c r="J3">
        <v>0</v>
      </c>
      <c r="K3">
        <v>1000000</v>
      </c>
      <c r="L3">
        <v>0</v>
      </c>
      <c r="M3">
        <v>1000000</v>
      </c>
      <c r="N3" t="b">
        <f t="shared" si="0"/>
        <v>0</v>
      </c>
      <c r="O3" t="b">
        <f t="shared" si="1"/>
        <v>1</v>
      </c>
    </row>
    <row r="4" spans="1:15" x14ac:dyDescent="0.2">
      <c r="A4" t="s">
        <v>48</v>
      </c>
      <c r="B4">
        <v>42039</v>
      </c>
      <c r="C4" t="s">
        <v>49</v>
      </c>
      <c r="D4">
        <v>1000000</v>
      </c>
      <c r="E4">
        <v>1000000</v>
      </c>
      <c r="F4">
        <v>1000000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 t="b">
        <f t="shared" si="0"/>
        <v>0</v>
      </c>
      <c r="O4" t="b">
        <f t="shared" si="1"/>
        <v>1</v>
      </c>
    </row>
    <row r="5" spans="1:15" x14ac:dyDescent="0.2">
      <c r="A5" t="s">
        <v>50</v>
      </c>
      <c r="B5">
        <v>42615</v>
      </c>
      <c r="C5" t="s">
        <v>51</v>
      </c>
      <c r="D5">
        <v>1000000</v>
      </c>
      <c r="E5">
        <v>1000000</v>
      </c>
      <c r="F5">
        <v>1000000</v>
      </c>
      <c r="G5">
        <v>1000000</v>
      </c>
      <c r="H5">
        <v>0</v>
      </c>
      <c r="I5">
        <v>1000000</v>
      </c>
      <c r="J5">
        <v>0</v>
      </c>
      <c r="K5">
        <v>1000000</v>
      </c>
      <c r="L5">
        <v>0</v>
      </c>
      <c r="M5">
        <v>1000000</v>
      </c>
      <c r="N5" t="b">
        <f t="shared" si="0"/>
        <v>0</v>
      </c>
      <c r="O5" t="b">
        <f t="shared" si="1"/>
        <v>1</v>
      </c>
    </row>
    <row r="6" spans="1:15" x14ac:dyDescent="0.2">
      <c r="A6" t="s">
        <v>62</v>
      </c>
      <c r="B6">
        <v>962710</v>
      </c>
      <c r="C6" t="s">
        <v>63</v>
      </c>
      <c r="D6">
        <v>1000000</v>
      </c>
      <c r="E6">
        <v>1000000</v>
      </c>
      <c r="F6">
        <v>1000000</v>
      </c>
      <c r="G6">
        <v>1000000</v>
      </c>
      <c r="H6">
        <v>0</v>
      </c>
      <c r="I6">
        <v>1000000</v>
      </c>
      <c r="J6">
        <v>0</v>
      </c>
      <c r="K6">
        <v>1000000</v>
      </c>
      <c r="L6">
        <v>0</v>
      </c>
      <c r="M6">
        <v>1000000</v>
      </c>
      <c r="N6" t="b">
        <f t="shared" si="0"/>
        <v>0</v>
      </c>
      <c r="O6" t="b">
        <f t="shared" si="1"/>
        <v>1</v>
      </c>
    </row>
    <row r="7" spans="1:15" x14ac:dyDescent="0.2">
      <c r="A7" t="s">
        <v>67</v>
      </c>
      <c r="B7">
        <v>1156740</v>
      </c>
      <c r="C7" t="s">
        <v>68</v>
      </c>
      <c r="D7">
        <v>1000000</v>
      </c>
      <c r="E7">
        <v>1000000</v>
      </c>
      <c r="F7">
        <v>1000000</v>
      </c>
      <c r="G7">
        <v>1000000</v>
      </c>
      <c r="H7">
        <v>0</v>
      </c>
      <c r="I7">
        <v>1000000</v>
      </c>
      <c r="J7">
        <v>0</v>
      </c>
      <c r="K7">
        <v>1000000</v>
      </c>
      <c r="L7">
        <v>0</v>
      </c>
      <c r="M7">
        <v>1000000</v>
      </c>
      <c r="N7" t="b">
        <f t="shared" si="0"/>
        <v>0</v>
      </c>
      <c r="O7" t="b">
        <f t="shared" si="1"/>
        <v>1</v>
      </c>
    </row>
    <row r="8" spans="1:15" x14ac:dyDescent="0.2">
      <c r="A8" t="s">
        <v>72</v>
      </c>
      <c r="B8">
        <v>17811</v>
      </c>
      <c r="C8" t="s">
        <v>35</v>
      </c>
      <c r="D8">
        <v>1000000</v>
      </c>
      <c r="E8">
        <v>1000000</v>
      </c>
      <c r="F8">
        <v>1000000</v>
      </c>
      <c r="G8">
        <v>1000000</v>
      </c>
      <c r="H8">
        <v>0</v>
      </c>
      <c r="I8">
        <v>1000000</v>
      </c>
      <c r="J8">
        <v>0</v>
      </c>
      <c r="K8">
        <v>1000000</v>
      </c>
      <c r="L8">
        <v>0</v>
      </c>
      <c r="M8">
        <v>1000000</v>
      </c>
      <c r="N8" t="b">
        <f t="shared" si="0"/>
        <v>0</v>
      </c>
      <c r="O8" t="b">
        <f t="shared" si="1"/>
        <v>1</v>
      </c>
    </row>
    <row r="9" spans="1:15" x14ac:dyDescent="0.2">
      <c r="A9" t="s">
        <v>84</v>
      </c>
      <c r="B9">
        <v>3881871</v>
      </c>
      <c r="C9" t="s">
        <v>77</v>
      </c>
      <c r="D9">
        <v>1000000</v>
      </c>
      <c r="E9">
        <v>1000000</v>
      </c>
      <c r="F9">
        <v>1000000</v>
      </c>
      <c r="G9">
        <v>1000000</v>
      </c>
      <c r="H9">
        <v>0</v>
      </c>
      <c r="I9">
        <v>1000000</v>
      </c>
      <c r="J9">
        <v>0</v>
      </c>
      <c r="K9">
        <v>1000000</v>
      </c>
      <c r="L9">
        <v>0</v>
      </c>
      <c r="M9">
        <v>1000000</v>
      </c>
      <c r="N9" t="b">
        <f t="shared" si="0"/>
        <v>0</v>
      </c>
      <c r="O9" t="b">
        <f t="shared" si="1"/>
        <v>1</v>
      </c>
    </row>
    <row r="10" spans="1:15" x14ac:dyDescent="0.2">
      <c r="A10" t="s">
        <v>106</v>
      </c>
      <c r="B10">
        <v>2629953</v>
      </c>
      <c r="C10" t="s">
        <v>31</v>
      </c>
      <c r="D10">
        <v>1000000</v>
      </c>
      <c r="E10">
        <v>1000000</v>
      </c>
      <c r="F10">
        <v>1000000</v>
      </c>
      <c r="G10">
        <v>1000000</v>
      </c>
      <c r="H10">
        <v>0</v>
      </c>
      <c r="I10">
        <v>1000000</v>
      </c>
      <c r="J10">
        <v>0</v>
      </c>
      <c r="K10">
        <v>1000000</v>
      </c>
      <c r="L10">
        <v>0</v>
      </c>
      <c r="M10">
        <v>1000000</v>
      </c>
      <c r="N10" t="b">
        <f t="shared" si="0"/>
        <v>0</v>
      </c>
      <c r="O10" t="b">
        <f t="shared" si="1"/>
        <v>1</v>
      </c>
    </row>
    <row r="11" spans="1:15" x14ac:dyDescent="0.2">
      <c r="A11" t="s">
        <v>110</v>
      </c>
      <c r="B11">
        <v>125955</v>
      </c>
      <c r="C11" t="s">
        <v>111</v>
      </c>
      <c r="D11">
        <v>1000000</v>
      </c>
      <c r="E11">
        <v>1000000</v>
      </c>
      <c r="F11">
        <v>1000000</v>
      </c>
      <c r="G11">
        <v>1000000</v>
      </c>
      <c r="H11">
        <v>0</v>
      </c>
      <c r="I11">
        <v>1000000</v>
      </c>
      <c r="J11">
        <v>0</v>
      </c>
      <c r="K11">
        <v>1000000</v>
      </c>
      <c r="L11">
        <v>0</v>
      </c>
      <c r="M11">
        <v>1000000</v>
      </c>
      <c r="N11" t="b">
        <f t="shared" si="0"/>
        <v>0</v>
      </c>
      <c r="O11" t="b">
        <f t="shared" si="1"/>
        <v>1</v>
      </c>
    </row>
    <row r="12" spans="1:15" x14ac:dyDescent="0.2">
      <c r="A12" t="s">
        <v>120</v>
      </c>
      <c r="B12">
        <v>29268</v>
      </c>
      <c r="C12" t="s">
        <v>121</v>
      </c>
      <c r="D12">
        <v>1000000</v>
      </c>
      <c r="E12">
        <v>1000000</v>
      </c>
      <c r="F12">
        <v>1000000</v>
      </c>
      <c r="G12">
        <v>1000000</v>
      </c>
      <c r="H12">
        <v>0</v>
      </c>
      <c r="I12">
        <v>1000000</v>
      </c>
      <c r="J12">
        <v>0</v>
      </c>
      <c r="K12">
        <v>1000000</v>
      </c>
      <c r="L12">
        <v>0</v>
      </c>
      <c r="M12">
        <v>1000000</v>
      </c>
      <c r="N12" t="b">
        <f t="shared" si="0"/>
        <v>0</v>
      </c>
      <c r="O12" t="b">
        <f t="shared" si="1"/>
        <v>1</v>
      </c>
    </row>
    <row r="13" spans="1:15" x14ac:dyDescent="0.2">
      <c r="A13" t="s">
        <v>127</v>
      </c>
      <c r="B13">
        <v>380171</v>
      </c>
      <c r="C13" t="s">
        <v>128</v>
      </c>
      <c r="D13">
        <v>1000000</v>
      </c>
      <c r="E13">
        <v>1000000</v>
      </c>
      <c r="F13">
        <v>1000000</v>
      </c>
      <c r="G13">
        <v>1000000</v>
      </c>
      <c r="H13">
        <v>0</v>
      </c>
      <c r="I13">
        <v>1000000</v>
      </c>
      <c r="J13">
        <v>0</v>
      </c>
      <c r="K13">
        <v>1000000</v>
      </c>
      <c r="L13">
        <v>0</v>
      </c>
      <c r="M13">
        <v>1000000</v>
      </c>
      <c r="N13" t="b">
        <f t="shared" si="0"/>
        <v>0</v>
      </c>
      <c r="O13" t="b">
        <f t="shared" si="1"/>
        <v>1</v>
      </c>
    </row>
    <row r="14" spans="1:15" x14ac:dyDescent="0.2">
      <c r="A14" t="s">
        <v>131</v>
      </c>
      <c r="B14">
        <v>34281</v>
      </c>
      <c r="C14" t="s">
        <v>132</v>
      </c>
      <c r="D14">
        <v>1000000</v>
      </c>
      <c r="E14">
        <v>1000000</v>
      </c>
      <c r="F14">
        <v>1000000</v>
      </c>
      <c r="G14">
        <v>1000000</v>
      </c>
      <c r="H14">
        <v>0</v>
      </c>
      <c r="I14">
        <v>1000000</v>
      </c>
      <c r="J14">
        <v>0</v>
      </c>
      <c r="K14">
        <v>1000000</v>
      </c>
      <c r="L14">
        <v>0</v>
      </c>
      <c r="M14">
        <v>1000000</v>
      </c>
      <c r="N14" t="b">
        <f t="shared" si="0"/>
        <v>0</v>
      </c>
      <c r="O14" t="b">
        <f t="shared" si="1"/>
        <v>1</v>
      </c>
    </row>
    <row r="15" spans="1:15" x14ac:dyDescent="0.2">
      <c r="A15" t="s">
        <v>139</v>
      </c>
      <c r="B15">
        <v>3798470</v>
      </c>
      <c r="C15" t="s">
        <v>140</v>
      </c>
      <c r="D15">
        <v>1000000</v>
      </c>
      <c r="E15">
        <v>1000000</v>
      </c>
      <c r="F15">
        <v>1000000</v>
      </c>
      <c r="G15">
        <v>1000000</v>
      </c>
      <c r="H15">
        <v>0</v>
      </c>
      <c r="I15">
        <v>1000000</v>
      </c>
      <c r="J15">
        <v>0</v>
      </c>
      <c r="K15">
        <v>1000000</v>
      </c>
      <c r="L15">
        <v>0</v>
      </c>
      <c r="M15">
        <v>1000000</v>
      </c>
      <c r="N15" t="b">
        <f t="shared" si="0"/>
        <v>0</v>
      </c>
      <c r="O15" t="b">
        <f t="shared" si="1"/>
        <v>1</v>
      </c>
    </row>
    <row r="16" spans="1:15" x14ac:dyDescent="0.2">
      <c r="A16" t="s">
        <v>152</v>
      </c>
      <c r="B16">
        <v>1393745</v>
      </c>
      <c r="C16" t="s">
        <v>153</v>
      </c>
      <c r="D16">
        <v>1000000</v>
      </c>
      <c r="E16">
        <v>1000000</v>
      </c>
      <c r="F16">
        <v>1000000</v>
      </c>
      <c r="G16">
        <v>1000000</v>
      </c>
      <c r="H16">
        <v>0</v>
      </c>
      <c r="I16">
        <v>1000000</v>
      </c>
      <c r="J16">
        <v>0</v>
      </c>
      <c r="K16">
        <v>1000000</v>
      </c>
      <c r="L16">
        <v>0</v>
      </c>
      <c r="M16">
        <v>1000000</v>
      </c>
      <c r="N16" t="b">
        <f t="shared" si="0"/>
        <v>0</v>
      </c>
      <c r="O16" t="b">
        <f t="shared" si="1"/>
        <v>1</v>
      </c>
    </row>
    <row r="17" spans="1:15" x14ac:dyDescent="0.2">
      <c r="A17" t="s">
        <v>174</v>
      </c>
      <c r="B17">
        <v>29043</v>
      </c>
      <c r="C17" t="s">
        <v>175</v>
      </c>
      <c r="D17">
        <v>1000000</v>
      </c>
      <c r="E17">
        <v>1000000</v>
      </c>
      <c r="F17">
        <v>1000000</v>
      </c>
      <c r="G17">
        <v>1000000</v>
      </c>
      <c r="H17">
        <v>0</v>
      </c>
      <c r="I17">
        <v>1000000</v>
      </c>
      <c r="J17">
        <v>0</v>
      </c>
      <c r="K17">
        <v>1000000</v>
      </c>
      <c r="L17">
        <v>0</v>
      </c>
      <c r="M17">
        <v>1000000</v>
      </c>
      <c r="N17" t="b">
        <f t="shared" si="0"/>
        <v>0</v>
      </c>
      <c r="O17" t="b">
        <f t="shared" si="1"/>
        <v>1</v>
      </c>
    </row>
    <row r="18" spans="1:15" x14ac:dyDescent="0.2">
      <c r="A18" t="s">
        <v>185</v>
      </c>
      <c r="B18">
        <v>3472788</v>
      </c>
      <c r="C18" t="s">
        <v>128</v>
      </c>
      <c r="D18">
        <v>1000000</v>
      </c>
      <c r="E18">
        <v>1000000</v>
      </c>
      <c r="F18">
        <v>1000000</v>
      </c>
      <c r="G18">
        <v>1000000</v>
      </c>
      <c r="H18">
        <v>0</v>
      </c>
      <c r="I18">
        <v>1000000</v>
      </c>
      <c r="J18">
        <v>0</v>
      </c>
      <c r="K18">
        <v>1000000</v>
      </c>
      <c r="L18">
        <v>0</v>
      </c>
      <c r="M18">
        <v>1000000</v>
      </c>
      <c r="N18" t="b">
        <f t="shared" si="0"/>
        <v>0</v>
      </c>
      <c r="O18" t="b">
        <f t="shared" si="1"/>
        <v>1</v>
      </c>
    </row>
    <row r="19" spans="1:15" x14ac:dyDescent="0.2">
      <c r="A19" t="s">
        <v>190</v>
      </c>
      <c r="B19">
        <v>7009145</v>
      </c>
      <c r="C19" t="s">
        <v>140</v>
      </c>
      <c r="D19">
        <v>1000000</v>
      </c>
      <c r="E19">
        <v>1000000</v>
      </c>
      <c r="F19">
        <v>1000000</v>
      </c>
      <c r="G19">
        <v>1000000</v>
      </c>
      <c r="H19">
        <v>0</v>
      </c>
      <c r="I19">
        <v>1000000</v>
      </c>
      <c r="J19">
        <v>0</v>
      </c>
      <c r="K19">
        <v>1000000</v>
      </c>
      <c r="L19">
        <v>0</v>
      </c>
      <c r="M19">
        <v>1000000</v>
      </c>
      <c r="N19" t="b">
        <f t="shared" si="0"/>
        <v>0</v>
      </c>
      <c r="O19" t="b">
        <f t="shared" si="1"/>
        <v>1</v>
      </c>
    </row>
    <row r="20" spans="1:15" x14ac:dyDescent="0.2">
      <c r="A20" t="s">
        <v>209</v>
      </c>
      <c r="B20">
        <v>760444</v>
      </c>
      <c r="C20" t="s">
        <v>63</v>
      </c>
      <c r="D20">
        <v>1000000</v>
      </c>
      <c r="E20">
        <v>1000000</v>
      </c>
      <c r="F20">
        <v>1000000</v>
      </c>
      <c r="G20">
        <v>1000000</v>
      </c>
      <c r="H20">
        <v>0</v>
      </c>
      <c r="I20">
        <v>1000000</v>
      </c>
      <c r="J20">
        <v>0</v>
      </c>
      <c r="K20">
        <v>1000000</v>
      </c>
      <c r="L20">
        <v>0</v>
      </c>
      <c r="M20">
        <v>1000000</v>
      </c>
      <c r="N20" t="b">
        <f t="shared" si="0"/>
        <v>0</v>
      </c>
      <c r="O20" t="b">
        <f t="shared" si="1"/>
        <v>1</v>
      </c>
    </row>
    <row r="21" spans="1:15" x14ac:dyDescent="0.2">
      <c r="A21" t="s">
        <v>214</v>
      </c>
      <c r="B21">
        <v>380171</v>
      </c>
      <c r="C21" t="s">
        <v>128</v>
      </c>
      <c r="D21">
        <v>1000000</v>
      </c>
      <c r="E21">
        <v>1000000</v>
      </c>
      <c r="F21">
        <v>1000000</v>
      </c>
      <c r="G21">
        <v>1000000</v>
      </c>
      <c r="H21">
        <v>0</v>
      </c>
      <c r="I21">
        <v>1000000</v>
      </c>
      <c r="J21">
        <v>0</v>
      </c>
      <c r="K21">
        <v>1000000</v>
      </c>
      <c r="L21">
        <v>0</v>
      </c>
      <c r="M21">
        <v>1000000</v>
      </c>
      <c r="N21" t="b">
        <f t="shared" si="0"/>
        <v>0</v>
      </c>
      <c r="O21" t="b">
        <f t="shared" si="1"/>
        <v>1</v>
      </c>
    </row>
    <row r="22" spans="1:15" x14ac:dyDescent="0.2">
      <c r="A22" t="s">
        <v>13</v>
      </c>
      <c r="B22">
        <v>1900</v>
      </c>
      <c r="C22" t="s">
        <v>14</v>
      </c>
      <c r="D22">
        <v>6.1949999999999998E-2</v>
      </c>
      <c r="E22">
        <v>2.546E-2</v>
      </c>
      <c r="F22">
        <v>0.62936999999999999</v>
      </c>
      <c r="G22">
        <v>5.0689999999999999E-2</v>
      </c>
      <c r="H22">
        <v>100</v>
      </c>
      <c r="I22">
        <v>2.708E-2</v>
      </c>
      <c r="J22">
        <v>100</v>
      </c>
      <c r="K22">
        <v>0.70638000000000001</v>
      </c>
      <c r="L22">
        <v>100</v>
      </c>
      <c r="M22">
        <v>5.6509999999999998E-2</v>
      </c>
      <c r="N22" t="b">
        <f t="shared" si="0"/>
        <v>1</v>
      </c>
      <c r="O22" t="b">
        <f t="shared" si="1"/>
        <v>0</v>
      </c>
    </row>
    <row r="23" spans="1:15" x14ac:dyDescent="0.2">
      <c r="A23" t="s">
        <v>15</v>
      </c>
      <c r="B23">
        <v>342</v>
      </c>
      <c r="C23" t="s">
        <v>16</v>
      </c>
      <c r="D23">
        <v>8.8999999999999999E-3</v>
      </c>
      <c r="E23">
        <v>4.3699999999999998E-3</v>
      </c>
      <c r="F23">
        <v>4.1169999999999998E-2</v>
      </c>
      <c r="G23">
        <v>5.5100000000000001E-3</v>
      </c>
      <c r="H23">
        <v>100</v>
      </c>
      <c r="I23">
        <v>4.62E-3</v>
      </c>
      <c r="J23">
        <v>100</v>
      </c>
      <c r="K23">
        <v>4.3290000000000002E-2</v>
      </c>
      <c r="L23">
        <v>100</v>
      </c>
      <c r="M23">
        <v>6.0000000000000001E-3</v>
      </c>
      <c r="N23" t="b">
        <f t="shared" si="0"/>
        <v>1</v>
      </c>
      <c r="O23" t="b">
        <f t="shared" si="1"/>
        <v>0</v>
      </c>
    </row>
    <row r="24" spans="1:15" x14ac:dyDescent="0.2">
      <c r="A24" t="s">
        <v>20</v>
      </c>
      <c r="B24">
        <v>425</v>
      </c>
      <c r="C24" t="s">
        <v>21</v>
      </c>
      <c r="D24">
        <v>1.528E-2</v>
      </c>
      <c r="E24">
        <v>1.9939999999999999E-2</v>
      </c>
      <c r="F24">
        <v>0.11706</v>
      </c>
      <c r="G24">
        <v>9.6790000000000001E-2</v>
      </c>
      <c r="H24">
        <v>100</v>
      </c>
      <c r="I24">
        <v>2.3089999999999999E-2</v>
      </c>
      <c r="J24">
        <v>100</v>
      </c>
      <c r="K24">
        <v>0.12392</v>
      </c>
      <c r="L24">
        <v>100</v>
      </c>
      <c r="M24">
        <v>0.10061</v>
      </c>
      <c r="N24" t="b">
        <f t="shared" si="0"/>
        <v>0</v>
      </c>
      <c r="O24" t="b">
        <f t="shared" si="1"/>
        <v>0</v>
      </c>
    </row>
    <row r="25" spans="1:15" x14ac:dyDescent="0.2">
      <c r="A25" t="s">
        <v>22</v>
      </c>
      <c r="B25">
        <v>629</v>
      </c>
      <c r="C25" t="s">
        <v>23</v>
      </c>
      <c r="D25">
        <v>2.0740000000000001E-2</v>
      </c>
      <c r="E25">
        <v>1.123E-2</v>
      </c>
      <c r="F25">
        <v>8.7749999999999995E-2</v>
      </c>
      <c r="G25">
        <v>1.294E-2</v>
      </c>
      <c r="H25">
        <v>100</v>
      </c>
      <c r="I25">
        <v>1.208E-2</v>
      </c>
      <c r="J25">
        <v>100</v>
      </c>
      <c r="K25">
        <v>9.1670000000000001E-2</v>
      </c>
      <c r="L25">
        <v>100</v>
      </c>
      <c r="M25">
        <v>1.4250000000000001E-2</v>
      </c>
      <c r="N25" t="b">
        <f t="shared" si="0"/>
        <v>1</v>
      </c>
      <c r="O25" t="b">
        <f t="shared" si="1"/>
        <v>0</v>
      </c>
    </row>
    <row r="26" spans="1:15" x14ac:dyDescent="0.2">
      <c r="A26" t="s">
        <v>24</v>
      </c>
      <c r="B26">
        <v>171955</v>
      </c>
      <c r="C26" t="s">
        <v>25</v>
      </c>
      <c r="D26">
        <v>14.80782</v>
      </c>
      <c r="E26">
        <v>8.3687900000000006</v>
      </c>
      <c r="F26">
        <v>1000000</v>
      </c>
      <c r="G26">
        <v>11.219390000000001</v>
      </c>
      <c r="H26">
        <v>100</v>
      </c>
      <c r="I26">
        <v>9.6017700000000001</v>
      </c>
      <c r="J26">
        <v>0</v>
      </c>
      <c r="K26">
        <v>1000000</v>
      </c>
      <c r="L26">
        <v>100</v>
      </c>
      <c r="M26">
        <v>12.125540000000001</v>
      </c>
      <c r="N26" t="b">
        <f t="shared" si="0"/>
        <v>1</v>
      </c>
      <c r="O26" t="b">
        <f t="shared" si="1"/>
        <v>0</v>
      </c>
    </row>
    <row r="27" spans="1:15" x14ac:dyDescent="0.2">
      <c r="A27" t="s">
        <v>26</v>
      </c>
      <c r="B27">
        <v>36</v>
      </c>
      <c r="C27" t="s">
        <v>27</v>
      </c>
      <c r="D27">
        <v>1.3799999999999999E-3</v>
      </c>
      <c r="E27">
        <v>1.48E-3</v>
      </c>
      <c r="F27">
        <v>3.9899999999999996E-3</v>
      </c>
      <c r="G27">
        <v>1.3799999999999999E-3</v>
      </c>
      <c r="H27">
        <v>100</v>
      </c>
      <c r="I27">
        <v>1.5499999999999999E-3</v>
      </c>
      <c r="J27">
        <v>100</v>
      </c>
      <c r="K27">
        <v>4.0299999999999997E-3</v>
      </c>
      <c r="L27">
        <v>100</v>
      </c>
      <c r="M27">
        <v>1.41E-3</v>
      </c>
      <c r="N27" t="b">
        <f t="shared" si="0"/>
        <v>0</v>
      </c>
      <c r="O27" t="b">
        <f t="shared" si="1"/>
        <v>0</v>
      </c>
    </row>
    <row r="28" spans="1:15" x14ac:dyDescent="0.2">
      <c r="A28" t="s">
        <v>28</v>
      </c>
      <c r="B28">
        <v>544</v>
      </c>
      <c r="C28" t="s">
        <v>29</v>
      </c>
      <c r="D28">
        <v>2.5819999999999999E-2</v>
      </c>
      <c r="E28">
        <v>1.3100000000000001E-2</v>
      </c>
      <c r="F28">
        <v>0.20033999999999999</v>
      </c>
      <c r="G28">
        <v>1.9949999999999999E-2</v>
      </c>
      <c r="H28">
        <v>100</v>
      </c>
      <c r="I28">
        <v>1.289E-2</v>
      </c>
      <c r="J28">
        <v>100</v>
      </c>
      <c r="K28">
        <v>0.20114000000000001</v>
      </c>
      <c r="L28">
        <v>100</v>
      </c>
      <c r="M28">
        <v>2.1489999999999999E-2</v>
      </c>
      <c r="N28" t="b">
        <f t="shared" si="0"/>
        <v>1</v>
      </c>
      <c r="O28" t="b">
        <f t="shared" si="1"/>
        <v>0</v>
      </c>
    </row>
    <row r="29" spans="1:15" x14ac:dyDescent="0.2">
      <c r="A29" t="s">
        <v>30</v>
      </c>
      <c r="B29">
        <v>36198</v>
      </c>
      <c r="C29" t="s">
        <v>31</v>
      </c>
      <c r="D29">
        <v>3.5839300000000001</v>
      </c>
      <c r="E29">
        <v>1.1254900000000001</v>
      </c>
      <c r="F29">
        <v>1000000</v>
      </c>
      <c r="G29">
        <v>1.28905</v>
      </c>
      <c r="H29">
        <v>100</v>
      </c>
      <c r="I29">
        <v>1.1714800000000001</v>
      </c>
      <c r="J29">
        <v>0</v>
      </c>
      <c r="K29">
        <v>1000000</v>
      </c>
      <c r="L29">
        <v>100</v>
      </c>
      <c r="M29">
        <v>1.4047400000000001</v>
      </c>
      <c r="N29" t="b">
        <f t="shared" si="0"/>
        <v>1</v>
      </c>
      <c r="O29" t="b">
        <f t="shared" si="1"/>
        <v>0</v>
      </c>
    </row>
    <row r="30" spans="1:15" x14ac:dyDescent="0.2">
      <c r="A30" t="s">
        <v>32</v>
      </c>
      <c r="B30">
        <v>74987</v>
      </c>
      <c r="C30" t="s">
        <v>33</v>
      </c>
      <c r="D30">
        <v>9.1660900000000005</v>
      </c>
      <c r="E30">
        <v>39.815339999999999</v>
      </c>
      <c r="F30">
        <v>1000000</v>
      </c>
      <c r="G30">
        <v>1000000</v>
      </c>
      <c r="H30">
        <v>92.24</v>
      </c>
      <c r="I30">
        <v>38.880760000000002</v>
      </c>
      <c r="J30">
        <v>0</v>
      </c>
      <c r="K30">
        <v>1000000</v>
      </c>
      <c r="L30">
        <v>0</v>
      </c>
      <c r="M30">
        <v>1000000</v>
      </c>
      <c r="N30" t="b">
        <f t="shared" si="0"/>
        <v>0</v>
      </c>
      <c r="O30" t="b">
        <f t="shared" si="1"/>
        <v>0</v>
      </c>
    </row>
    <row r="31" spans="1:15" x14ac:dyDescent="0.2">
      <c r="A31" s="1" t="s">
        <v>34</v>
      </c>
      <c r="B31" s="1">
        <v>16533</v>
      </c>
      <c r="C31" s="1" t="s">
        <v>35</v>
      </c>
      <c r="D31" s="1">
        <v>1000000</v>
      </c>
      <c r="E31" s="1">
        <v>49.466700000000003</v>
      </c>
      <c r="F31" s="1">
        <v>52.72222</v>
      </c>
      <c r="G31" s="1">
        <v>1000000</v>
      </c>
      <c r="H31" s="1">
        <v>100</v>
      </c>
      <c r="I31" s="1">
        <v>50.230640000000001</v>
      </c>
      <c r="J31" s="1">
        <v>100</v>
      </c>
      <c r="K31" s="1">
        <v>54.631709999999998</v>
      </c>
      <c r="L31" s="1">
        <v>0</v>
      </c>
      <c r="M31" s="1">
        <v>1000000</v>
      </c>
      <c r="N31" s="1" t="b">
        <f t="shared" si="0"/>
        <v>1</v>
      </c>
      <c r="O31" s="1" t="b">
        <f t="shared" si="1"/>
        <v>0</v>
      </c>
    </row>
    <row r="32" spans="1:15" x14ac:dyDescent="0.2">
      <c r="A32" t="s">
        <v>36</v>
      </c>
      <c r="B32">
        <v>783</v>
      </c>
      <c r="C32" t="s">
        <v>37</v>
      </c>
      <c r="D32">
        <v>2.1659999999999999E-2</v>
      </c>
      <c r="E32">
        <v>1.307E-2</v>
      </c>
      <c r="F32">
        <v>0.16098999999999999</v>
      </c>
      <c r="G32">
        <v>10.487970000000001</v>
      </c>
      <c r="H32">
        <v>100</v>
      </c>
      <c r="I32">
        <v>1.414E-2</v>
      </c>
      <c r="J32">
        <v>100</v>
      </c>
      <c r="K32">
        <v>0.19474</v>
      </c>
      <c r="L32">
        <v>100</v>
      </c>
      <c r="M32">
        <v>11.110760000000001</v>
      </c>
      <c r="N32" t="b">
        <f t="shared" si="0"/>
        <v>1</v>
      </c>
      <c r="O32" t="b">
        <f t="shared" si="1"/>
        <v>0</v>
      </c>
    </row>
    <row r="33" spans="1:15" x14ac:dyDescent="0.2">
      <c r="A33" t="s">
        <v>38</v>
      </c>
      <c r="B33">
        <v>459</v>
      </c>
      <c r="C33" t="s">
        <v>37</v>
      </c>
      <c r="D33">
        <v>1.281E-2</v>
      </c>
      <c r="E33">
        <v>7.8600000000000007E-3</v>
      </c>
      <c r="F33">
        <v>7.3200000000000001E-2</v>
      </c>
      <c r="G33">
        <v>2.9863499999999998</v>
      </c>
      <c r="H33">
        <v>100</v>
      </c>
      <c r="I33">
        <v>8.2100000000000003E-3</v>
      </c>
      <c r="J33">
        <v>100</v>
      </c>
      <c r="K33">
        <v>7.3319999999999996E-2</v>
      </c>
      <c r="L33">
        <v>100</v>
      </c>
      <c r="M33">
        <v>3.09497</v>
      </c>
      <c r="N33" t="b">
        <f t="shared" si="0"/>
        <v>1</v>
      </c>
      <c r="O33" t="b">
        <f t="shared" si="1"/>
        <v>0</v>
      </c>
    </row>
    <row r="34" spans="1:15" x14ac:dyDescent="0.2">
      <c r="A34" t="s">
        <v>39</v>
      </c>
      <c r="B34">
        <v>210</v>
      </c>
      <c r="C34" t="s">
        <v>40</v>
      </c>
      <c r="D34">
        <v>5.5100000000000001E-3</v>
      </c>
      <c r="E34">
        <v>2.8500000000000001E-3</v>
      </c>
      <c r="F34">
        <v>1.8450000000000001E-2</v>
      </c>
      <c r="G34">
        <v>3.5400000000000002E-3</v>
      </c>
      <c r="H34">
        <v>100</v>
      </c>
      <c r="I34">
        <v>2.8500000000000001E-3</v>
      </c>
      <c r="J34">
        <v>100</v>
      </c>
      <c r="K34">
        <v>1.839E-2</v>
      </c>
      <c r="L34">
        <v>100</v>
      </c>
      <c r="M34">
        <v>3.7000000000000002E-3</v>
      </c>
      <c r="N34" t="b">
        <f t="shared" ref="N34:N65" si="2">OR(D34&gt;E34,D34&gt;F34,D34&gt;G34,D34&gt;I34,D34&gt;K34,D34&gt;M34)</f>
        <v>1</v>
      </c>
      <c r="O34" t="b">
        <f t="shared" ref="O34:O65" si="3">AND(D34&gt;1000,E34&gt;1000,F34&gt;1000,G34&gt;1000,H34&lt;100,J34&lt;100,L34&lt;100)</f>
        <v>0</v>
      </c>
    </row>
    <row r="35" spans="1:15" x14ac:dyDescent="0.2">
      <c r="A35" t="s">
        <v>41</v>
      </c>
      <c r="B35">
        <v>4160</v>
      </c>
      <c r="C35" t="s">
        <v>42</v>
      </c>
      <c r="D35">
        <v>0.18689</v>
      </c>
      <c r="E35">
        <v>0.1052</v>
      </c>
      <c r="F35">
        <v>1.9097</v>
      </c>
      <c r="G35">
        <v>0.15114</v>
      </c>
      <c r="H35">
        <v>100</v>
      </c>
      <c r="I35">
        <v>0.10954999999999999</v>
      </c>
      <c r="J35">
        <v>100</v>
      </c>
      <c r="K35">
        <v>1.9523999999999999</v>
      </c>
      <c r="L35">
        <v>100</v>
      </c>
      <c r="M35">
        <v>0.15945999999999999</v>
      </c>
      <c r="N35" t="b">
        <f t="shared" si="2"/>
        <v>1</v>
      </c>
      <c r="O35" t="b">
        <f t="shared" si="3"/>
        <v>0</v>
      </c>
    </row>
    <row r="36" spans="1:15" x14ac:dyDescent="0.2">
      <c r="A36" s="1" t="s">
        <v>45</v>
      </c>
      <c r="B36" s="1">
        <v>16456</v>
      </c>
      <c r="C36" s="1" t="s">
        <v>46</v>
      </c>
      <c r="D36" s="1">
        <v>1000000</v>
      </c>
      <c r="E36" s="1">
        <v>39.627079999999999</v>
      </c>
      <c r="F36" s="1">
        <v>1000000</v>
      </c>
      <c r="G36" s="1">
        <v>1000000</v>
      </c>
      <c r="H36" s="1">
        <v>100</v>
      </c>
      <c r="I36" s="1">
        <v>41.551070000000003</v>
      </c>
      <c r="J36" s="1">
        <v>0</v>
      </c>
      <c r="K36" s="1">
        <v>1000000</v>
      </c>
      <c r="L36" s="1">
        <v>0</v>
      </c>
      <c r="M36" s="1">
        <v>1000000</v>
      </c>
      <c r="N36" s="1" t="b">
        <f t="shared" si="2"/>
        <v>1</v>
      </c>
      <c r="O36" s="1" t="b">
        <f t="shared" si="3"/>
        <v>0</v>
      </c>
    </row>
    <row r="37" spans="1:15" x14ac:dyDescent="0.2">
      <c r="A37" t="s">
        <v>47</v>
      </c>
      <c r="B37">
        <v>126</v>
      </c>
      <c r="C37" t="s">
        <v>16</v>
      </c>
      <c r="D37">
        <v>3.2299999999999998E-3</v>
      </c>
      <c r="E37">
        <v>1.67E-3</v>
      </c>
      <c r="F37">
        <v>1.234E-2</v>
      </c>
      <c r="G37">
        <v>2.0899999999999998E-3</v>
      </c>
      <c r="H37">
        <v>100</v>
      </c>
      <c r="I37">
        <v>1.97E-3</v>
      </c>
      <c r="J37">
        <v>100</v>
      </c>
      <c r="K37">
        <v>1.308E-2</v>
      </c>
      <c r="L37">
        <v>100</v>
      </c>
      <c r="M37">
        <v>2.2699999999999999E-3</v>
      </c>
      <c r="N37" t="b">
        <f t="shared" si="2"/>
        <v>1</v>
      </c>
      <c r="O37" t="b">
        <f t="shared" si="3"/>
        <v>0</v>
      </c>
    </row>
    <row r="38" spans="1:15" x14ac:dyDescent="0.2">
      <c r="A38" t="s">
        <v>52</v>
      </c>
      <c r="B38">
        <v>90</v>
      </c>
      <c r="C38" t="s">
        <v>53</v>
      </c>
      <c r="D38">
        <v>2.4599999999999999E-3</v>
      </c>
      <c r="E38">
        <v>1.23E-3</v>
      </c>
      <c r="F38">
        <v>3.4299999999999999E-3</v>
      </c>
      <c r="G38">
        <v>1.6299999999999999E-3</v>
      </c>
      <c r="H38">
        <v>100</v>
      </c>
      <c r="I38">
        <v>1.33E-3</v>
      </c>
      <c r="J38">
        <v>100</v>
      </c>
      <c r="K38">
        <v>3.65E-3</v>
      </c>
      <c r="L38">
        <v>100</v>
      </c>
      <c r="M38">
        <v>1.7600000000000001E-3</v>
      </c>
      <c r="N38" t="b">
        <f t="shared" si="2"/>
        <v>1</v>
      </c>
      <c r="O38" t="b">
        <f t="shared" si="3"/>
        <v>0</v>
      </c>
    </row>
    <row r="39" spans="1:15" x14ac:dyDescent="0.2">
      <c r="A39" t="s">
        <v>54</v>
      </c>
      <c r="B39">
        <v>128060</v>
      </c>
      <c r="C39" t="s">
        <v>23</v>
      </c>
      <c r="D39">
        <v>5.5805100000000003</v>
      </c>
      <c r="E39">
        <v>5.351</v>
      </c>
      <c r="F39">
        <v>1000000</v>
      </c>
      <c r="G39">
        <v>1000000</v>
      </c>
      <c r="H39">
        <v>100</v>
      </c>
      <c r="I39">
        <v>5.9977299999999998</v>
      </c>
      <c r="J39">
        <v>0</v>
      </c>
      <c r="K39">
        <v>1000000</v>
      </c>
      <c r="L39">
        <v>0</v>
      </c>
      <c r="M39">
        <v>1000000</v>
      </c>
      <c r="N39" t="b">
        <f t="shared" si="2"/>
        <v>1</v>
      </c>
      <c r="O39" t="b">
        <f t="shared" si="3"/>
        <v>0</v>
      </c>
    </row>
    <row r="40" spans="1:15" x14ac:dyDescent="0.2">
      <c r="A40" t="s">
        <v>55</v>
      </c>
      <c r="B40">
        <v>5511</v>
      </c>
      <c r="C40" t="s">
        <v>29</v>
      </c>
      <c r="D40">
        <v>0.21653</v>
      </c>
      <c r="E40">
        <v>0.15029000000000001</v>
      </c>
      <c r="F40">
        <v>12.7643</v>
      </c>
      <c r="G40">
        <v>1000000</v>
      </c>
      <c r="H40">
        <v>100</v>
      </c>
      <c r="I40">
        <v>0.16338</v>
      </c>
      <c r="J40">
        <v>100</v>
      </c>
      <c r="K40">
        <v>13.729050000000001</v>
      </c>
      <c r="L40">
        <v>0</v>
      </c>
      <c r="M40">
        <v>1000000</v>
      </c>
      <c r="N40" t="b">
        <f t="shared" si="2"/>
        <v>1</v>
      </c>
      <c r="O40" t="b">
        <f t="shared" si="3"/>
        <v>0</v>
      </c>
    </row>
    <row r="41" spans="1:15" x14ac:dyDescent="0.2">
      <c r="A41" t="s">
        <v>56</v>
      </c>
      <c r="B41">
        <v>26146</v>
      </c>
      <c r="C41" t="s">
        <v>57</v>
      </c>
      <c r="D41">
        <v>1.91107</v>
      </c>
      <c r="E41">
        <v>1.1987000000000001</v>
      </c>
      <c r="F41">
        <v>1000000</v>
      </c>
      <c r="G41">
        <v>3.2381199999999999</v>
      </c>
      <c r="H41">
        <v>100</v>
      </c>
      <c r="I41">
        <v>1.3247500000000001</v>
      </c>
      <c r="J41">
        <v>0</v>
      </c>
      <c r="K41">
        <v>1000000</v>
      </c>
      <c r="L41">
        <v>100</v>
      </c>
      <c r="M41">
        <v>4.08324</v>
      </c>
      <c r="N41" t="b">
        <f t="shared" si="2"/>
        <v>1</v>
      </c>
      <c r="O41" t="b">
        <f t="shared" si="3"/>
        <v>0</v>
      </c>
    </row>
    <row r="42" spans="1:15" x14ac:dyDescent="0.2">
      <c r="A42" t="s">
        <v>58</v>
      </c>
      <c r="B42">
        <v>252</v>
      </c>
      <c r="C42" t="s">
        <v>23</v>
      </c>
      <c r="D42">
        <v>8.5900000000000004E-3</v>
      </c>
      <c r="E42">
        <v>7.8200000000000006E-3</v>
      </c>
      <c r="F42">
        <v>0.24345</v>
      </c>
      <c r="G42">
        <v>0.10008</v>
      </c>
      <c r="H42">
        <v>100</v>
      </c>
      <c r="I42">
        <v>8.1499999999999993E-3</v>
      </c>
      <c r="J42">
        <v>100</v>
      </c>
      <c r="K42">
        <v>0.25411</v>
      </c>
      <c r="L42">
        <v>100</v>
      </c>
      <c r="M42">
        <v>0.10335</v>
      </c>
      <c r="N42" t="b">
        <f t="shared" si="2"/>
        <v>1</v>
      </c>
      <c r="O42" t="b">
        <f t="shared" si="3"/>
        <v>0</v>
      </c>
    </row>
    <row r="43" spans="1:15" x14ac:dyDescent="0.2">
      <c r="A43" t="s">
        <v>59</v>
      </c>
      <c r="B43">
        <v>60</v>
      </c>
      <c r="C43" t="s">
        <v>37</v>
      </c>
      <c r="D43">
        <v>1.8799999999999999E-3</v>
      </c>
      <c r="E43">
        <v>1.7799999999999999E-3</v>
      </c>
      <c r="F43">
        <v>2.213E-2</v>
      </c>
      <c r="G43">
        <v>7.6499999999999997E-3</v>
      </c>
      <c r="H43">
        <v>100</v>
      </c>
      <c r="I43">
        <v>1.89E-3</v>
      </c>
      <c r="J43">
        <v>100</v>
      </c>
      <c r="K43">
        <v>2.3089999999999999E-2</v>
      </c>
      <c r="L43">
        <v>100</v>
      </c>
      <c r="M43">
        <v>7.8700000000000003E-3</v>
      </c>
      <c r="N43" t="b">
        <f t="shared" si="2"/>
        <v>1</v>
      </c>
      <c r="O43" t="b">
        <f t="shared" si="3"/>
        <v>0</v>
      </c>
    </row>
    <row r="44" spans="1:15" x14ac:dyDescent="0.2">
      <c r="A44" t="s">
        <v>60</v>
      </c>
      <c r="B44">
        <v>270</v>
      </c>
      <c r="C44" t="s">
        <v>61</v>
      </c>
      <c r="D44">
        <v>7.6099999999999996E-3</v>
      </c>
      <c r="E44">
        <v>7.1000000000000004E-3</v>
      </c>
      <c r="F44">
        <v>1.9449999999999999E-2</v>
      </c>
      <c r="G44">
        <v>6.5300000000000002E-3</v>
      </c>
      <c r="H44">
        <v>100</v>
      </c>
      <c r="I44">
        <v>7.4200000000000004E-3</v>
      </c>
      <c r="J44">
        <v>100</v>
      </c>
      <c r="K44">
        <v>2.0580000000000001E-2</v>
      </c>
      <c r="L44">
        <v>100</v>
      </c>
      <c r="M44">
        <v>6.96E-3</v>
      </c>
      <c r="N44" t="b">
        <f t="shared" si="2"/>
        <v>1</v>
      </c>
      <c r="O44" t="b">
        <f t="shared" si="3"/>
        <v>0</v>
      </c>
    </row>
    <row r="45" spans="1:15" x14ac:dyDescent="0.2">
      <c r="A45" t="s">
        <v>64</v>
      </c>
      <c r="B45">
        <v>108</v>
      </c>
      <c r="C45" t="s">
        <v>65</v>
      </c>
      <c r="D45">
        <v>5.0400000000000002E-3</v>
      </c>
      <c r="E45">
        <v>4.6699999999999997E-3</v>
      </c>
      <c r="F45">
        <v>1.069E-2</v>
      </c>
      <c r="G45">
        <v>0.10974</v>
      </c>
      <c r="H45">
        <v>58.33</v>
      </c>
      <c r="I45">
        <v>2.2200000000000002E-3</v>
      </c>
      <c r="J45">
        <v>100</v>
      </c>
      <c r="K45">
        <v>1.1010000000000001E-2</v>
      </c>
      <c r="L45">
        <v>100</v>
      </c>
      <c r="M45">
        <v>0.11255</v>
      </c>
      <c r="N45" t="b">
        <f t="shared" si="2"/>
        <v>1</v>
      </c>
      <c r="O45" t="b">
        <f t="shared" si="3"/>
        <v>0</v>
      </c>
    </row>
    <row r="46" spans="1:15" x14ac:dyDescent="0.2">
      <c r="A46" t="s">
        <v>66</v>
      </c>
      <c r="B46">
        <v>261</v>
      </c>
      <c r="C46" t="s">
        <v>37</v>
      </c>
      <c r="D46">
        <v>6.8700000000000002E-3</v>
      </c>
      <c r="E46">
        <v>4.3600000000000002E-3</v>
      </c>
      <c r="F46">
        <v>3.0939999999999999E-2</v>
      </c>
      <c r="G46">
        <v>0.53051000000000004</v>
      </c>
      <c r="H46">
        <v>100</v>
      </c>
      <c r="I46">
        <v>4.7499999999999999E-3</v>
      </c>
      <c r="J46">
        <v>100</v>
      </c>
      <c r="K46">
        <v>3.2910000000000002E-2</v>
      </c>
      <c r="L46">
        <v>100</v>
      </c>
      <c r="M46">
        <v>0.55828</v>
      </c>
      <c r="N46" t="b">
        <f t="shared" si="2"/>
        <v>1</v>
      </c>
      <c r="O46" t="b">
        <f t="shared" si="3"/>
        <v>0</v>
      </c>
    </row>
    <row r="47" spans="1:15" x14ac:dyDescent="0.2">
      <c r="A47" t="s">
        <v>69</v>
      </c>
      <c r="B47">
        <v>1024060</v>
      </c>
      <c r="C47" t="s">
        <v>23</v>
      </c>
      <c r="D47">
        <v>47.655569999999997</v>
      </c>
      <c r="E47">
        <v>48.96819</v>
      </c>
      <c r="F47">
        <v>1000000</v>
      </c>
      <c r="G47">
        <v>1000000</v>
      </c>
      <c r="H47">
        <v>100</v>
      </c>
      <c r="I47">
        <v>54.915599999999998</v>
      </c>
      <c r="J47">
        <v>0</v>
      </c>
      <c r="K47">
        <v>1000000</v>
      </c>
      <c r="L47">
        <v>0</v>
      </c>
      <c r="M47">
        <v>1000000</v>
      </c>
      <c r="N47" t="b">
        <f t="shared" si="2"/>
        <v>0</v>
      </c>
      <c r="O47" t="b">
        <f t="shared" si="3"/>
        <v>0</v>
      </c>
    </row>
    <row r="48" spans="1:15" x14ac:dyDescent="0.2">
      <c r="A48" t="s">
        <v>70</v>
      </c>
      <c r="B48">
        <v>117</v>
      </c>
      <c r="C48" t="s">
        <v>37</v>
      </c>
      <c r="D48">
        <v>3.2000000000000002E-3</v>
      </c>
      <c r="E48">
        <v>1.98E-3</v>
      </c>
      <c r="F48">
        <v>1.0630000000000001E-2</v>
      </c>
      <c r="G48">
        <v>0.11774</v>
      </c>
      <c r="H48">
        <v>100</v>
      </c>
      <c r="I48">
        <v>2.0799999999999998E-3</v>
      </c>
      <c r="J48">
        <v>100</v>
      </c>
      <c r="K48">
        <v>1.0970000000000001E-2</v>
      </c>
      <c r="L48">
        <v>100</v>
      </c>
      <c r="M48">
        <v>0.12144000000000001</v>
      </c>
      <c r="N48" t="b">
        <f t="shared" si="2"/>
        <v>1</v>
      </c>
      <c r="O48" t="b">
        <f t="shared" si="3"/>
        <v>0</v>
      </c>
    </row>
    <row r="49" spans="1:15" x14ac:dyDescent="0.2">
      <c r="A49" t="s">
        <v>71</v>
      </c>
      <c r="B49">
        <v>40</v>
      </c>
      <c r="C49" t="s">
        <v>37</v>
      </c>
      <c r="D49">
        <v>1.2099999999999999E-3</v>
      </c>
      <c r="E49">
        <v>7.2999999999999996E-4</v>
      </c>
      <c r="F49">
        <v>2.9399999999999999E-3</v>
      </c>
      <c r="G49">
        <v>7.7999999999999999E-4</v>
      </c>
      <c r="H49">
        <v>100</v>
      </c>
      <c r="I49">
        <v>7.6000000000000004E-4</v>
      </c>
      <c r="J49">
        <v>100</v>
      </c>
      <c r="K49">
        <v>2.99E-3</v>
      </c>
      <c r="L49">
        <v>100</v>
      </c>
      <c r="M49">
        <v>8.1999999999999998E-4</v>
      </c>
      <c r="N49" t="b">
        <f t="shared" si="2"/>
        <v>1</v>
      </c>
      <c r="O49" t="b">
        <f t="shared" si="3"/>
        <v>0</v>
      </c>
    </row>
    <row r="50" spans="1:15" x14ac:dyDescent="0.2">
      <c r="A50" t="s">
        <v>73</v>
      </c>
      <c r="B50">
        <v>310</v>
      </c>
      <c r="C50" t="s">
        <v>21</v>
      </c>
      <c r="D50">
        <v>1.355E-2</v>
      </c>
      <c r="E50">
        <v>1.1480000000000001E-2</v>
      </c>
      <c r="F50">
        <v>5.8450000000000002E-2</v>
      </c>
      <c r="G50">
        <v>2.283E-2</v>
      </c>
      <c r="H50">
        <v>100</v>
      </c>
      <c r="I50">
        <v>1.2070000000000001E-2</v>
      </c>
      <c r="J50">
        <v>100</v>
      </c>
      <c r="K50">
        <v>6.012E-2</v>
      </c>
      <c r="L50">
        <v>100</v>
      </c>
      <c r="M50">
        <v>2.3900000000000001E-2</v>
      </c>
      <c r="N50" t="b">
        <f t="shared" si="2"/>
        <v>1</v>
      </c>
      <c r="O50" t="b">
        <f t="shared" si="3"/>
        <v>0</v>
      </c>
    </row>
    <row r="51" spans="1:15" x14ac:dyDescent="0.2">
      <c r="A51" t="s">
        <v>74</v>
      </c>
      <c r="B51">
        <v>1224</v>
      </c>
      <c r="C51" t="s">
        <v>29</v>
      </c>
      <c r="D51">
        <v>5.126E-2</v>
      </c>
      <c r="E51">
        <v>4.4249999999999998E-2</v>
      </c>
      <c r="F51">
        <v>4.5429500000000003</v>
      </c>
      <c r="G51">
        <v>2.6978499999999999</v>
      </c>
      <c r="H51">
        <v>100</v>
      </c>
      <c r="I51">
        <v>4.8559999999999999E-2</v>
      </c>
      <c r="J51">
        <v>100</v>
      </c>
      <c r="K51">
        <v>5.2431700000000001</v>
      </c>
      <c r="L51">
        <v>100</v>
      </c>
      <c r="M51">
        <v>2.8904200000000002</v>
      </c>
      <c r="N51" t="b">
        <f t="shared" si="2"/>
        <v>1</v>
      </c>
      <c r="O51" t="b">
        <f t="shared" si="3"/>
        <v>0</v>
      </c>
    </row>
    <row r="52" spans="1:15" x14ac:dyDescent="0.2">
      <c r="A52" t="s">
        <v>75</v>
      </c>
      <c r="B52">
        <v>160</v>
      </c>
      <c r="C52" t="s">
        <v>29</v>
      </c>
      <c r="D52">
        <v>5.7000000000000002E-3</v>
      </c>
      <c r="E52">
        <v>7.4099999999999999E-3</v>
      </c>
      <c r="F52">
        <v>1.9970000000000002E-2</v>
      </c>
      <c r="G52">
        <v>5.1500000000000001E-3</v>
      </c>
      <c r="H52">
        <v>100</v>
      </c>
      <c r="I52">
        <v>7.7000000000000002E-3</v>
      </c>
      <c r="J52">
        <v>100</v>
      </c>
      <c r="K52">
        <v>2.0500000000000001E-2</v>
      </c>
      <c r="L52">
        <v>100</v>
      </c>
      <c r="M52">
        <v>5.4099999999999999E-3</v>
      </c>
      <c r="N52" t="b">
        <f t="shared" si="2"/>
        <v>1</v>
      </c>
      <c r="O52" t="b">
        <f t="shared" si="3"/>
        <v>0</v>
      </c>
    </row>
    <row r="53" spans="1:15" x14ac:dyDescent="0.2">
      <c r="A53" t="s">
        <v>76</v>
      </c>
      <c r="B53">
        <v>6570</v>
      </c>
      <c r="C53" t="s">
        <v>77</v>
      </c>
      <c r="D53">
        <v>0.33823999999999999</v>
      </c>
      <c r="E53">
        <v>0.34082000000000001</v>
      </c>
      <c r="F53">
        <v>5.6638099999999998</v>
      </c>
      <c r="G53">
        <v>0.22550000000000001</v>
      </c>
      <c r="H53">
        <v>100</v>
      </c>
      <c r="I53">
        <v>0.39966000000000002</v>
      </c>
      <c r="J53">
        <v>100</v>
      </c>
      <c r="K53">
        <v>8.3951600000000006</v>
      </c>
      <c r="L53">
        <v>100</v>
      </c>
      <c r="M53">
        <v>0.26013999999999998</v>
      </c>
      <c r="N53" t="b">
        <f t="shared" si="2"/>
        <v>1</v>
      </c>
      <c r="O53" t="b">
        <f t="shared" si="3"/>
        <v>0</v>
      </c>
    </row>
    <row r="54" spans="1:15" x14ac:dyDescent="0.2">
      <c r="A54" t="s">
        <v>78</v>
      </c>
      <c r="B54">
        <v>3365</v>
      </c>
      <c r="C54" t="s">
        <v>79</v>
      </c>
      <c r="D54">
        <v>0.13899</v>
      </c>
      <c r="E54">
        <v>0.19277</v>
      </c>
      <c r="F54">
        <v>1.5236700000000001</v>
      </c>
      <c r="G54">
        <v>8.5059999999999997E-2</v>
      </c>
      <c r="H54">
        <v>100</v>
      </c>
      <c r="I54">
        <v>0.21581</v>
      </c>
      <c r="J54">
        <v>100</v>
      </c>
      <c r="K54">
        <v>2.12527</v>
      </c>
      <c r="L54">
        <v>100</v>
      </c>
      <c r="M54">
        <v>0.10149</v>
      </c>
      <c r="N54" t="b">
        <f t="shared" si="2"/>
        <v>1</v>
      </c>
      <c r="O54" t="b">
        <f t="shared" si="3"/>
        <v>0</v>
      </c>
    </row>
    <row r="55" spans="1:15" x14ac:dyDescent="0.2">
      <c r="A55" t="s">
        <v>80</v>
      </c>
      <c r="B55">
        <v>3456</v>
      </c>
      <c r="C55" t="s">
        <v>31</v>
      </c>
      <c r="D55">
        <v>0.19295999999999999</v>
      </c>
      <c r="E55">
        <v>0.31303999999999998</v>
      </c>
      <c r="F55">
        <v>2.48651</v>
      </c>
      <c r="G55">
        <v>0.18798000000000001</v>
      </c>
      <c r="H55">
        <v>100</v>
      </c>
      <c r="I55">
        <v>0.35143000000000002</v>
      </c>
      <c r="J55">
        <v>100</v>
      </c>
      <c r="K55">
        <v>3.39331</v>
      </c>
      <c r="L55">
        <v>100</v>
      </c>
      <c r="M55">
        <v>0.21584</v>
      </c>
      <c r="N55" t="b">
        <f t="shared" si="2"/>
        <v>1</v>
      </c>
      <c r="O55" t="b">
        <f t="shared" si="3"/>
        <v>0</v>
      </c>
    </row>
    <row r="56" spans="1:15" x14ac:dyDescent="0.2">
      <c r="A56" t="s">
        <v>81</v>
      </c>
      <c r="B56">
        <v>1645</v>
      </c>
      <c r="C56" t="s">
        <v>82</v>
      </c>
      <c r="D56">
        <v>4.7690000000000003E-2</v>
      </c>
      <c r="E56">
        <v>0.22106000000000001</v>
      </c>
      <c r="F56">
        <v>4.9964399999999998</v>
      </c>
      <c r="G56">
        <v>1000000</v>
      </c>
      <c r="H56">
        <v>0</v>
      </c>
      <c r="I56">
        <v>0.10458000000000001</v>
      </c>
      <c r="J56">
        <v>0</v>
      </c>
      <c r="K56">
        <v>2.3544900000000002</v>
      </c>
      <c r="L56">
        <v>0</v>
      </c>
      <c r="M56">
        <v>1000000</v>
      </c>
      <c r="N56" t="b">
        <f t="shared" si="2"/>
        <v>0</v>
      </c>
      <c r="O56" t="b">
        <f t="shared" si="3"/>
        <v>0</v>
      </c>
    </row>
    <row r="57" spans="1:15" x14ac:dyDescent="0.2">
      <c r="A57" t="s">
        <v>83</v>
      </c>
      <c r="B57">
        <v>2709</v>
      </c>
      <c r="C57" t="s">
        <v>37</v>
      </c>
      <c r="D57">
        <v>7.9329999999999998E-2</v>
      </c>
      <c r="E57">
        <v>4.0590000000000001E-2</v>
      </c>
      <c r="F57">
        <v>0.87351000000000001</v>
      </c>
      <c r="G57">
        <v>4.9070000000000003E-2</v>
      </c>
      <c r="H57">
        <v>100</v>
      </c>
      <c r="I57">
        <v>4.7780000000000003E-2</v>
      </c>
      <c r="J57">
        <v>100</v>
      </c>
      <c r="K57">
        <v>1.1697599999999999</v>
      </c>
      <c r="L57">
        <v>100</v>
      </c>
      <c r="M57">
        <v>5.6000000000000001E-2</v>
      </c>
      <c r="N57" t="b">
        <f t="shared" si="2"/>
        <v>1</v>
      </c>
      <c r="O57" t="b">
        <f t="shared" si="3"/>
        <v>0</v>
      </c>
    </row>
    <row r="58" spans="1:15" x14ac:dyDescent="0.2">
      <c r="A58" t="s">
        <v>85</v>
      </c>
      <c r="B58">
        <v>162</v>
      </c>
      <c r="C58" t="s">
        <v>53</v>
      </c>
      <c r="D58">
        <v>4.2900000000000004E-3</v>
      </c>
      <c r="E58">
        <v>2.2200000000000002E-3</v>
      </c>
      <c r="F58">
        <v>6.9300000000000004E-3</v>
      </c>
      <c r="G58">
        <v>2.8300000000000001E-3</v>
      </c>
      <c r="H58">
        <v>100</v>
      </c>
      <c r="I58">
        <v>2.5600000000000002E-3</v>
      </c>
      <c r="J58">
        <v>100</v>
      </c>
      <c r="K58">
        <v>7.0699999999999999E-3</v>
      </c>
      <c r="L58">
        <v>100</v>
      </c>
      <c r="M58">
        <v>2.96E-3</v>
      </c>
      <c r="N58" t="b">
        <f t="shared" si="2"/>
        <v>1</v>
      </c>
      <c r="O58" t="b">
        <f t="shared" si="3"/>
        <v>0</v>
      </c>
    </row>
    <row r="59" spans="1:15" x14ac:dyDescent="0.2">
      <c r="A59" t="s">
        <v>86</v>
      </c>
      <c r="B59">
        <v>198</v>
      </c>
      <c r="C59" t="s">
        <v>53</v>
      </c>
      <c r="D59">
        <v>5.2199999999999998E-3</v>
      </c>
      <c r="E59">
        <v>3.6099999999999999E-3</v>
      </c>
      <c r="F59">
        <v>1.362E-2</v>
      </c>
      <c r="G59">
        <v>3.47E-3</v>
      </c>
      <c r="H59">
        <v>100</v>
      </c>
      <c r="I59">
        <v>3.79E-3</v>
      </c>
      <c r="J59">
        <v>100</v>
      </c>
      <c r="K59">
        <v>1.426E-2</v>
      </c>
      <c r="L59">
        <v>100</v>
      </c>
      <c r="M59">
        <v>3.62E-3</v>
      </c>
      <c r="N59" t="b">
        <f t="shared" si="2"/>
        <v>1</v>
      </c>
      <c r="O59" t="b">
        <f t="shared" si="3"/>
        <v>0</v>
      </c>
    </row>
    <row r="60" spans="1:15" x14ac:dyDescent="0.2">
      <c r="A60" t="s">
        <v>87</v>
      </c>
      <c r="B60">
        <v>952</v>
      </c>
      <c r="C60" t="s">
        <v>16</v>
      </c>
      <c r="D60">
        <v>2.7869999999999999E-2</v>
      </c>
      <c r="E60">
        <v>1.2579999999999999E-2</v>
      </c>
      <c r="F60">
        <v>0.25802000000000003</v>
      </c>
      <c r="G60">
        <v>1.866E-2</v>
      </c>
      <c r="H60">
        <v>100</v>
      </c>
      <c r="I60">
        <v>1.4120000000000001E-2</v>
      </c>
      <c r="J60">
        <v>100</v>
      </c>
      <c r="K60">
        <v>0.28016000000000002</v>
      </c>
      <c r="L60">
        <v>100</v>
      </c>
      <c r="M60">
        <v>2.0660000000000001E-2</v>
      </c>
      <c r="N60" t="b">
        <f t="shared" si="2"/>
        <v>1</v>
      </c>
      <c r="O60" t="b">
        <f t="shared" si="3"/>
        <v>0</v>
      </c>
    </row>
    <row r="61" spans="1:15" x14ac:dyDescent="0.2">
      <c r="A61" t="s">
        <v>88</v>
      </c>
      <c r="B61">
        <v>59211</v>
      </c>
      <c r="C61" t="s">
        <v>57</v>
      </c>
      <c r="D61">
        <v>3.1197400000000002</v>
      </c>
      <c r="E61">
        <v>5.9882499999999999</v>
      </c>
      <c r="F61">
        <v>1000000</v>
      </c>
      <c r="G61">
        <v>23.513269999999999</v>
      </c>
      <c r="H61">
        <v>100</v>
      </c>
      <c r="I61">
        <v>7.5007799999999998</v>
      </c>
      <c r="J61">
        <v>0</v>
      </c>
      <c r="K61">
        <v>1000000</v>
      </c>
      <c r="L61">
        <v>100</v>
      </c>
      <c r="M61">
        <v>26.082239999999999</v>
      </c>
      <c r="N61" t="b">
        <f t="shared" si="2"/>
        <v>0</v>
      </c>
      <c r="O61" t="b">
        <f t="shared" si="3"/>
        <v>0</v>
      </c>
    </row>
    <row r="62" spans="1:15" x14ac:dyDescent="0.2">
      <c r="A62" t="s">
        <v>89</v>
      </c>
      <c r="B62">
        <v>315</v>
      </c>
      <c r="C62" t="s">
        <v>27</v>
      </c>
      <c r="D62">
        <v>9.0100000000000006E-3</v>
      </c>
      <c r="E62">
        <v>4.4200000000000003E-3</v>
      </c>
      <c r="F62">
        <v>3.8920000000000003E-2</v>
      </c>
      <c r="G62">
        <v>6.0499999999999998E-3</v>
      </c>
      <c r="H62">
        <v>100</v>
      </c>
      <c r="I62">
        <v>4.6299999999999996E-3</v>
      </c>
      <c r="J62">
        <v>100</v>
      </c>
      <c r="K62">
        <v>4.0300000000000002E-2</v>
      </c>
      <c r="L62">
        <v>100</v>
      </c>
      <c r="M62">
        <v>6.6E-3</v>
      </c>
      <c r="N62" t="b">
        <f t="shared" si="2"/>
        <v>1</v>
      </c>
      <c r="O62" t="b">
        <f t="shared" si="3"/>
        <v>0</v>
      </c>
    </row>
    <row r="63" spans="1:15" x14ac:dyDescent="0.2">
      <c r="A63" t="s">
        <v>90</v>
      </c>
      <c r="B63">
        <v>360</v>
      </c>
      <c r="C63" t="s">
        <v>91</v>
      </c>
      <c r="D63">
        <v>4.548E-2</v>
      </c>
      <c r="E63">
        <v>8.2309999999999994E-2</v>
      </c>
      <c r="F63">
        <v>9.6290000000000001E-2</v>
      </c>
      <c r="G63">
        <v>1.6412800000000001</v>
      </c>
      <c r="H63">
        <v>44.44</v>
      </c>
      <c r="I63">
        <v>8.831E-2</v>
      </c>
      <c r="J63">
        <v>100</v>
      </c>
      <c r="K63">
        <v>9.9909999999999999E-2</v>
      </c>
      <c r="L63">
        <v>100</v>
      </c>
      <c r="M63">
        <v>1.67231</v>
      </c>
      <c r="N63" t="b">
        <f t="shared" si="2"/>
        <v>0</v>
      </c>
      <c r="O63" t="b">
        <f t="shared" si="3"/>
        <v>0</v>
      </c>
    </row>
    <row r="64" spans="1:15" x14ac:dyDescent="0.2">
      <c r="A64" t="s">
        <v>92</v>
      </c>
      <c r="B64">
        <v>3015</v>
      </c>
      <c r="C64" t="s">
        <v>31</v>
      </c>
      <c r="D64">
        <v>0.13078999999999999</v>
      </c>
      <c r="E64">
        <v>7.4560000000000001E-2</v>
      </c>
      <c r="F64">
        <v>1.81159</v>
      </c>
      <c r="G64">
        <v>9.5979999999999996E-2</v>
      </c>
      <c r="H64">
        <v>100</v>
      </c>
      <c r="I64">
        <v>7.8700000000000006E-2</v>
      </c>
      <c r="J64">
        <v>100</v>
      </c>
      <c r="K64">
        <v>1.5502899999999999</v>
      </c>
      <c r="L64">
        <v>100</v>
      </c>
      <c r="M64">
        <v>0.10119</v>
      </c>
      <c r="N64" t="b">
        <f t="shared" si="2"/>
        <v>1</v>
      </c>
      <c r="O64" t="b">
        <f t="shared" si="3"/>
        <v>0</v>
      </c>
    </row>
    <row r="65" spans="1:15" x14ac:dyDescent="0.2">
      <c r="A65" t="s">
        <v>93</v>
      </c>
      <c r="B65">
        <v>120</v>
      </c>
      <c r="C65" t="s">
        <v>23</v>
      </c>
      <c r="D65">
        <v>3.5200000000000001E-3</v>
      </c>
      <c r="E65">
        <v>2.1099999999999999E-3</v>
      </c>
      <c r="F65">
        <v>1.225E-2</v>
      </c>
      <c r="G65">
        <v>2.3500000000000001E-3</v>
      </c>
      <c r="H65">
        <v>100</v>
      </c>
      <c r="I65">
        <v>2.1800000000000001E-3</v>
      </c>
      <c r="J65">
        <v>100</v>
      </c>
      <c r="K65">
        <v>1.272E-2</v>
      </c>
      <c r="L65">
        <v>100</v>
      </c>
      <c r="M65">
        <v>2.4599999999999999E-3</v>
      </c>
      <c r="N65" t="b">
        <f t="shared" si="2"/>
        <v>1</v>
      </c>
      <c r="O65" t="b">
        <f t="shared" si="3"/>
        <v>0</v>
      </c>
    </row>
    <row r="66" spans="1:15" x14ac:dyDescent="0.2">
      <c r="A66" t="s">
        <v>94</v>
      </c>
      <c r="B66">
        <v>873</v>
      </c>
      <c r="C66" t="s">
        <v>42</v>
      </c>
      <c r="D66">
        <v>3.7920000000000002E-2</v>
      </c>
      <c r="E66">
        <v>2.232E-2</v>
      </c>
      <c r="F66">
        <v>0.24123</v>
      </c>
      <c r="G66">
        <v>3.1E-2</v>
      </c>
      <c r="H66">
        <v>100</v>
      </c>
      <c r="I66">
        <v>2.3619999999999999E-2</v>
      </c>
      <c r="J66">
        <v>100</v>
      </c>
      <c r="K66">
        <v>0.23935000000000001</v>
      </c>
      <c r="L66">
        <v>100</v>
      </c>
      <c r="M66">
        <v>3.288E-2</v>
      </c>
      <c r="N66" t="b">
        <f t="shared" ref="N66:N97" si="4">OR(D66&gt;E66,D66&gt;F66,D66&gt;G66,D66&gt;I66,D66&gt;K66,D66&gt;M66)</f>
        <v>1</v>
      </c>
      <c r="O66" t="b">
        <f t="shared" ref="O66:O97" si="5">AND(D66&gt;1000,E66&gt;1000,F66&gt;1000,G66&gt;1000,H66&lt;100,J66&lt;100,L66&lt;100)</f>
        <v>0</v>
      </c>
    </row>
    <row r="67" spans="1:15" x14ac:dyDescent="0.2">
      <c r="A67" t="s">
        <v>95</v>
      </c>
      <c r="B67">
        <v>1040</v>
      </c>
      <c r="C67" t="s">
        <v>23</v>
      </c>
      <c r="D67">
        <v>3.7139999999999999E-2</v>
      </c>
      <c r="E67">
        <v>6.1830000000000003E-2</v>
      </c>
      <c r="F67">
        <v>0.31891000000000003</v>
      </c>
      <c r="G67">
        <v>4.1700000000000001E-2</v>
      </c>
      <c r="H67">
        <v>100</v>
      </c>
      <c r="I67">
        <v>6.8830000000000002E-2</v>
      </c>
      <c r="J67">
        <v>100</v>
      </c>
      <c r="K67">
        <v>0.29341</v>
      </c>
      <c r="L67">
        <v>100</v>
      </c>
      <c r="M67">
        <v>4.2950000000000002E-2</v>
      </c>
      <c r="N67" t="b">
        <f t="shared" si="4"/>
        <v>0</v>
      </c>
      <c r="O67" t="b">
        <f t="shared" si="5"/>
        <v>0</v>
      </c>
    </row>
    <row r="68" spans="1:15" x14ac:dyDescent="0.2">
      <c r="A68" t="s">
        <v>96</v>
      </c>
      <c r="B68">
        <v>360</v>
      </c>
      <c r="C68" t="s">
        <v>91</v>
      </c>
      <c r="D68">
        <v>4.4889999999999999E-2</v>
      </c>
      <c r="E68">
        <v>8.1589999999999996E-2</v>
      </c>
      <c r="F68">
        <v>9.6089999999999995E-2</v>
      </c>
      <c r="G68">
        <v>1.6134900000000001</v>
      </c>
      <c r="H68">
        <v>44.44</v>
      </c>
      <c r="I68">
        <v>8.0710000000000004E-2</v>
      </c>
      <c r="J68">
        <v>100</v>
      </c>
      <c r="K68">
        <v>0.10223</v>
      </c>
      <c r="L68">
        <v>100</v>
      </c>
      <c r="M68">
        <v>1.6833</v>
      </c>
      <c r="N68" t="b">
        <f t="shared" si="4"/>
        <v>0</v>
      </c>
      <c r="O68" t="b">
        <f t="shared" si="5"/>
        <v>0</v>
      </c>
    </row>
    <row r="69" spans="1:15" x14ac:dyDescent="0.2">
      <c r="A69" t="s">
        <v>97</v>
      </c>
      <c r="B69">
        <v>310</v>
      </c>
      <c r="C69" t="s">
        <v>23</v>
      </c>
      <c r="D69">
        <v>9.5999999999999992E-3</v>
      </c>
      <c r="E69">
        <v>9.5200000000000007E-3</v>
      </c>
      <c r="F69">
        <v>0.14555000000000001</v>
      </c>
      <c r="G69">
        <v>6.3020000000000007E-2</v>
      </c>
      <c r="H69">
        <v>100</v>
      </c>
      <c r="I69">
        <v>9.9399999999999992E-3</v>
      </c>
      <c r="J69">
        <v>100</v>
      </c>
      <c r="K69">
        <v>0.1522</v>
      </c>
      <c r="L69">
        <v>100</v>
      </c>
      <c r="M69">
        <v>6.4839999999999995E-2</v>
      </c>
      <c r="N69" t="b">
        <f t="shared" si="4"/>
        <v>1</v>
      </c>
      <c r="O69" t="b">
        <f t="shared" si="5"/>
        <v>0</v>
      </c>
    </row>
    <row r="70" spans="1:15" x14ac:dyDescent="0.2">
      <c r="A70" t="s">
        <v>98</v>
      </c>
      <c r="B70">
        <v>144</v>
      </c>
      <c r="C70" t="s">
        <v>23</v>
      </c>
      <c r="D70">
        <v>4.6699999999999997E-3</v>
      </c>
      <c r="E70">
        <v>2.7100000000000002E-3</v>
      </c>
      <c r="F70">
        <v>2.4029999999999999E-2</v>
      </c>
      <c r="G70">
        <v>3.5899999999999999E-3</v>
      </c>
      <c r="H70">
        <v>100</v>
      </c>
      <c r="I70">
        <v>2.8400000000000001E-3</v>
      </c>
      <c r="J70">
        <v>100</v>
      </c>
      <c r="K70">
        <v>2.4559999999999998E-2</v>
      </c>
      <c r="L70">
        <v>100</v>
      </c>
      <c r="M70">
        <v>3.9300000000000003E-3</v>
      </c>
      <c r="N70" t="b">
        <f t="shared" si="4"/>
        <v>1</v>
      </c>
      <c r="O70" t="b">
        <f t="shared" si="5"/>
        <v>0</v>
      </c>
    </row>
    <row r="71" spans="1:15" x14ac:dyDescent="0.2">
      <c r="A71" t="s">
        <v>99</v>
      </c>
      <c r="B71">
        <v>235</v>
      </c>
      <c r="C71" t="s">
        <v>37</v>
      </c>
      <c r="D71">
        <v>6.7999999999999996E-3</v>
      </c>
      <c r="E71">
        <v>6.5199999999999998E-3</v>
      </c>
      <c r="F71">
        <v>9.2340000000000005E-2</v>
      </c>
      <c r="G71">
        <v>1.8939999999999999E-2</v>
      </c>
      <c r="H71">
        <v>100</v>
      </c>
      <c r="I71">
        <v>6.8199999999999997E-3</v>
      </c>
      <c r="J71">
        <v>100</v>
      </c>
      <c r="K71">
        <v>9.5649999999999999E-2</v>
      </c>
      <c r="L71">
        <v>100</v>
      </c>
      <c r="M71">
        <v>1.9230000000000001E-2</v>
      </c>
      <c r="N71" t="b">
        <f t="shared" si="4"/>
        <v>1</v>
      </c>
      <c r="O71" t="b">
        <f t="shared" si="5"/>
        <v>0</v>
      </c>
    </row>
    <row r="72" spans="1:15" x14ac:dyDescent="0.2">
      <c r="A72" t="s">
        <v>100</v>
      </c>
      <c r="B72">
        <v>135</v>
      </c>
      <c r="C72" t="s">
        <v>23</v>
      </c>
      <c r="D72">
        <v>4.2500000000000003E-3</v>
      </c>
      <c r="E72">
        <v>4.3200000000000001E-3</v>
      </c>
      <c r="F72">
        <v>6.9339999999999999E-2</v>
      </c>
      <c r="G72">
        <v>1.6619999999999999E-2</v>
      </c>
      <c r="H72">
        <v>100</v>
      </c>
      <c r="I72">
        <v>4.4999999999999997E-3</v>
      </c>
      <c r="J72">
        <v>100</v>
      </c>
      <c r="K72">
        <v>7.2679999999999995E-2</v>
      </c>
      <c r="L72">
        <v>100</v>
      </c>
      <c r="M72">
        <v>1.7170000000000001E-2</v>
      </c>
      <c r="N72" t="b">
        <f t="shared" si="4"/>
        <v>0</v>
      </c>
      <c r="O72" t="b">
        <f t="shared" si="5"/>
        <v>0</v>
      </c>
    </row>
    <row r="73" spans="1:15" x14ac:dyDescent="0.2">
      <c r="A73" t="s">
        <v>101</v>
      </c>
      <c r="B73">
        <v>131584</v>
      </c>
      <c r="C73" t="s">
        <v>77</v>
      </c>
      <c r="D73">
        <v>41.341940000000001</v>
      </c>
      <c r="E73">
        <v>16.372710000000001</v>
      </c>
      <c r="F73">
        <v>1000000</v>
      </c>
      <c r="G73">
        <v>38.93233</v>
      </c>
      <c r="H73">
        <v>100</v>
      </c>
      <c r="I73">
        <v>17.46979</v>
      </c>
      <c r="J73">
        <v>0</v>
      </c>
      <c r="K73">
        <v>1000000</v>
      </c>
      <c r="L73">
        <v>100</v>
      </c>
      <c r="M73">
        <v>46.166539999999998</v>
      </c>
      <c r="N73" t="b">
        <f t="shared" si="4"/>
        <v>1</v>
      </c>
      <c r="O73" t="b">
        <f t="shared" si="5"/>
        <v>0</v>
      </c>
    </row>
    <row r="74" spans="1:15" x14ac:dyDescent="0.2">
      <c r="A74" t="s">
        <v>102</v>
      </c>
      <c r="B74">
        <v>415</v>
      </c>
      <c r="C74" t="s">
        <v>103</v>
      </c>
      <c r="D74">
        <v>3.2349999999999997E-2</v>
      </c>
      <c r="E74">
        <v>3.4160000000000003E-2</v>
      </c>
      <c r="F74">
        <v>0.13847000000000001</v>
      </c>
      <c r="G74">
        <v>0.45291999999999999</v>
      </c>
      <c r="H74">
        <v>68.67</v>
      </c>
      <c r="I74">
        <v>3.4479999999999997E-2</v>
      </c>
      <c r="J74">
        <v>100</v>
      </c>
      <c r="K74">
        <v>0.15196000000000001</v>
      </c>
      <c r="L74">
        <v>100</v>
      </c>
      <c r="M74">
        <v>0.48122999999999999</v>
      </c>
      <c r="N74" t="b">
        <f t="shared" si="4"/>
        <v>0</v>
      </c>
      <c r="O74" t="b">
        <f t="shared" si="5"/>
        <v>0</v>
      </c>
    </row>
    <row r="75" spans="1:15" x14ac:dyDescent="0.2">
      <c r="A75" t="s">
        <v>104</v>
      </c>
      <c r="B75">
        <v>4295</v>
      </c>
      <c r="C75" t="s">
        <v>105</v>
      </c>
      <c r="D75">
        <v>0.21972</v>
      </c>
      <c r="E75">
        <v>0.30769999999999997</v>
      </c>
      <c r="F75">
        <v>3.9960399999999998</v>
      </c>
      <c r="G75">
        <v>0.24393999999999999</v>
      </c>
      <c r="H75">
        <v>100</v>
      </c>
      <c r="I75">
        <v>0.38629999999999998</v>
      </c>
      <c r="J75">
        <v>100</v>
      </c>
      <c r="K75">
        <v>5.11477</v>
      </c>
      <c r="L75">
        <v>100</v>
      </c>
      <c r="M75">
        <v>0.29349999999999998</v>
      </c>
      <c r="N75" t="b">
        <f t="shared" si="4"/>
        <v>0</v>
      </c>
      <c r="O75" t="b">
        <f t="shared" si="5"/>
        <v>0</v>
      </c>
    </row>
    <row r="76" spans="1:15" x14ac:dyDescent="0.2">
      <c r="A76" t="s">
        <v>107</v>
      </c>
      <c r="B76">
        <v>210</v>
      </c>
      <c r="C76" t="s">
        <v>40</v>
      </c>
      <c r="D76">
        <v>5.4299999999999999E-3</v>
      </c>
      <c r="E76">
        <v>2.6800000000000001E-3</v>
      </c>
      <c r="F76">
        <v>1.797E-2</v>
      </c>
      <c r="G76">
        <v>3.47E-3</v>
      </c>
      <c r="H76">
        <v>100</v>
      </c>
      <c r="I76">
        <v>3.0599999999999998E-3</v>
      </c>
      <c r="J76">
        <v>100</v>
      </c>
      <c r="K76">
        <v>1.9060000000000001E-2</v>
      </c>
      <c r="L76">
        <v>100</v>
      </c>
      <c r="M76">
        <v>3.9300000000000003E-3</v>
      </c>
      <c r="N76" t="b">
        <f t="shared" si="4"/>
        <v>1</v>
      </c>
      <c r="O76" t="b">
        <f t="shared" si="5"/>
        <v>0</v>
      </c>
    </row>
    <row r="77" spans="1:15" x14ac:dyDescent="0.2">
      <c r="A77" t="s">
        <v>108</v>
      </c>
      <c r="B77">
        <v>5745</v>
      </c>
      <c r="C77" t="s">
        <v>77</v>
      </c>
      <c r="D77">
        <v>0.29735</v>
      </c>
      <c r="E77">
        <v>0.37561</v>
      </c>
      <c r="F77">
        <v>7.9081000000000001</v>
      </c>
      <c r="G77">
        <v>0.31090000000000001</v>
      </c>
      <c r="H77">
        <v>100</v>
      </c>
      <c r="I77">
        <v>0.44828000000000001</v>
      </c>
      <c r="J77">
        <v>100</v>
      </c>
      <c r="K77">
        <v>9.4108900000000002</v>
      </c>
      <c r="L77">
        <v>100</v>
      </c>
      <c r="M77">
        <v>0.41287000000000001</v>
      </c>
      <c r="N77" t="b">
        <f t="shared" si="4"/>
        <v>0</v>
      </c>
      <c r="O77" t="b">
        <f t="shared" si="5"/>
        <v>0</v>
      </c>
    </row>
    <row r="78" spans="1:15" x14ac:dyDescent="0.2">
      <c r="A78" t="s">
        <v>109</v>
      </c>
      <c r="B78">
        <v>693</v>
      </c>
      <c r="C78" t="s">
        <v>37</v>
      </c>
      <c r="D78">
        <v>1.9900000000000001E-2</v>
      </c>
      <c r="E78">
        <v>1.201E-2</v>
      </c>
      <c r="F78">
        <v>0.13014999999999999</v>
      </c>
      <c r="G78">
        <v>3.6623100000000002</v>
      </c>
      <c r="H78">
        <v>100</v>
      </c>
      <c r="I78">
        <v>1.431E-2</v>
      </c>
      <c r="J78">
        <v>100</v>
      </c>
      <c r="K78">
        <v>0.15101999999999999</v>
      </c>
      <c r="L78">
        <v>100</v>
      </c>
      <c r="M78">
        <v>4.0435800000000004</v>
      </c>
      <c r="N78" t="b">
        <f t="shared" si="4"/>
        <v>1</v>
      </c>
      <c r="O78" t="b">
        <f t="shared" si="5"/>
        <v>0</v>
      </c>
    </row>
    <row r="79" spans="1:15" x14ac:dyDescent="0.2">
      <c r="A79" t="s">
        <v>112</v>
      </c>
      <c r="B79">
        <v>16060</v>
      </c>
      <c r="C79" t="s">
        <v>23</v>
      </c>
      <c r="D79">
        <v>0.60494000000000003</v>
      </c>
      <c r="E79">
        <v>0.55147000000000002</v>
      </c>
      <c r="F79">
        <v>1000000</v>
      </c>
      <c r="G79">
        <v>1000000</v>
      </c>
      <c r="H79">
        <v>100</v>
      </c>
      <c r="I79">
        <v>0.64614000000000005</v>
      </c>
      <c r="J79">
        <v>0</v>
      </c>
      <c r="K79">
        <v>1000000</v>
      </c>
      <c r="L79">
        <v>0</v>
      </c>
      <c r="M79">
        <v>1000000</v>
      </c>
      <c r="N79" t="b">
        <f t="shared" si="4"/>
        <v>1</v>
      </c>
      <c r="O79" t="b">
        <f t="shared" si="5"/>
        <v>0</v>
      </c>
    </row>
    <row r="80" spans="1:15" x14ac:dyDescent="0.2">
      <c r="A80" t="s">
        <v>113</v>
      </c>
      <c r="B80">
        <v>432</v>
      </c>
      <c r="C80" t="s">
        <v>37</v>
      </c>
      <c r="D80">
        <v>1.206E-2</v>
      </c>
      <c r="E80">
        <v>8.7100000000000007E-3</v>
      </c>
      <c r="F80">
        <v>5.0819999999999997E-2</v>
      </c>
      <c r="G80">
        <v>6.7200000000000003E-3</v>
      </c>
      <c r="H80">
        <v>100</v>
      </c>
      <c r="I80">
        <v>9.0900000000000009E-3</v>
      </c>
      <c r="J80">
        <v>100</v>
      </c>
      <c r="K80">
        <v>4.9599999999999998E-2</v>
      </c>
      <c r="L80">
        <v>100</v>
      </c>
      <c r="M80">
        <v>6.8100000000000001E-3</v>
      </c>
      <c r="N80" t="b">
        <f t="shared" si="4"/>
        <v>1</v>
      </c>
      <c r="O80" t="b">
        <f t="shared" si="5"/>
        <v>0</v>
      </c>
    </row>
    <row r="81" spans="1:15" x14ac:dyDescent="0.2">
      <c r="A81" t="s">
        <v>114</v>
      </c>
      <c r="B81">
        <v>60</v>
      </c>
      <c r="C81" t="s">
        <v>37</v>
      </c>
      <c r="D81">
        <v>1.91E-3</v>
      </c>
      <c r="E81">
        <v>1.8E-3</v>
      </c>
      <c r="F81">
        <v>2.2540000000000001E-2</v>
      </c>
      <c r="G81">
        <v>7.7299999999999999E-3</v>
      </c>
      <c r="H81">
        <v>100</v>
      </c>
      <c r="I81">
        <v>1.83E-3</v>
      </c>
      <c r="J81">
        <v>100</v>
      </c>
      <c r="K81">
        <v>2.2210000000000001E-2</v>
      </c>
      <c r="L81">
        <v>100</v>
      </c>
      <c r="M81">
        <v>7.5199999999999998E-3</v>
      </c>
      <c r="N81" t="b">
        <f t="shared" si="4"/>
        <v>1</v>
      </c>
      <c r="O81" t="b">
        <f t="shared" si="5"/>
        <v>0</v>
      </c>
    </row>
    <row r="82" spans="1:15" x14ac:dyDescent="0.2">
      <c r="A82" t="s">
        <v>115</v>
      </c>
      <c r="B82">
        <v>12</v>
      </c>
      <c r="C82" t="s">
        <v>27</v>
      </c>
      <c r="D82">
        <v>4.4999999999999999E-4</v>
      </c>
      <c r="E82">
        <v>2.7E-4</v>
      </c>
      <c r="F82">
        <v>7.9000000000000001E-4</v>
      </c>
      <c r="G82">
        <v>2.5000000000000001E-4</v>
      </c>
      <c r="H82">
        <v>100</v>
      </c>
      <c r="I82">
        <v>2.7E-4</v>
      </c>
      <c r="J82">
        <v>100</v>
      </c>
      <c r="K82">
        <v>8.1999999999999998E-4</v>
      </c>
      <c r="L82">
        <v>100</v>
      </c>
      <c r="M82">
        <v>2.7E-4</v>
      </c>
      <c r="N82" t="b">
        <f t="shared" si="4"/>
        <v>1</v>
      </c>
      <c r="O82" t="b">
        <f t="shared" si="5"/>
        <v>0</v>
      </c>
    </row>
    <row r="83" spans="1:15" x14ac:dyDescent="0.2">
      <c r="A83" t="s">
        <v>116</v>
      </c>
      <c r="B83">
        <v>11135</v>
      </c>
      <c r="C83" t="s">
        <v>117</v>
      </c>
      <c r="D83">
        <v>9.4476200000000006</v>
      </c>
      <c r="E83">
        <v>5.6529800000000003</v>
      </c>
      <c r="F83">
        <v>30.508839999999999</v>
      </c>
      <c r="G83">
        <v>1000000</v>
      </c>
      <c r="H83">
        <v>100</v>
      </c>
      <c r="I83">
        <v>5.08629</v>
      </c>
      <c r="J83">
        <v>100</v>
      </c>
      <c r="K83">
        <v>31.483170000000001</v>
      </c>
      <c r="L83">
        <v>0</v>
      </c>
      <c r="M83">
        <v>1000000</v>
      </c>
      <c r="N83" t="b">
        <f t="shared" si="4"/>
        <v>1</v>
      </c>
      <c r="O83" t="b">
        <f t="shared" si="5"/>
        <v>0</v>
      </c>
    </row>
    <row r="84" spans="1:15" x14ac:dyDescent="0.2">
      <c r="A84" t="s">
        <v>118</v>
      </c>
      <c r="B84">
        <v>108</v>
      </c>
      <c r="C84" t="s">
        <v>65</v>
      </c>
      <c r="D84">
        <v>4.6899999999999997E-3</v>
      </c>
      <c r="E84">
        <v>4.0299999999999997E-3</v>
      </c>
      <c r="F84">
        <v>8.4399999999999996E-3</v>
      </c>
      <c r="G84">
        <v>7.6469999999999996E-2</v>
      </c>
      <c r="H84">
        <v>67.59</v>
      </c>
      <c r="I84">
        <v>2.2499999999999998E-3</v>
      </c>
      <c r="J84">
        <v>100</v>
      </c>
      <c r="K84">
        <v>8.8599999999999998E-3</v>
      </c>
      <c r="L84">
        <v>100</v>
      </c>
      <c r="M84">
        <v>7.6259999999999994E-2</v>
      </c>
      <c r="N84" t="b">
        <f t="shared" si="4"/>
        <v>1</v>
      </c>
      <c r="O84" t="b">
        <f t="shared" si="5"/>
        <v>0</v>
      </c>
    </row>
    <row r="85" spans="1:15" x14ac:dyDescent="0.2">
      <c r="A85" t="s">
        <v>119</v>
      </c>
      <c r="B85">
        <v>36</v>
      </c>
      <c r="C85" t="s">
        <v>37</v>
      </c>
      <c r="D85">
        <v>1.2700000000000001E-3</v>
      </c>
      <c r="E85">
        <v>1.1100000000000001E-3</v>
      </c>
      <c r="F85">
        <v>4.1099999999999999E-3</v>
      </c>
      <c r="G85">
        <v>9.7000000000000005E-4</v>
      </c>
      <c r="H85">
        <v>100</v>
      </c>
      <c r="I85">
        <v>1.14E-3</v>
      </c>
      <c r="J85">
        <v>100</v>
      </c>
      <c r="K85">
        <v>4.28E-3</v>
      </c>
      <c r="L85">
        <v>100</v>
      </c>
      <c r="M85">
        <v>1.01E-3</v>
      </c>
      <c r="N85" t="b">
        <f t="shared" si="4"/>
        <v>1</v>
      </c>
      <c r="O85" t="b">
        <f t="shared" si="5"/>
        <v>0</v>
      </c>
    </row>
    <row r="86" spans="1:15" x14ac:dyDescent="0.2">
      <c r="A86" t="s">
        <v>122</v>
      </c>
      <c r="B86">
        <v>12</v>
      </c>
      <c r="C86" t="s">
        <v>27</v>
      </c>
      <c r="D86">
        <v>4.4000000000000002E-4</v>
      </c>
      <c r="E86">
        <v>2.5000000000000001E-4</v>
      </c>
      <c r="F86">
        <v>7.9000000000000001E-4</v>
      </c>
      <c r="G86">
        <v>3.7699999999999999E-3</v>
      </c>
      <c r="H86">
        <v>100</v>
      </c>
      <c r="I86">
        <v>2.7999999999999998E-4</v>
      </c>
      <c r="J86">
        <v>100</v>
      </c>
      <c r="K86">
        <v>8.1999999999999998E-4</v>
      </c>
      <c r="L86">
        <v>100</v>
      </c>
      <c r="M86">
        <v>3.8400000000000001E-3</v>
      </c>
      <c r="N86" t="b">
        <f t="shared" si="4"/>
        <v>1</v>
      </c>
      <c r="O86" t="b">
        <f t="shared" si="5"/>
        <v>0</v>
      </c>
    </row>
    <row r="87" spans="1:15" x14ac:dyDescent="0.2">
      <c r="A87" t="s">
        <v>123</v>
      </c>
      <c r="B87">
        <v>2193</v>
      </c>
      <c r="C87" t="s">
        <v>37</v>
      </c>
      <c r="D87">
        <v>6.2640000000000001E-2</v>
      </c>
      <c r="E87">
        <v>3.3410000000000002E-2</v>
      </c>
      <c r="F87">
        <v>0.58026</v>
      </c>
      <c r="G87">
        <v>3.9419999999999997E-2</v>
      </c>
      <c r="H87">
        <v>100</v>
      </c>
      <c r="I87">
        <v>3.7310000000000003E-2</v>
      </c>
      <c r="J87">
        <v>100</v>
      </c>
      <c r="K87">
        <v>0.75646000000000002</v>
      </c>
      <c r="L87">
        <v>100</v>
      </c>
      <c r="M87">
        <v>4.1570000000000003E-2</v>
      </c>
      <c r="N87" t="b">
        <f t="shared" si="4"/>
        <v>1</v>
      </c>
      <c r="O87" t="b">
        <f t="shared" si="5"/>
        <v>0</v>
      </c>
    </row>
    <row r="88" spans="1:15" x14ac:dyDescent="0.2">
      <c r="A88" t="s">
        <v>124</v>
      </c>
      <c r="B88">
        <v>3537</v>
      </c>
      <c r="C88" t="s">
        <v>125</v>
      </c>
      <c r="D88">
        <v>0.22375</v>
      </c>
      <c r="E88">
        <v>0.11236</v>
      </c>
      <c r="F88">
        <v>2.34544</v>
      </c>
      <c r="G88">
        <v>0.16395999999999999</v>
      </c>
      <c r="H88">
        <v>100</v>
      </c>
      <c r="I88">
        <v>0.12884000000000001</v>
      </c>
      <c r="J88">
        <v>100</v>
      </c>
      <c r="K88">
        <v>2.3223699999999998</v>
      </c>
      <c r="L88">
        <v>100</v>
      </c>
      <c r="M88">
        <v>0.16700000000000001</v>
      </c>
      <c r="N88" t="b">
        <f t="shared" si="4"/>
        <v>1</v>
      </c>
      <c r="O88" t="b">
        <f t="shared" si="5"/>
        <v>0</v>
      </c>
    </row>
    <row r="89" spans="1:15" x14ac:dyDescent="0.2">
      <c r="A89" t="s">
        <v>126</v>
      </c>
      <c r="B89">
        <v>215</v>
      </c>
      <c r="C89" t="s">
        <v>68</v>
      </c>
      <c r="D89">
        <v>8.3400000000000002E-3</v>
      </c>
      <c r="E89">
        <v>9.0699999999999999E-3</v>
      </c>
      <c r="F89">
        <v>5.663E-2</v>
      </c>
      <c r="G89">
        <v>0.20474000000000001</v>
      </c>
      <c r="H89">
        <v>68.37</v>
      </c>
      <c r="I89">
        <v>7.7999999999999996E-3</v>
      </c>
      <c r="J89">
        <v>68.37</v>
      </c>
      <c r="K89">
        <v>5.6329999999999998E-2</v>
      </c>
      <c r="L89">
        <v>100</v>
      </c>
      <c r="M89">
        <v>0.20297000000000001</v>
      </c>
      <c r="N89" t="b">
        <f t="shared" si="4"/>
        <v>1</v>
      </c>
      <c r="O89" t="b">
        <f t="shared" si="5"/>
        <v>0</v>
      </c>
    </row>
    <row r="90" spans="1:15" x14ac:dyDescent="0.2">
      <c r="A90" t="s">
        <v>129</v>
      </c>
      <c r="B90">
        <v>50</v>
      </c>
      <c r="C90" t="s">
        <v>53</v>
      </c>
      <c r="D90">
        <v>1.4300000000000001E-3</v>
      </c>
      <c r="E90">
        <v>9.5E-4</v>
      </c>
      <c r="F90">
        <v>3.4499999999999999E-3</v>
      </c>
      <c r="G90">
        <v>8.8999999999999995E-4</v>
      </c>
      <c r="H90">
        <v>100</v>
      </c>
      <c r="I90">
        <v>9.8999999999999999E-4</v>
      </c>
      <c r="J90">
        <v>100</v>
      </c>
      <c r="K90">
        <v>3.4299999999999999E-3</v>
      </c>
      <c r="L90">
        <v>100</v>
      </c>
      <c r="M90">
        <v>8.9999999999999998E-4</v>
      </c>
      <c r="N90" t="b">
        <f t="shared" si="4"/>
        <v>1</v>
      </c>
      <c r="O90" t="b">
        <f t="shared" si="5"/>
        <v>0</v>
      </c>
    </row>
    <row r="91" spans="1:15" x14ac:dyDescent="0.2">
      <c r="A91" t="s">
        <v>130</v>
      </c>
      <c r="B91">
        <v>65</v>
      </c>
      <c r="C91" t="s">
        <v>16</v>
      </c>
      <c r="D91">
        <v>1.7600000000000001E-3</v>
      </c>
      <c r="E91">
        <v>9.3999999999999997E-4</v>
      </c>
      <c r="F91">
        <v>5.3600000000000002E-3</v>
      </c>
      <c r="G91">
        <v>1.0499999999999999E-3</v>
      </c>
      <c r="H91">
        <v>100</v>
      </c>
      <c r="I91">
        <v>9.6000000000000002E-4</v>
      </c>
      <c r="J91">
        <v>100</v>
      </c>
      <c r="K91">
        <v>5.4400000000000004E-3</v>
      </c>
      <c r="L91">
        <v>100</v>
      </c>
      <c r="M91">
        <v>1.08E-3</v>
      </c>
      <c r="N91" t="b">
        <f t="shared" si="4"/>
        <v>1</v>
      </c>
      <c r="O91" t="b">
        <f t="shared" si="5"/>
        <v>0</v>
      </c>
    </row>
    <row r="92" spans="1:15" x14ac:dyDescent="0.2">
      <c r="A92" t="s">
        <v>133</v>
      </c>
      <c r="B92">
        <v>1925</v>
      </c>
      <c r="C92" t="s">
        <v>77</v>
      </c>
      <c r="D92">
        <v>8.727E-2</v>
      </c>
      <c r="E92">
        <v>0.12723000000000001</v>
      </c>
      <c r="F92">
        <v>0.89180000000000004</v>
      </c>
      <c r="G92">
        <v>0.10076</v>
      </c>
      <c r="H92">
        <v>100</v>
      </c>
      <c r="I92">
        <v>0.13593</v>
      </c>
      <c r="J92">
        <v>100</v>
      </c>
      <c r="K92">
        <v>1.1116600000000001</v>
      </c>
      <c r="L92">
        <v>100</v>
      </c>
      <c r="M92">
        <v>0.11015</v>
      </c>
      <c r="N92" t="b">
        <f t="shared" si="4"/>
        <v>0</v>
      </c>
      <c r="O92" t="b">
        <f t="shared" si="5"/>
        <v>0</v>
      </c>
    </row>
    <row r="93" spans="1:15" x14ac:dyDescent="0.2">
      <c r="A93" t="s">
        <v>134</v>
      </c>
      <c r="B93">
        <v>153639</v>
      </c>
      <c r="C93" t="s">
        <v>31</v>
      </c>
      <c r="D93">
        <v>7.6119300000000001</v>
      </c>
      <c r="E93">
        <v>5.6056400000000002</v>
      </c>
      <c r="F93">
        <v>1000000</v>
      </c>
      <c r="G93">
        <v>1000000</v>
      </c>
      <c r="H93">
        <v>100</v>
      </c>
      <c r="I93">
        <v>5.8255299999999997</v>
      </c>
      <c r="J93">
        <v>0</v>
      </c>
      <c r="K93">
        <v>1000000</v>
      </c>
      <c r="L93">
        <v>0</v>
      </c>
      <c r="M93">
        <v>1000000</v>
      </c>
      <c r="N93" t="b">
        <f t="shared" si="4"/>
        <v>1</v>
      </c>
      <c r="O93" t="b">
        <f t="shared" si="5"/>
        <v>0</v>
      </c>
    </row>
    <row r="94" spans="1:15" x14ac:dyDescent="0.2">
      <c r="A94" t="s">
        <v>135</v>
      </c>
      <c r="B94">
        <v>253017</v>
      </c>
      <c r="C94" t="s">
        <v>136</v>
      </c>
      <c r="D94">
        <v>20.869859999999999</v>
      </c>
      <c r="E94">
        <v>1000000</v>
      </c>
      <c r="F94">
        <v>1000000</v>
      </c>
      <c r="G94">
        <v>13.31006</v>
      </c>
      <c r="H94">
        <v>0</v>
      </c>
      <c r="I94">
        <v>1000000</v>
      </c>
      <c r="J94">
        <v>0</v>
      </c>
      <c r="K94">
        <v>1000000</v>
      </c>
      <c r="L94">
        <v>100</v>
      </c>
      <c r="M94">
        <v>13.79424</v>
      </c>
      <c r="N94" t="b">
        <f t="shared" si="4"/>
        <v>1</v>
      </c>
      <c r="O94" t="b">
        <f t="shared" si="5"/>
        <v>0</v>
      </c>
    </row>
    <row r="95" spans="1:15" x14ac:dyDescent="0.2">
      <c r="A95" t="s">
        <v>137</v>
      </c>
      <c r="B95">
        <v>1295</v>
      </c>
      <c r="C95" t="s">
        <v>138</v>
      </c>
      <c r="D95">
        <v>4.8434400000000002</v>
      </c>
      <c r="E95">
        <v>1.4228499999999999</v>
      </c>
      <c r="F95">
        <v>0.62219999999999998</v>
      </c>
      <c r="G95">
        <v>12.721259999999999</v>
      </c>
      <c r="H95">
        <v>10.42</v>
      </c>
      <c r="I95">
        <v>1.45783</v>
      </c>
      <c r="J95">
        <v>100</v>
      </c>
      <c r="K95">
        <v>0.69955999999999996</v>
      </c>
      <c r="L95">
        <v>100</v>
      </c>
      <c r="M95">
        <v>13.191050000000001</v>
      </c>
      <c r="N95" t="b">
        <f t="shared" si="4"/>
        <v>1</v>
      </c>
      <c r="O95" t="b">
        <f t="shared" si="5"/>
        <v>0</v>
      </c>
    </row>
    <row r="96" spans="1:15" x14ac:dyDescent="0.2">
      <c r="A96" t="s">
        <v>141</v>
      </c>
      <c r="B96">
        <v>8143</v>
      </c>
      <c r="C96" t="s">
        <v>142</v>
      </c>
      <c r="D96">
        <v>5.9873000000000003</v>
      </c>
      <c r="E96">
        <v>5.2673800000000002</v>
      </c>
      <c r="F96">
        <v>16.005970000000001</v>
      </c>
      <c r="G96">
        <v>1000000</v>
      </c>
      <c r="H96">
        <v>100</v>
      </c>
      <c r="I96">
        <v>6.48299</v>
      </c>
      <c r="J96">
        <v>100</v>
      </c>
      <c r="K96">
        <v>18.564060000000001</v>
      </c>
      <c r="L96">
        <v>0</v>
      </c>
      <c r="M96">
        <v>1000000</v>
      </c>
      <c r="N96" t="b">
        <f t="shared" si="4"/>
        <v>1</v>
      </c>
      <c r="O96" t="b">
        <f t="shared" si="5"/>
        <v>0</v>
      </c>
    </row>
    <row r="97" spans="1:15" x14ac:dyDescent="0.2">
      <c r="A97" t="s">
        <v>143</v>
      </c>
      <c r="B97">
        <v>4233</v>
      </c>
      <c r="C97" t="s">
        <v>23</v>
      </c>
      <c r="D97">
        <v>0.20981</v>
      </c>
      <c r="E97">
        <v>0.10296</v>
      </c>
      <c r="F97">
        <v>2.86165</v>
      </c>
      <c r="G97">
        <v>0.19414999999999999</v>
      </c>
      <c r="H97">
        <v>100</v>
      </c>
      <c r="I97">
        <v>0.11162999999999999</v>
      </c>
      <c r="J97">
        <v>100</v>
      </c>
      <c r="K97">
        <v>3.4908800000000002</v>
      </c>
      <c r="L97">
        <v>100</v>
      </c>
      <c r="M97">
        <v>0.1983</v>
      </c>
      <c r="N97" t="b">
        <f t="shared" si="4"/>
        <v>1</v>
      </c>
      <c r="O97" t="b">
        <f t="shared" si="5"/>
        <v>0</v>
      </c>
    </row>
    <row r="98" spans="1:15" x14ac:dyDescent="0.2">
      <c r="A98" t="s">
        <v>144</v>
      </c>
      <c r="B98">
        <v>963</v>
      </c>
      <c r="C98" t="s">
        <v>77</v>
      </c>
      <c r="D98">
        <v>4.283E-2</v>
      </c>
      <c r="E98">
        <v>6.6390000000000005E-2</v>
      </c>
      <c r="F98">
        <v>0.29165000000000002</v>
      </c>
      <c r="G98">
        <v>4.9329999999999999E-2</v>
      </c>
      <c r="H98">
        <v>100</v>
      </c>
      <c r="I98">
        <v>6.7790000000000003E-2</v>
      </c>
      <c r="J98">
        <v>100</v>
      </c>
      <c r="K98">
        <v>0.29493000000000003</v>
      </c>
      <c r="L98">
        <v>100</v>
      </c>
      <c r="M98">
        <v>5.0130000000000001E-2</v>
      </c>
      <c r="N98" t="b">
        <f t="shared" ref="N98:N129" si="6">OR(D98&gt;E98,D98&gt;F98,D98&gt;G98,D98&gt;I98,D98&gt;K98,D98&gt;M98)</f>
        <v>0</v>
      </c>
      <c r="O98" t="b">
        <f t="shared" ref="O98:O129" si="7">AND(D98&gt;1000,E98&gt;1000,F98&gt;1000,G98&gt;1000,H98&lt;100,J98&lt;100,L98&lt;100)</f>
        <v>0</v>
      </c>
    </row>
    <row r="99" spans="1:15" x14ac:dyDescent="0.2">
      <c r="A99" t="s">
        <v>145</v>
      </c>
      <c r="B99">
        <v>10179</v>
      </c>
      <c r="C99" t="s">
        <v>31</v>
      </c>
      <c r="D99">
        <v>0.49370999999999998</v>
      </c>
      <c r="E99">
        <v>0.25584000000000001</v>
      </c>
      <c r="F99">
        <v>10.898300000000001</v>
      </c>
      <c r="G99">
        <v>0.34353</v>
      </c>
      <c r="H99">
        <v>100</v>
      </c>
      <c r="I99">
        <v>0.31324000000000002</v>
      </c>
      <c r="J99">
        <v>100</v>
      </c>
      <c r="K99">
        <v>11.46209</v>
      </c>
      <c r="L99">
        <v>100</v>
      </c>
      <c r="M99">
        <v>0.39650999999999997</v>
      </c>
      <c r="N99" t="b">
        <f t="shared" si="6"/>
        <v>1</v>
      </c>
      <c r="O99" t="b">
        <f t="shared" si="7"/>
        <v>0</v>
      </c>
    </row>
    <row r="100" spans="1:15" x14ac:dyDescent="0.2">
      <c r="A100" t="s">
        <v>146</v>
      </c>
      <c r="B100">
        <v>3015</v>
      </c>
      <c r="C100" t="s">
        <v>31</v>
      </c>
      <c r="D100">
        <v>0.12686</v>
      </c>
      <c r="E100">
        <v>7.4319999999999997E-2</v>
      </c>
      <c r="F100">
        <v>1.7323299999999999</v>
      </c>
      <c r="G100">
        <v>9.3090000000000006E-2</v>
      </c>
      <c r="H100">
        <v>100</v>
      </c>
      <c r="I100">
        <v>7.9799999999999996E-2</v>
      </c>
      <c r="J100">
        <v>100</v>
      </c>
      <c r="K100">
        <v>1.7577700000000001</v>
      </c>
      <c r="L100">
        <v>100</v>
      </c>
      <c r="M100">
        <v>9.7659999999999997E-2</v>
      </c>
      <c r="N100" t="b">
        <f t="shared" si="6"/>
        <v>1</v>
      </c>
      <c r="O100" t="b">
        <f t="shared" si="7"/>
        <v>0</v>
      </c>
    </row>
    <row r="101" spans="1:15" x14ac:dyDescent="0.2">
      <c r="A101" t="s">
        <v>147</v>
      </c>
      <c r="B101">
        <v>410</v>
      </c>
      <c r="C101" t="s">
        <v>148</v>
      </c>
      <c r="D101">
        <v>1.393E-2</v>
      </c>
      <c r="E101">
        <v>1.9599999999999999E-2</v>
      </c>
      <c r="F101">
        <v>6.8019999999999997E-2</v>
      </c>
      <c r="G101">
        <v>0.31364999999999998</v>
      </c>
      <c r="H101">
        <v>75.849999999999994</v>
      </c>
      <c r="I101">
        <v>1.7350000000000001E-2</v>
      </c>
      <c r="J101">
        <v>100</v>
      </c>
      <c r="K101">
        <v>6.7970000000000003E-2</v>
      </c>
      <c r="L101">
        <v>100</v>
      </c>
      <c r="M101">
        <v>0.30765999999999999</v>
      </c>
      <c r="N101" t="b">
        <f t="shared" si="6"/>
        <v>0</v>
      </c>
      <c r="O101" t="b">
        <f t="shared" si="7"/>
        <v>0</v>
      </c>
    </row>
    <row r="102" spans="1:15" x14ac:dyDescent="0.2">
      <c r="A102" t="s">
        <v>149</v>
      </c>
      <c r="B102">
        <v>4842</v>
      </c>
      <c r="C102" t="s">
        <v>150</v>
      </c>
      <c r="D102">
        <v>0.18339</v>
      </c>
      <c r="E102">
        <v>0.22822000000000001</v>
      </c>
      <c r="F102">
        <v>1.0097400000000001</v>
      </c>
      <c r="G102">
        <v>0.16184000000000001</v>
      </c>
      <c r="H102">
        <v>100</v>
      </c>
      <c r="I102">
        <v>0.23508999999999999</v>
      </c>
      <c r="J102">
        <v>100</v>
      </c>
      <c r="K102">
        <v>1.04271</v>
      </c>
      <c r="L102">
        <v>100</v>
      </c>
      <c r="M102">
        <v>0.17063999999999999</v>
      </c>
      <c r="N102" t="b">
        <f t="shared" si="6"/>
        <v>1</v>
      </c>
      <c r="O102" t="b">
        <f t="shared" si="7"/>
        <v>0</v>
      </c>
    </row>
    <row r="103" spans="1:15" x14ac:dyDescent="0.2">
      <c r="A103" t="s">
        <v>151</v>
      </c>
      <c r="B103">
        <v>162</v>
      </c>
      <c r="C103" t="s">
        <v>53</v>
      </c>
      <c r="D103">
        <v>4.2700000000000004E-3</v>
      </c>
      <c r="E103">
        <v>2.2100000000000002E-3</v>
      </c>
      <c r="F103">
        <v>6.8300000000000001E-3</v>
      </c>
      <c r="G103">
        <v>2.81E-3</v>
      </c>
      <c r="H103">
        <v>100</v>
      </c>
      <c r="I103">
        <v>2.32E-3</v>
      </c>
      <c r="J103">
        <v>100</v>
      </c>
      <c r="K103">
        <v>6.7200000000000003E-3</v>
      </c>
      <c r="L103">
        <v>100</v>
      </c>
      <c r="M103">
        <v>2.8400000000000001E-3</v>
      </c>
      <c r="N103" t="b">
        <f t="shared" si="6"/>
        <v>1</v>
      </c>
      <c r="O103" t="b">
        <f t="shared" si="7"/>
        <v>0</v>
      </c>
    </row>
    <row r="104" spans="1:15" x14ac:dyDescent="0.2">
      <c r="A104" t="s">
        <v>154</v>
      </c>
      <c r="B104">
        <v>576</v>
      </c>
      <c r="C104" t="s">
        <v>37</v>
      </c>
      <c r="D104">
        <v>1.636E-2</v>
      </c>
      <c r="E104">
        <v>9.9299999999999996E-3</v>
      </c>
      <c r="F104">
        <v>0.11028</v>
      </c>
      <c r="G104">
        <v>4.9542700000000002</v>
      </c>
      <c r="H104">
        <v>100</v>
      </c>
      <c r="I104">
        <v>1.086E-2</v>
      </c>
      <c r="J104">
        <v>100</v>
      </c>
      <c r="K104">
        <v>0.11380999999999999</v>
      </c>
      <c r="L104">
        <v>100</v>
      </c>
      <c r="M104">
        <v>4.9101800000000004</v>
      </c>
      <c r="N104" t="b">
        <f t="shared" si="6"/>
        <v>1</v>
      </c>
      <c r="O104" t="b">
        <f t="shared" si="7"/>
        <v>0</v>
      </c>
    </row>
    <row r="105" spans="1:15" x14ac:dyDescent="0.2">
      <c r="A105" t="s">
        <v>155</v>
      </c>
      <c r="B105">
        <v>684</v>
      </c>
      <c r="C105" t="s">
        <v>37</v>
      </c>
      <c r="D105">
        <v>1.983E-2</v>
      </c>
      <c r="E105">
        <v>1.2109999999999999E-2</v>
      </c>
      <c r="F105">
        <v>0.13682</v>
      </c>
      <c r="G105">
        <v>7.0484200000000001</v>
      </c>
      <c r="H105">
        <v>100</v>
      </c>
      <c r="I105">
        <v>1.242E-2</v>
      </c>
      <c r="J105">
        <v>100</v>
      </c>
      <c r="K105">
        <v>0.14607000000000001</v>
      </c>
      <c r="L105">
        <v>100</v>
      </c>
      <c r="M105">
        <v>7.0413399999999999</v>
      </c>
      <c r="N105" t="b">
        <f t="shared" si="6"/>
        <v>1</v>
      </c>
      <c r="O105" t="b">
        <f t="shared" si="7"/>
        <v>0</v>
      </c>
    </row>
    <row r="106" spans="1:15" x14ac:dyDescent="0.2">
      <c r="A106" t="s">
        <v>156</v>
      </c>
      <c r="B106">
        <v>1595</v>
      </c>
      <c r="C106" t="s">
        <v>157</v>
      </c>
      <c r="D106">
        <v>0.55591999999999997</v>
      </c>
      <c r="E106">
        <v>2.9874800000000001</v>
      </c>
      <c r="F106">
        <v>0.88249999999999995</v>
      </c>
      <c r="G106">
        <v>56.80829</v>
      </c>
      <c r="H106">
        <v>4.1399999999999997</v>
      </c>
      <c r="I106">
        <v>3.1294400000000002</v>
      </c>
      <c r="J106">
        <v>100</v>
      </c>
      <c r="K106">
        <v>0.98121000000000003</v>
      </c>
      <c r="L106">
        <v>100</v>
      </c>
      <c r="M106">
        <v>57.93909</v>
      </c>
      <c r="N106" t="b">
        <f t="shared" si="6"/>
        <v>0</v>
      </c>
      <c r="O106" t="b">
        <f t="shared" si="7"/>
        <v>0</v>
      </c>
    </row>
    <row r="107" spans="1:15" x14ac:dyDescent="0.2">
      <c r="A107" t="s">
        <v>158</v>
      </c>
      <c r="B107">
        <v>272</v>
      </c>
      <c r="C107" t="s">
        <v>23</v>
      </c>
      <c r="D107">
        <v>8.8000000000000005E-3</v>
      </c>
      <c r="E107">
        <v>4.8900000000000002E-3</v>
      </c>
      <c r="F107">
        <v>3.1220000000000001E-2</v>
      </c>
      <c r="G107">
        <v>5.9800000000000001E-3</v>
      </c>
      <c r="H107">
        <v>100</v>
      </c>
      <c r="I107">
        <v>4.9100000000000003E-3</v>
      </c>
      <c r="J107">
        <v>100</v>
      </c>
      <c r="K107">
        <v>3.0429999999999999E-2</v>
      </c>
      <c r="L107">
        <v>100</v>
      </c>
      <c r="M107">
        <v>6.0099999999999997E-3</v>
      </c>
      <c r="N107" t="b">
        <f t="shared" si="6"/>
        <v>1</v>
      </c>
      <c r="O107" t="b">
        <f t="shared" si="7"/>
        <v>0</v>
      </c>
    </row>
    <row r="108" spans="1:15" x14ac:dyDescent="0.2">
      <c r="A108" t="s">
        <v>159</v>
      </c>
      <c r="B108">
        <v>693</v>
      </c>
      <c r="C108" t="s">
        <v>37</v>
      </c>
      <c r="D108">
        <v>1.9640000000000001E-2</v>
      </c>
      <c r="E108">
        <v>1.191E-2</v>
      </c>
      <c r="F108">
        <v>0.13194</v>
      </c>
      <c r="G108">
        <v>3.7767200000000001</v>
      </c>
      <c r="H108">
        <v>100</v>
      </c>
      <c r="I108">
        <v>1.192E-2</v>
      </c>
      <c r="J108">
        <v>100</v>
      </c>
      <c r="K108">
        <v>0.13704</v>
      </c>
      <c r="L108">
        <v>100</v>
      </c>
      <c r="M108">
        <v>3.8026300000000002</v>
      </c>
      <c r="N108" t="b">
        <f t="shared" si="6"/>
        <v>1</v>
      </c>
      <c r="O108" t="b">
        <f t="shared" si="7"/>
        <v>0</v>
      </c>
    </row>
    <row r="109" spans="1:15" x14ac:dyDescent="0.2">
      <c r="A109" t="s">
        <v>160</v>
      </c>
      <c r="B109">
        <v>6720</v>
      </c>
      <c r="C109" t="s">
        <v>161</v>
      </c>
      <c r="D109">
        <v>0.26845999999999998</v>
      </c>
      <c r="E109">
        <v>0.28732000000000002</v>
      </c>
      <c r="F109">
        <v>3.0194100000000001</v>
      </c>
      <c r="G109">
        <v>0.22846</v>
      </c>
      <c r="H109">
        <v>100</v>
      </c>
      <c r="I109">
        <v>0.31561</v>
      </c>
      <c r="J109">
        <v>100</v>
      </c>
      <c r="K109">
        <v>3.9660299999999999</v>
      </c>
      <c r="L109">
        <v>100</v>
      </c>
      <c r="M109">
        <v>0.23891999999999999</v>
      </c>
      <c r="N109" t="b">
        <f t="shared" si="6"/>
        <v>1</v>
      </c>
      <c r="O109" t="b">
        <f t="shared" si="7"/>
        <v>0</v>
      </c>
    </row>
    <row r="110" spans="1:15" x14ac:dyDescent="0.2">
      <c r="A110" t="s">
        <v>162</v>
      </c>
      <c r="B110">
        <v>3085</v>
      </c>
      <c r="C110" t="s">
        <v>161</v>
      </c>
      <c r="D110">
        <v>0.11902</v>
      </c>
      <c r="E110">
        <v>0.16153000000000001</v>
      </c>
      <c r="F110">
        <v>0.77244999999999997</v>
      </c>
      <c r="G110">
        <v>8.3799999999999999E-2</v>
      </c>
      <c r="H110">
        <v>100</v>
      </c>
      <c r="I110">
        <v>0.16655</v>
      </c>
      <c r="J110">
        <v>100</v>
      </c>
      <c r="K110">
        <v>0.90297000000000005</v>
      </c>
      <c r="L110">
        <v>100</v>
      </c>
      <c r="M110">
        <v>8.695E-2</v>
      </c>
      <c r="N110" t="b">
        <f t="shared" si="6"/>
        <v>1</v>
      </c>
      <c r="O110" t="b">
        <f t="shared" si="7"/>
        <v>0</v>
      </c>
    </row>
    <row r="111" spans="1:15" x14ac:dyDescent="0.2">
      <c r="A111" t="s">
        <v>163</v>
      </c>
      <c r="B111">
        <v>2060</v>
      </c>
      <c r="C111" t="s">
        <v>23</v>
      </c>
      <c r="D111">
        <v>7.3480000000000004E-2</v>
      </c>
      <c r="E111">
        <v>6.9019999999999998E-2</v>
      </c>
      <c r="F111">
        <v>2.4195500000000001</v>
      </c>
      <c r="G111">
        <v>1.82277</v>
      </c>
      <c r="H111">
        <v>100</v>
      </c>
      <c r="I111">
        <v>7.1569999999999995E-2</v>
      </c>
      <c r="J111">
        <v>100</v>
      </c>
      <c r="K111">
        <v>2.6498499999999998</v>
      </c>
      <c r="L111">
        <v>100</v>
      </c>
      <c r="M111">
        <v>1.8283199999999999</v>
      </c>
      <c r="N111" t="b">
        <f t="shared" si="6"/>
        <v>1</v>
      </c>
      <c r="O111" t="b">
        <f t="shared" si="7"/>
        <v>0</v>
      </c>
    </row>
    <row r="112" spans="1:15" x14ac:dyDescent="0.2">
      <c r="A112" t="s">
        <v>164</v>
      </c>
      <c r="B112">
        <v>8320</v>
      </c>
      <c r="C112" t="s">
        <v>31</v>
      </c>
      <c r="D112">
        <v>0.7177</v>
      </c>
      <c r="E112">
        <v>0.37225999999999998</v>
      </c>
      <c r="F112">
        <v>20.744340000000001</v>
      </c>
      <c r="G112">
        <v>0.80084999999999995</v>
      </c>
      <c r="H112">
        <v>100</v>
      </c>
      <c r="I112">
        <v>0.3947</v>
      </c>
      <c r="J112">
        <v>100</v>
      </c>
      <c r="K112">
        <v>23.171959999999999</v>
      </c>
      <c r="L112">
        <v>100</v>
      </c>
      <c r="M112">
        <v>0.81738999999999995</v>
      </c>
      <c r="N112" t="b">
        <f t="shared" si="6"/>
        <v>1</v>
      </c>
      <c r="O112" t="b">
        <f t="shared" si="7"/>
        <v>0</v>
      </c>
    </row>
    <row r="113" spans="1:15" x14ac:dyDescent="0.2">
      <c r="A113" t="s">
        <v>165</v>
      </c>
      <c r="B113">
        <v>60</v>
      </c>
      <c r="C113" t="s">
        <v>27</v>
      </c>
      <c r="D113">
        <v>1.73E-3</v>
      </c>
      <c r="E113">
        <v>1.3600000000000001E-3</v>
      </c>
      <c r="F113">
        <v>5.2700000000000004E-3</v>
      </c>
      <c r="G113">
        <v>1.08E-3</v>
      </c>
      <c r="H113">
        <v>100</v>
      </c>
      <c r="I113">
        <v>1.41E-3</v>
      </c>
      <c r="J113">
        <v>100</v>
      </c>
      <c r="K113">
        <v>5.2500000000000003E-3</v>
      </c>
      <c r="L113">
        <v>100</v>
      </c>
      <c r="M113">
        <v>1.1000000000000001E-3</v>
      </c>
      <c r="N113" t="b">
        <f t="shared" si="6"/>
        <v>1</v>
      </c>
      <c r="O113" t="b">
        <f t="shared" si="7"/>
        <v>0</v>
      </c>
    </row>
    <row r="114" spans="1:15" x14ac:dyDescent="0.2">
      <c r="A114" t="s">
        <v>166</v>
      </c>
      <c r="B114">
        <v>185</v>
      </c>
      <c r="C114" t="s">
        <v>23</v>
      </c>
      <c r="D114">
        <v>5.8199999999999997E-3</v>
      </c>
      <c r="E114">
        <v>5.8999999999999999E-3</v>
      </c>
      <c r="F114">
        <v>8.8499999999999995E-2</v>
      </c>
      <c r="G114">
        <v>3.0269999999999998E-2</v>
      </c>
      <c r="H114">
        <v>100</v>
      </c>
      <c r="I114">
        <v>5.8500000000000002E-3</v>
      </c>
      <c r="J114">
        <v>100</v>
      </c>
      <c r="K114">
        <v>8.727E-2</v>
      </c>
      <c r="L114">
        <v>100</v>
      </c>
      <c r="M114">
        <v>2.962E-2</v>
      </c>
      <c r="N114" t="b">
        <f t="shared" si="6"/>
        <v>0</v>
      </c>
      <c r="O114" t="b">
        <f t="shared" si="7"/>
        <v>0</v>
      </c>
    </row>
    <row r="115" spans="1:15" x14ac:dyDescent="0.2">
      <c r="A115" t="s">
        <v>167</v>
      </c>
      <c r="B115">
        <v>65909</v>
      </c>
      <c r="C115" t="s">
        <v>168</v>
      </c>
      <c r="D115">
        <v>3.0675500000000002</v>
      </c>
      <c r="E115">
        <v>9.1224799999999995</v>
      </c>
      <c r="F115">
        <v>1000000</v>
      </c>
      <c r="G115">
        <v>1000000</v>
      </c>
      <c r="H115">
        <v>93.99</v>
      </c>
      <c r="I115">
        <v>10.0267</v>
      </c>
      <c r="J115">
        <v>0</v>
      </c>
      <c r="K115">
        <v>1000000</v>
      </c>
      <c r="L115">
        <v>0</v>
      </c>
      <c r="M115">
        <v>1000000</v>
      </c>
      <c r="N115" t="b">
        <f t="shared" si="6"/>
        <v>0</v>
      </c>
      <c r="O115" t="b">
        <f t="shared" si="7"/>
        <v>0</v>
      </c>
    </row>
    <row r="116" spans="1:15" x14ac:dyDescent="0.2">
      <c r="A116" t="s">
        <v>169</v>
      </c>
      <c r="B116">
        <v>80</v>
      </c>
      <c r="C116" t="s">
        <v>23</v>
      </c>
      <c r="D116">
        <v>2.33E-3</v>
      </c>
      <c r="E116">
        <v>1.4400000000000001E-3</v>
      </c>
      <c r="F116">
        <v>6.1199999999999996E-3</v>
      </c>
      <c r="G116">
        <v>1.4499999999999999E-3</v>
      </c>
      <c r="H116">
        <v>100</v>
      </c>
      <c r="I116">
        <v>1.5E-3</v>
      </c>
      <c r="J116">
        <v>100</v>
      </c>
      <c r="K116">
        <v>6.0899999999999999E-3</v>
      </c>
      <c r="L116">
        <v>100</v>
      </c>
      <c r="M116">
        <v>1.5200000000000001E-3</v>
      </c>
      <c r="N116" t="b">
        <f t="shared" si="6"/>
        <v>1</v>
      </c>
      <c r="O116" t="b">
        <f t="shared" si="7"/>
        <v>0</v>
      </c>
    </row>
    <row r="117" spans="1:15" x14ac:dyDescent="0.2">
      <c r="A117" t="s">
        <v>170</v>
      </c>
      <c r="B117">
        <v>215</v>
      </c>
      <c r="C117" t="s">
        <v>68</v>
      </c>
      <c r="D117">
        <v>8.3800000000000003E-3</v>
      </c>
      <c r="E117">
        <v>9.0299999999999998E-3</v>
      </c>
      <c r="F117">
        <v>5.6649999999999999E-2</v>
      </c>
      <c r="G117">
        <v>0.20416000000000001</v>
      </c>
      <c r="H117">
        <v>68.37</v>
      </c>
      <c r="I117">
        <v>7.8700000000000003E-3</v>
      </c>
      <c r="J117">
        <v>68.37</v>
      </c>
      <c r="K117">
        <v>5.6099999999999997E-2</v>
      </c>
      <c r="L117">
        <v>100</v>
      </c>
      <c r="M117">
        <v>0.20598</v>
      </c>
      <c r="N117" t="b">
        <f t="shared" si="6"/>
        <v>1</v>
      </c>
      <c r="O117" t="b">
        <f t="shared" si="7"/>
        <v>0</v>
      </c>
    </row>
    <row r="118" spans="1:15" x14ac:dyDescent="0.2">
      <c r="A118" t="s">
        <v>171</v>
      </c>
      <c r="B118">
        <v>50823</v>
      </c>
      <c r="C118" t="s">
        <v>172</v>
      </c>
      <c r="D118">
        <v>3.8420399999999999</v>
      </c>
      <c r="E118">
        <v>6.0786499999999997</v>
      </c>
      <c r="F118">
        <v>1000000</v>
      </c>
      <c r="G118">
        <v>4.1755800000000001</v>
      </c>
      <c r="H118">
        <v>100</v>
      </c>
      <c r="I118">
        <v>6.3658200000000003</v>
      </c>
      <c r="J118">
        <v>0</v>
      </c>
      <c r="K118">
        <v>1000000</v>
      </c>
      <c r="L118">
        <v>100</v>
      </c>
      <c r="M118">
        <v>4.2932699999999997</v>
      </c>
      <c r="N118" t="b">
        <f t="shared" si="6"/>
        <v>0</v>
      </c>
      <c r="O118" t="b">
        <f t="shared" si="7"/>
        <v>0</v>
      </c>
    </row>
    <row r="119" spans="1:15" x14ac:dyDescent="0.2">
      <c r="A119" t="s">
        <v>173</v>
      </c>
      <c r="B119">
        <v>1925</v>
      </c>
      <c r="C119" t="s">
        <v>77</v>
      </c>
      <c r="D119">
        <v>9.1859999999999997E-2</v>
      </c>
      <c r="E119">
        <v>0.13189999999999999</v>
      </c>
      <c r="F119">
        <v>1.0442</v>
      </c>
      <c r="G119">
        <v>0.10402</v>
      </c>
      <c r="H119">
        <v>100</v>
      </c>
      <c r="I119">
        <v>0.13328000000000001</v>
      </c>
      <c r="J119">
        <v>100</v>
      </c>
      <c r="K119">
        <v>1.0376399999999999</v>
      </c>
      <c r="L119">
        <v>100</v>
      </c>
      <c r="M119">
        <v>0.10397000000000001</v>
      </c>
      <c r="N119" t="b">
        <f t="shared" si="6"/>
        <v>0</v>
      </c>
      <c r="O119" t="b">
        <f t="shared" si="7"/>
        <v>0</v>
      </c>
    </row>
    <row r="120" spans="1:15" x14ac:dyDescent="0.2">
      <c r="A120" t="s">
        <v>176</v>
      </c>
      <c r="B120">
        <v>20</v>
      </c>
      <c r="C120" t="s">
        <v>27</v>
      </c>
      <c r="D120">
        <v>6.4000000000000005E-4</v>
      </c>
      <c r="E120">
        <v>3.6999999999999999E-4</v>
      </c>
      <c r="F120">
        <v>1.2899999999999999E-3</v>
      </c>
      <c r="G120">
        <v>3.8000000000000002E-4</v>
      </c>
      <c r="H120">
        <v>100</v>
      </c>
      <c r="I120">
        <v>4.0999999999999999E-4</v>
      </c>
      <c r="J120">
        <v>100</v>
      </c>
      <c r="K120">
        <v>1.32E-3</v>
      </c>
      <c r="L120">
        <v>100</v>
      </c>
      <c r="M120">
        <v>3.8999999999999999E-4</v>
      </c>
      <c r="N120" t="b">
        <f t="shared" si="6"/>
        <v>1</v>
      </c>
      <c r="O120" t="b">
        <f t="shared" si="7"/>
        <v>0</v>
      </c>
    </row>
    <row r="121" spans="1:15" x14ac:dyDescent="0.2">
      <c r="A121" t="s">
        <v>177</v>
      </c>
      <c r="B121">
        <v>342</v>
      </c>
      <c r="C121" t="s">
        <v>178</v>
      </c>
      <c r="D121">
        <v>9.2099999999999994E-3</v>
      </c>
      <c r="E121">
        <v>5.9500000000000004E-3</v>
      </c>
      <c r="F121">
        <v>3.3099999999999997E-2</v>
      </c>
      <c r="G121">
        <v>5.7999999999999996E-3</v>
      </c>
      <c r="H121">
        <v>100</v>
      </c>
      <c r="I121">
        <v>5.9800000000000001E-3</v>
      </c>
      <c r="J121">
        <v>100</v>
      </c>
      <c r="K121">
        <v>3.3279999999999997E-2</v>
      </c>
      <c r="L121">
        <v>100</v>
      </c>
      <c r="M121">
        <v>5.8900000000000003E-3</v>
      </c>
      <c r="N121" t="b">
        <f t="shared" si="6"/>
        <v>1</v>
      </c>
      <c r="O121" t="b">
        <f t="shared" si="7"/>
        <v>0</v>
      </c>
    </row>
    <row r="122" spans="1:15" x14ac:dyDescent="0.2">
      <c r="A122" t="s">
        <v>179</v>
      </c>
      <c r="B122">
        <v>5955</v>
      </c>
      <c r="C122" t="s">
        <v>105</v>
      </c>
      <c r="D122">
        <v>0.29165999999999997</v>
      </c>
      <c r="E122">
        <v>0.40911999999999998</v>
      </c>
      <c r="F122">
        <v>5.8952099999999996</v>
      </c>
      <c r="G122">
        <v>0.32971</v>
      </c>
      <c r="H122">
        <v>100</v>
      </c>
      <c r="I122">
        <v>0.43717</v>
      </c>
      <c r="J122">
        <v>100</v>
      </c>
      <c r="K122">
        <v>7.1019100000000002</v>
      </c>
      <c r="L122">
        <v>100</v>
      </c>
      <c r="M122">
        <v>0.34799000000000002</v>
      </c>
      <c r="N122" t="b">
        <f t="shared" si="6"/>
        <v>0</v>
      </c>
      <c r="O122" t="b">
        <f t="shared" si="7"/>
        <v>0</v>
      </c>
    </row>
    <row r="123" spans="1:15" x14ac:dyDescent="0.2">
      <c r="A123" t="s">
        <v>180</v>
      </c>
      <c r="B123">
        <v>41553</v>
      </c>
      <c r="C123" t="s">
        <v>29</v>
      </c>
      <c r="D123">
        <v>1.68638</v>
      </c>
      <c r="E123">
        <v>1.14954</v>
      </c>
      <c r="F123">
        <v>1000000</v>
      </c>
      <c r="G123">
        <v>1000000</v>
      </c>
      <c r="H123">
        <v>100</v>
      </c>
      <c r="I123">
        <v>1.0680099999999999</v>
      </c>
      <c r="J123">
        <v>0</v>
      </c>
      <c r="K123">
        <v>1000000</v>
      </c>
      <c r="L123">
        <v>0</v>
      </c>
      <c r="M123">
        <v>1000000</v>
      </c>
      <c r="N123" t="b">
        <f t="shared" si="6"/>
        <v>1</v>
      </c>
      <c r="O123" t="b">
        <f t="shared" si="7"/>
        <v>0</v>
      </c>
    </row>
    <row r="124" spans="1:15" x14ac:dyDescent="0.2">
      <c r="A124" t="s">
        <v>181</v>
      </c>
      <c r="B124">
        <v>1900</v>
      </c>
      <c r="C124" t="s">
        <v>14</v>
      </c>
      <c r="D124">
        <v>6.3030000000000003E-2</v>
      </c>
      <c r="E124">
        <v>2.7789999999999999E-2</v>
      </c>
      <c r="F124">
        <v>0.77795000000000003</v>
      </c>
      <c r="G124">
        <v>5.1839999999999997E-2</v>
      </c>
      <c r="H124">
        <v>100</v>
      </c>
      <c r="I124">
        <v>2.5749999999999999E-2</v>
      </c>
      <c r="J124">
        <v>100</v>
      </c>
      <c r="K124">
        <v>0.83506999999999998</v>
      </c>
      <c r="L124">
        <v>100</v>
      </c>
      <c r="M124">
        <v>5.2940000000000001E-2</v>
      </c>
      <c r="N124" t="b">
        <f t="shared" si="6"/>
        <v>1</v>
      </c>
      <c r="O124" t="b">
        <f t="shared" si="7"/>
        <v>0</v>
      </c>
    </row>
    <row r="125" spans="1:15" x14ac:dyDescent="0.2">
      <c r="A125" t="s">
        <v>182</v>
      </c>
      <c r="B125">
        <v>468</v>
      </c>
      <c r="C125" t="s">
        <v>37</v>
      </c>
      <c r="D125">
        <v>1.306E-2</v>
      </c>
      <c r="E125">
        <v>9.1199999999999996E-3</v>
      </c>
      <c r="F125">
        <v>6.1120000000000001E-2</v>
      </c>
      <c r="G125">
        <v>6.8199999999999997E-3</v>
      </c>
      <c r="H125">
        <v>100</v>
      </c>
      <c r="I125">
        <v>9.2599999999999991E-3</v>
      </c>
      <c r="J125">
        <v>100</v>
      </c>
      <c r="K125">
        <v>6.1150000000000003E-2</v>
      </c>
      <c r="L125">
        <v>100</v>
      </c>
      <c r="M125">
        <v>6.8199999999999997E-3</v>
      </c>
      <c r="N125" t="b">
        <f t="shared" si="6"/>
        <v>1</v>
      </c>
      <c r="O125" t="b">
        <f t="shared" si="7"/>
        <v>0</v>
      </c>
    </row>
    <row r="126" spans="1:15" x14ac:dyDescent="0.2">
      <c r="A126" t="s">
        <v>183</v>
      </c>
      <c r="B126">
        <v>243</v>
      </c>
      <c r="C126" t="s">
        <v>184</v>
      </c>
      <c r="D126">
        <v>5.8100000000000001E-3</v>
      </c>
      <c r="E126">
        <v>3.8999999999999998E-3</v>
      </c>
      <c r="F126">
        <v>1.8589999999999999E-2</v>
      </c>
      <c r="G126">
        <v>0.67367999999999995</v>
      </c>
      <c r="H126">
        <v>100</v>
      </c>
      <c r="I126">
        <v>3.8700000000000002E-3</v>
      </c>
      <c r="J126">
        <v>100</v>
      </c>
      <c r="K126">
        <v>1.8380000000000001E-2</v>
      </c>
      <c r="L126">
        <v>100</v>
      </c>
      <c r="M126">
        <v>0.65964</v>
      </c>
      <c r="N126" t="b">
        <f t="shared" si="6"/>
        <v>1</v>
      </c>
      <c r="O126" t="b">
        <f t="shared" si="7"/>
        <v>0</v>
      </c>
    </row>
    <row r="127" spans="1:15" x14ac:dyDescent="0.2">
      <c r="A127" t="s">
        <v>186</v>
      </c>
      <c r="B127">
        <v>150722</v>
      </c>
      <c r="C127" t="s">
        <v>187</v>
      </c>
      <c r="D127">
        <v>37.006700000000002</v>
      </c>
      <c r="E127">
        <v>1000000</v>
      </c>
      <c r="F127">
        <v>1000000</v>
      </c>
      <c r="G127">
        <v>1000000</v>
      </c>
      <c r="H127">
        <v>0</v>
      </c>
      <c r="I127">
        <v>1000000</v>
      </c>
      <c r="J127">
        <v>0</v>
      </c>
      <c r="K127">
        <v>1000000</v>
      </c>
      <c r="L127">
        <v>0</v>
      </c>
      <c r="M127">
        <v>1000000</v>
      </c>
      <c r="N127" t="b">
        <f t="shared" si="6"/>
        <v>0</v>
      </c>
      <c r="O127" t="b">
        <f t="shared" si="7"/>
        <v>0</v>
      </c>
    </row>
    <row r="128" spans="1:15" x14ac:dyDescent="0.2">
      <c r="A128" t="s">
        <v>188</v>
      </c>
      <c r="B128">
        <v>156</v>
      </c>
      <c r="C128" t="s">
        <v>61</v>
      </c>
      <c r="D128">
        <v>4.3499999999999997E-3</v>
      </c>
      <c r="E128">
        <v>4.0299999999999997E-3</v>
      </c>
      <c r="F128">
        <v>1.078E-2</v>
      </c>
      <c r="G128">
        <v>3.4099999999999998E-3</v>
      </c>
      <c r="H128">
        <v>100</v>
      </c>
      <c r="I128">
        <v>4.2500000000000003E-3</v>
      </c>
      <c r="J128">
        <v>100</v>
      </c>
      <c r="K128">
        <v>1.1259999999999999E-2</v>
      </c>
      <c r="L128">
        <v>100</v>
      </c>
      <c r="M128">
        <v>3.46E-3</v>
      </c>
      <c r="N128" t="b">
        <f t="shared" si="6"/>
        <v>1</v>
      </c>
      <c r="O128" t="b">
        <f t="shared" si="7"/>
        <v>0</v>
      </c>
    </row>
    <row r="129" spans="1:15" x14ac:dyDescent="0.2">
      <c r="A129" t="s">
        <v>189</v>
      </c>
      <c r="B129">
        <v>190</v>
      </c>
      <c r="C129" t="s">
        <v>16</v>
      </c>
      <c r="D129">
        <v>4.8700000000000002E-3</v>
      </c>
      <c r="E129">
        <v>2.4499999999999999E-3</v>
      </c>
      <c r="F129">
        <v>2.0240000000000001E-2</v>
      </c>
      <c r="G129">
        <v>3.15E-3</v>
      </c>
      <c r="H129">
        <v>100</v>
      </c>
      <c r="I129">
        <v>2.4599999999999999E-3</v>
      </c>
      <c r="J129">
        <v>100</v>
      </c>
      <c r="K129">
        <v>1.983E-2</v>
      </c>
      <c r="L129">
        <v>100</v>
      </c>
      <c r="M129">
        <v>3.16E-3</v>
      </c>
      <c r="N129" t="b">
        <f t="shared" si="6"/>
        <v>1</v>
      </c>
      <c r="O129" t="b">
        <f t="shared" si="7"/>
        <v>0</v>
      </c>
    </row>
    <row r="130" spans="1:15" x14ac:dyDescent="0.2">
      <c r="A130" t="s">
        <v>191</v>
      </c>
      <c r="B130">
        <v>2431</v>
      </c>
      <c r="C130" t="s">
        <v>192</v>
      </c>
      <c r="D130">
        <v>0.10231</v>
      </c>
      <c r="E130">
        <v>0.60094999999999998</v>
      </c>
      <c r="F130">
        <v>23.706160000000001</v>
      </c>
      <c r="G130">
        <v>1000000</v>
      </c>
      <c r="H130">
        <v>0</v>
      </c>
      <c r="I130">
        <v>0.19517999999999999</v>
      </c>
      <c r="J130">
        <v>0</v>
      </c>
      <c r="K130">
        <v>3.7070699999999999</v>
      </c>
      <c r="L130">
        <v>0</v>
      </c>
      <c r="M130">
        <v>1000000</v>
      </c>
      <c r="N130" t="b">
        <f t="shared" ref="N130:N153" si="8">OR(D130&gt;E130,D130&gt;F130,D130&gt;G130,D130&gt;I130,D130&gt;K130,D130&gt;M130)</f>
        <v>0</v>
      </c>
      <c r="O130" t="b">
        <f t="shared" ref="O130:O153" si="9">AND(D130&gt;1000,E130&gt;1000,F130&gt;1000,G130&gt;1000,H130&lt;100,J130&lt;100,L130&lt;100)</f>
        <v>0</v>
      </c>
    </row>
    <row r="131" spans="1:15" x14ac:dyDescent="0.2">
      <c r="A131" s="1" t="s">
        <v>193</v>
      </c>
      <c r="B131" s="1">
        <v>16533</v>
      </c>
      <c r="C131" s="1" t="s">
        <v>35</v>
      </c>
      <c r="D131" s="1">
        <v>1000000</v>
      </c>
      <c r="E131" s="1">
        <v>54.97654</v>
      </c>
      <c r="F131" s="1">
        <v>1000000</v>
      </c>
      <c r="G131" s="1">
        <v>1000000</v>
      </c>
      <c r="H131" s="1">
        <v>100</v>
      </c>
      <c r="I131" s="1">
        <v>54.607579999999999</v>
      </c>
      <c r="J131" s="1">
        <v>100</v>
      </c>
      <c r="K131" s="1">
        <v>1000000</v>
      </c>
      <c r="L131" s="1">
        <v>0</v>
      </c>
      <c r="M131" s="1">
        <v>1000000</v>
      </c>
      <c r="N131" s="1" t="b">
        <f t="shared" si="8"/>
        <v>1</v>
      </c>
      <c r="O131" s="1" t="b">
        <f t="shared" si="9"/>
        <v>0</v>
      </c>
    </row>
    <row r="132" spans="1:15" x14ac:dyDescent="0.2">
      <c r="A132" t="s">
        <v>194</v>
      </c>
      <c r="B132">
        <v>27</v>
      </c>
      <c r="C132" t="s">
        <v>65</v>
      </c>
      <c r="D132">
        <v>1.0499999999999999E-3</v>
      </c>
      <c r="E132">
        <v>1.91E-3</v>
      </c>
      <c r="F132">
        <v>6.1999999999999998E-3</v>
      </c>
      <c r="G132">
        <v>2.111E-2</v>
      </c>
      <c r="H132">
        <v>14.81</v>
      </c>
      <c r="I132">
        <v>1.16E-3</v>
      </c>
      <c r="J132">
        <v>100</v>
      </c>
      <c r="K132">
        <v>6.1199999999999996E-3</v>
      </c>
      <c r="L132">
        <v>100</v>
      </c>
      <c r="M132">
        <v>2.087E-2</v>
      </c>
      <c r="N132" t="b">
        <f t="shared" si="8"/>
        <v>0</v>
      </c>
      <c r="O132" t="b">
        <f t="shared" si="9"/>
        <v>0</v>
      </c>
    </row>
    <row r="133" spans="1:15" x14ac:dyDescent="0.2">
      <c r="A133" t="s">
        <v>195</v>
      </c>
      <c r="B133">
        <v>32832</v>
      </c>
      <c r="C133" t="s">
        <v>42</v>
      </c>
      <c r="D133">
        <v>1.53755</v>
      </c>
      <c r="E133">
        <v>3.3858600000000001</v>
      </c>
      <c r="F133">
        <v>1000000</v>
      </c>
      <c r="G133">
        <v>1.82223</v>
      </c>
      <c r="H133">
        <v>100</v>
      </c>
      <c r="I133">
        <v>3.4053900000000001</v>
      </c>
      <c r="J133">
        <v>0</v>
      </c>
      <c r="K133">
        <v>1000000</v>
      </c>
      <c r="L133">
        <v>100</v>
      </c>
      <c r="M133">
        <v>1.9035200000000001</v>
      </c>
      <c r="N133" t="b">
        <f t="shared" si="8"/>
        <v>0</v>
      </c>
      <c r="O133" t="b">
        <f t="shared" si="9"/>
        <v>0</v>
      </c>
    </row>
    <row r="134" spans="1:15" x14ac:dyDescent="0.2">
      <c r="A134" t="s">
        <v>196</v>
      </c>
      <c r="B134">
        <v>129</v>
      </c>
      <c r="C134" t="s">
        <v>197</v>
      </c>
      <c r="D134">
        <v>8.6389999999999995E-2</v>
      </c>
      <c r="E134">
        <v>3.2050000000000002E-2</v>
      </c>
      <c r="F134">
        <v>2.8139999999999998E-2</v>
      </c>
      <c r="G134">
        <v>0.16911999999999999</v>
      </c>
      <c r="H134">
        <v>4.6500000000000004</v>
      </c>
      <c r="I134">
        <v>2.8729999999999999E-2</v>
      </c>
      <c r="J134">
        <v>100</v>
      </c>
      <c r="K134">
        <v>2.8000000000000001E-2</v>
      </c>
      <c r="L134">
        <v>100</v>
      </c>
      <c r="M134">
        <v>0.16866</v>
      </c>
      <c r="N134" t="b">
        <f t="shared" si="8"/>
        <v>1</v>
      </c>
      <c r="O134" t="b">
        <f t="shared" si="9"/>
        <v>0</v>
      </c>
    </row>
    <row r="135" spans="1:15" x14ac:dyDescent="0.2">
      <c r="A135" t="s">
        <v>198</v>
      </c>
      <c r="B135">
        <v>48</v>
      </c>
      <c r="C135" t="s">
        <v>23</v>
      </c>
      <c r="D135">
        <v>1.57E-3</v>
      </c>
      <c r="E135">
        <v>1E-3</v>
      </c>
      <c r="F135">
        <v>4.0699999999999998E-3</v>
      </c>
      <c r="G135">
        <v>9.8999999999999999E-4</v>
      </c>
      <c r="H135">
        <v>100</v>
      </c>
      <c r="I135">
        <v>9.6000000000000002E-4</v>
      </c>
      <c r="J135">
        <v>100</v>
      </c>
      <c r="K135">
        <v>4.0099999999999997E-3</v>
      </c>
      <c r="L135">
        <v>100</v>
      </c>
      <c r="M135">
        <v>1E-3</v>
      </c>
      <c r="N135" t="b">
        <f t="shared" si="8"/>
        <v>1</v>
      </c>
      <c r="O135" t="b">
        <f t="shared" si="9"/>
        <v>0</v>
      </c>
    </row>
    <row r="136" spans="1:15" x14ac:dyDescent="0.2">
      <c r="A136" t="s">
        <v>199</v>
      </c>
      <c r="B136">
        <v>90</v>
      </c>
      <c r="C136" t="s">
        <v>82</v>
      </c>
      <c r="D136">
        <v>3.29E-3</v>
      </c>
      <c r="E136">
        <v>9.0900000000000009E-3</v>
      </c>
      <c r="F136">
        <v>5.3260000000000002E-2</v>
      </c>
      <c r="G136">
        <v>0.18207000000000001</v>
      </c>
      <c r="H136">
        <v>0</v>
      </c>
      <c r="I136">
        <v>2.8600000000000001E-3</v>
      </c>
      <c r="J136">
        <v>0</v>
      </c>
      <c r="K136">
        <v>2.7029999999999998E-2</v>
      </c>
      <c r="L136">
        <v>100</v>
      </c>
      <c r="M136">
        <v>0.18165999999999999</v>
      </c>
      <c r="N136" t="b">
        <f t="shared" si="8"/>
        <v>1</v>
      </c>
      <c r="O136" t="b">
        <f t="shared" si="9"/>
        <v>0</v>
      </c>
    </row>
    <row r="137" spans="1:15" x14ac:dyDescent="0.2">
      <c r="A137" t="s">
        <v>200</v>
      </c>
      <c r="B137">
        <v>126</v>
      </c>
      <c r="C137" t="s">
        <v>16</v>
      </c>
      <c r="D137">
        <v>3.3400000000000001E-3</v>
      </c>
      <c r="E137">
        <v>1.6999999999999999E-3</v>
      </c>
      <c r="F137">
        <v>1.285E-2</v>
      </c>
      <c r="G137">
        <v>2.1800000000000001E-3</v>
      </c>
      <c r="H137">
        <v>100</v>
      </c>
      <c r="I137">
        <v>1.74E-3</v>
      </c>
      <c r="J137">
        <v>100</v>
      </c>
      <c r="K137">
        <v>1.265E-2</v>
      </c>
      <c r="L137">
        <v>100</v>
      </c>
      <c r="M137">
        <v>2.2100000000000002E-3</v>
      </c>
      <c r="N137" t="b">
        <f t="shared" si="8"/>
        <v>1</v>
      </c>
      <c r="O137" t="b">
        <f t="shared" si="9"/>
        <v>0</v>
      </c>
    </row>
    <row r="138" spans="1:15" x14ac:dyDescent="0.2">
      <c r="A138" t="s">
        <v>201</v>
      </c>
      <c r="B138">
        <v>70</v>
      </c>
      <c r="C138" t="s">
        <v>53</v>
      </c>
      <c r="D138">
        <v>1.9E-3</v>
      </c>
      <c r="E138">
        <v>1.25E-3</v>
      </c>
      <c r="F138">
        <v>5.0600000000000003E-3</v>
      </c>
      <c r="G138">
        <v>1.2099999999999999E-3</v>
      </c>
      <c r="H138">
        <v>100</v>
      </c>
      <c r="I138">
        <v>1.25E-3</v>
      </c>
      <c r="J138">
        <v>100</v>
      </c>
      <c r="K138">
        <v>5.0000000000000001E-3</v>
      </c>
      <c r="L138">
        <v>100</v>
      </c>
      <c r="M138">
        <v>1.23E-3</v>
      </c>
      <c r="N138" t="b">
        <f t="shared" si="8"/>
        <v>1</v>
      </c>
      <c r="O138" t="b">
        <f t="shared" si="9"/>
        <v>0</v>
      </c>
    </row>
    <row r="139" spans="1:15" x14ac:dyDescent="0.2">
      <c r="A139" t="s">
        <v>202</v>
      </c>
      <c r="B139">
        <v>7837</v>
      </c>
      <c r="C139" t="s">
        <v>23</v>
      </c>
      <c r="D139">
        <v>0.42305999999999999</v>
      </c>
      <c r="E139">
        <v>0.19924</v>
      </c>
      <c r="F139">
        <v>7.9191000000000003</v>
      </c>
      <c r="G139">
        <v>0.37254999999999999</v>
      </c>
      <c r="H139">
        <v>100</v>
      </c>
      <c r="I139">
        <v>0.21701999999999999</v>
      </c>
      <c r="J139">
        <v>100</v>
      </c>
      <c r="K139">
        <v>10.94303</v>
      </c>
      <c r="L139">
        <v>100</v>
      </c>
      <c r="M139">
        <v>0.37940000000000002</v>
      </c>
      <c r="N139" t="b">
        <f t="shared" si="8"/>
        <v>1</v>
      </c>
      <c r="O139" t="b">
        <f t="shared" si="9"/>
        <v>0</v>
      </c>
    </row>
    <row r="140" spans="1:15" x14ac:dyDescent="0.2">
      <c r="A140" t="s">
        <v>203</v>
      </c>
      <c r="B140">
        <v>240</v>
      </c>
      <c r="C140" t="s">
        <v>29</v>
      </c>
      <c r="D140">
        <v>8.1200000000000005E-3</v>
      </c>
      <c r="E140">
        <v>9.0799999999999995E-3</v>
      </c>
      <c r="F140">
        <v>3.3009999999999998E-2</v>
      </c>
      <c r="G140">
        <v>6.1000000000000004E-3</v>
      </c>
      <c r="H140">
        <v>100</v>
      </c>
      <c r="I140">
        <v>9.0299999999999998E-3</v>
      </c>
      <c r="J140">
        <v>100</v>
      </c>
      <c r="K140">
        <v>3.2800000000000003E-2</v>
      </c>
      <c r="L140">
        <v>100</v>
      </c>
      <c r="M140">
        <v>6.0899999999999999E-3</v>
      </c>
      <c r="N140" t="b">
        <f t="shared" si="8"/>
        <v>1</v>
      </c>
      <c r="O140" t="b">
        <f t="shared" si="9"/>
        <v>0</v>
      </c>
    </row>
    <row r="141" spans="1:15" x14ac:dyDescent="0.2">
      <c r="A141" t="s">
        <v>204</v>
      </c>
      <c r="B141">
        <v>1275</v>
      </c>
      <c r="C141" t="s">
        <v>23</v>
      </c>
      <c r="D141">
        <v>4.1029999999999997E-2</v>
      </c>
      <c r="E141">
        <v>2.6530000000000001E-2</v>
      </c>
      <c r="F141">
        <v>0.54237000000000002</v>
      </c>
      <c r="G141">
        <v>12.1463</v>
      </c>
      <c r="H141">
        <v>100</v>
      </c>
      <c r="I141">
        <v>2.777E-2</v>
      </c>
      <c r="J141">
        <v>100</v>
      </c>
      <c r="K141">
        <v>0.67562999999999995</v>
      </c>
      <c r="L141">
        <v>100</v>
      </c>
      <c r="M141">
        <v>12.59076</v>
      </c>
      <c r="N141" t="b">
        <f t="shared" si="8"/>
        <v>1</v>
      </c>
      <c r="O141" t="b">
        <f t="shared" si="9"/>
        <v>0</v>
      </c>
    </row>
    <row r="142" spans="1:15" x14ac:dyDescent="0.2">
      <c r="A142" t="s">
        <v>205</v>
      </c>
      <c r="B142">
        <v>575</v>
      </c>
      <c r="C142" t="s">
        <v>206</v>
      </c>
      <c r="D142">
        <v>1.652E-2</v>
      </c>
      <c r="E142">
        <v>1.383E-2</v>
      </c>
      <c r="F142">
        <v>7.1230000000000002E-2</v>
      </c>
      <c r="G142">
        <v>9.1800000000000007E-3</v>
      </c>
      <c r="H142">
        <v>100</v>
      </c>
      <c r="I142">
        <v>1.38E-2</v>
      </c>
      <c r="J142">
        <v>100</v>
      </c>
      <c r="K142">
        <v>7.0809999999999998E-2</v>
      </c>
      <c r="L142">
        <v>100</v>
      </c>
      <c r="M142">
        <v>9.0900000000000009E-3</v>
      </c>
      <c r="N142" t="b">
        <f t="shared" si="8"/>
        <v>1</v>
      </c>
      <c r="O142" t="b">
        <f t="shared" si="9"/>
        <v>0</v>
      </c>
    </row>
    <row r="143" spans="1:15" x14ac:dyDescent="0.2">
      <c r="A143" t="s">
        <v>207</v>
      </c>
      <c r="B143">
        <v>400</v>
      </c>
      <c r="C143" t="s">
        <v>29</v>
      </c>
      <c r="D143">
        <v>1.6109999999999999E-2</v>
      </c>
      <c r="E143">
        <v>1.8759999999999999E-2</v>
      </c>
      <c r="F143">
        <v>9.6560000000000007E-2</v>
      </c>
      <c r="G143">
        <v>1.533E-2</v>
      </c>
      <c r="H143">
        <v>100</v>
      </c>
      <c r="I143">
        <v>1.8800000000000001E-2</v>
      </c>
      <c r="J143">
        <v>100</v>
      </c>
      <c r="K143">
        <v>9.5549999999999996E-2</v>
      </c>
      <c r="L143">
        <v>100</v>
      </c>
      <c r="M143">
        <v>1.559E-2</v>
      </c>
      <c r="N143" t="b">
        <f t="shared" si="8"/>
        <v>1</v>
      </c>
      <c r="O143" t="b">
        <f t="shared" si="9"/>
        <v>0</v>
      </c>
    </row>
    <row r="144" spans="1:15" x14ac:dyDescent="0.2">
      <c r="A144" t="s">
        <v>208</v>
      </c>
      <c r="B144">
        <v>144</v>
      </c>
      <c r="C144" t="s">
        <v>23</v>
      </c>
      <c r="D144">
        <v>4.6800000000000001E-3</v>
      </c>
      <c r="E144">
        <v>2.7100000000000002E-3</v>
      </c>
      <c r="F144">
        <v>2.3800000000000002E-2</v>
      </c>
      <c r="G144">
        <v>3.5999999999999999E-3</v>
      </c>
      <c r="H144">
        <v>100</v>
      </c>
      <c r="I144">
        <v>2.7100000000000002E-3</v>
      </c>
      <c r="J144">
        <v>100</v>
      </c>
      <c r="K144">
        <v>2.333E-2</v>
      </c>
      <c r="L144">
        <v>100</v>
      </c>
      <c r="M144">
        <v>3.63E-3</v>
      </c>
      <c r="N144" t="b">
        <f t="shared" si="8"/>
        <v>1</v>
      </c>
      <c r="O144" t="b">
        <f t="shared" si="9"/>
        <v>0</v>
      </c>
    </row>
    <row r="145" spans="1:15" x14ac:dyDescent="0.2">
      <c r="A145" t="s">
        <v>210</v>
      </c>
      <c r="B145">
        <v>465</v>
      </c>
      <c r="C145" t="s">
        <v>82</v>
      </c>
      <c r="D145">
        <v>1.353E-2</v>
      </c>
      <c r="E145">
        <v>5.2359999999999997E-2</v>
      </c>
      <c r="F145">
        <v>0.51078000000000001</v>
      </c>
      <c r="G145">
        <v>7.7362599999999997</v>
      </c>
      <c r="H145">
        <v>0</v>
      </c>
      <c r="I145">
        <v>2.2540000000000001E-2</v>
      </c>
      <c r="J145">
        <v>0</v>
      </c>
      <c r="K145">
        <v>0.20324999999999999</v>
      </c>
      <c r="L145">
        <v>100</v>
      </c>
      <c r="M145">
        <v>7.9624100000000002</v>
      </c>
      <c r="N145" t="b">
        <f t="shared" si="8"/>
        <v>0</v>
      </c>
      <c r="O145" t="b">
        <f t="shared" si="9"/>
        <v>0</v>
      </c>
    </row>
    <row r="146" spans="1:15" x14ac:dyDescent="0.2">
      <c r="A146" t="s">
        <v>211</v>
      </c>
      <c r="B146">
        <v>31707</v>
      </c>
      <c r="C146" t="s">
        <v>212</v>
      </c>
      <c r="D146">
        <v>1.2383200000000001</v>
      </c>
      <c r="E146">
        <v>0.46218999999999999</v>
      </c>
      <c r="F146">
        <v>1000000</v>
      </c>
      <c r="G146">
        <v>1.13571</v>
      </c>
      <c r="H146">
        <v>100</v>
      </c>
      <c r="I146">
        <v>0.51346999999999998</v>
      </c>
      <c r="J146">
        <v>0</v>
      </c>
      <c r="K146">
        <v>1000000</v>
      </c>
      <c r="L146">
        <v>100</v>
      </c>
      <c r="M146">
        <v>1.1829400000000001</v>
      </c>
      <c r="N146" t="b">
        <f t="shared" si="8"/>
        <v>1</v>
      </c>
      <c r="O146" t="b">
        <f t="shared" si="9"/>
        <v>0</v>
      </c>
    </row>
    <row r="147" spans="1:15" x14ac:dyDescent="0.2">
      <c r="A147" t="s">
        <v>213</v>
      </c>
      <c r="B147">
        <v>70</v>
      </c>
      <c r="C147" t="s">
        <v>16</v>
      </c>
      <c r="D147">
        <v>1.9E-3</v>
      </c>
      <c r="E147">
        <v>9.7999999999999997E-4</v>
      </c>
      <c r="F147">
        <v>6.3899999999999998E-3</v>
      </c>
      <c r="G147">
        <v>1.1999999999999999E-3</v>
      </c>
      <c r="H147">
        <v>100</v>
      </c>
      <c r="I147">
        <v>9.8999999999999999E-4</v>
      </c>
      <c r="J147">
        <v>100</v>
      </c>
      <c r="K147">
        <v>6.3499999999999997E-3</v>
      </c>
      <c r="L147">
        <v>100</v>
      </c>
      <c r="M147">
        <v>1.1900000000000001E-3</v>
      </c>
      <c r="N147" t="b">
        <f t="shared" si="8"/>
        <v>1</v>
      </c>
      <c r="O147" t="b">
        <f t="shared" si="9"/>
        <v>0</v>
      </c>
    </row>
    <row r="148" spans="1:15" x14ac:dyDescent="0.2">
      <c r="A148" t="s">
        <v>215</v>
      </c>
      <c r="B148">
        <v>8568</v>
      </c>
      <c r="C148" t="s">
        <v>68</v>
      </c>
      <c r="D148">
        <v>0.42029</v>
      </c>
      <c r="E148">
        <v>0.58814999999999995</v>
      </c>
      <c r="F148">
        <v>23.770199999999999</v>
      </c>
      <c r="G148">
        <v>1000000</v>
      </c>
      <c r="H148">
        <v>73.599999999999994</v>
      </c>
      <c r="I148">
        <v>0.51541000000000003</v>
      </c>
      <c r="J148">
        <v>73.599999999999994</v>
      </c>
      <c r="K148">
        <v>21.624420000000001</v>
      </c>
      <c r="L148">
        <v>0</v>
      </c>
      <c r="M148">
        <v>1000000</v>
      </c>
      <c r="N148" t="b">
        <f t="shared" si="8"/>
        <v>0</v>
      </c>
      <c r="O148" t="b">
        <f t="shared" si="9"/>
        <v>0</v>
      </c>
    </row>
    <row r="149" spans="1:15" x14ac:dyDescent="0.2">
      <c r="A149" t="s">
        <v>216</v>
      </c>
      <c r="B149">
        <v>330769</v>
      </c>
      <c r="C149" t="s">
        <v>105</v>
      </c>
      <c r="D149">
        <v>24.542290000000001</v>
      </c>
      <c r="E149">
        <v>20.93309</v>
      </c>
      <c r="F149">
        <v>1000000</v>
      </c>
      <c r="G149">
        <v>1000000</v>
      </c>
      <c r="H149">
        <v>100</v>
      </c>
      <c r="I149">
        <v>21.033809999999999</v>
      </c>
      <c r="J149">
        <v>0</v>
      </c>
      <c r="K149">
        <v>1000000</v>
      </c>
      <c r="L149">
        <v>0</v>
      </c>
      <c r="M149">
        <v>1000000</v>
      </c>
      <c r="N149" t="b">
        <f t="shared" si="8"/>
        <v>1</v>
      </c>
      <c r="O149" t="b">
        <f t="shared" si="9"/>
        <v>0</v>
      </c>
    </row>
    <row r="150" spans="1:15" x14ac:dyDescent="0.2">
      <c r="A150" t="s">
        <v>217</v>
      </c>
      <c r="B150">
        <v>11410</v>
      </c>
      <c r="C150" t="s">
        <v>218</v>
      </c>
      <c r="D150">
        <v>1000000</v>
      </c>
      <c r="E150">
        <v>38.042909999999999</v>
      </c>
      <c r="F150">
        <v>33.614449999999998</v>
      </c>
      <c r="G150">
        <v>1000000</v>
      </c>
      <c r="H150">
        <v>100</v>
      </c>
      <c r="I150">
        <v>41.887090000000001</v>
      </c>
      <c r="J150">
        <v>100</v>
      </c>
      <c r="K150">
        <v>35.659770000000002</v>
      </c>
      <c r="L150">
        <v>0</v>
      </c>
      <c r="M150">
        <v>1000000</v>
      </c>
      <c r="N150" t="b">
        <f t="shared" si="8"/>
        <v>1</v>
      </c>
      <c r="O150" t="b">
        <f t="shared" si="9"/>
        <v>0</v>
      </c>
    </row>
    <row r="151" spans="1:15" x14ac:dyDescent="0.2">
      <c r="A151" t="s">
        <v>219</v>
      </c>
      <c r="B151">
        <v>306</v>
      </c>
      <c r="C151" t="s">
        <v>220</v>
      </c>
      <c r="D151">
        <v>1.0370000000000001E-2</v>
      </c>
      <c r="E151">
        <v>3.7810000000000003E-2</v>
      </c>
      <c r="F151">
        <v>0.42365999999999998</v>
      </c>
      <c r="G151">
        <v>1.4985299999999999</v>
      </c>
      <c r="H151">
        <v>0</v>
      </c>
      <c r="I151">
        <v>1.132E-2</v>
      </c>
      <c r="J151">
        <v>0</v>
      </c>
      <c r="K151">
        <v>8.1030000000000005E-2</v>
      </c>
      <c r="L151">
        <v>100</v>
      </c>
      <c r="M151">
        <v>1.4942599999999999</v>
      </c>
      <c r="N151" t="b">
        <f t="shared" si="8"/>
        <v>0</v>
      </c>
      <c r="O151" t="b">
        <f t="shared" si="9"/>
        <v>0</v>
      </c>
    </row>
    <row r="152" spans="1:15" x14ac:dyDescent="0.2">
      <c r="A152" t="s">
        <v>221</v>
      </c>
      <c r="B152">
        <v>310805</v>
      </c>
      <c r="C152" t="s">
        <v>153</v>
      </c>
      <c r="D152">
        <v>26.145980000000002</v>
      </c>
      <c r="E152">
        <v>49.010840000000002</v>
      </c>
      <c r="F152">
        <v>1000000</v>
      </c>
      <c r="G152">
        <v>26.618469999999999</v>
      </c>
      <c r="H152">
        <v>100</v>
      </c>
      <c r="I152">
        <v>50.243090000000002</v>
      </c>
      <c r="J152">
        <v>0</v>
      </c>
      <c r="K152">
        <v>1000000</v>
      </c>
      <c r="L152">
        <v>100</v>
      </c>
      <c r="M152">
        <v>27.013449999999999</v>
      </c>
      <c r="N152" t="b">
        <f t="shared" si="8"/>
        <v>0</v>
      </c>
      <c r="O152" t="b">
        <f t="shared" si="9"/>
        <v>0</v>
      </c>
    </row>
    <row r="153" spans="1:15" x14ac:dyDescent="0.2">
      <c r="A153" t="s">
        <v>222</v>
      </c>
      <c r="B153">
        <v>30756</v>
      </c>
      <c r="C153" t="s">
        <v>223</v>
      </c>
      <c r="D153">
        <v>19.668980000000001</v>
      </c>
      <c r="E153">
        <v>42.556510000000003</v>
      </c>
      <c r="F153">
        <v>1000000</v>
      </c>
      <c r="G153">
        <v>1000000</v>
      </c>
      <c r="H153">
        <v>100</v>
      </c>
      <c r="I153">
        <v>40.208660000000002</v>
      </c>
      <c r="J153">
        <v>100</v>
      </c>
      <c r="K153">
        <v>1000000</v>
      </c>
      <c r="L153">
        <v>0</v>
      </c>
      <c r="M153">
        <v>1000000</v>
      </c>
      <c r="N153" t="b">
        <f t="shared" si="8"/>
        <v>0</v>
      </c>
      <c r="O153" t="b">
        <f t="shared" si="9"/>
        <v>0</v>
      </c>
    </row>
    <row r="155" spans="1:15" x14ac:dyDescent="0.2">
      <c r="N155">
        <f>COUNTIF(N2:N153,TRUE)</f>
        <v>101</v>
      </c>
      <c r="O155">
        <f>COUNTIF(O2:O153,TRUE)</f>
        <v>20</v>
      </c>
    </row>
    <row r="156" spans="1:15" x14ac:dyDescent="0.2">
      <c r="N156">
        <f>N155/152</f>
        <v>0.66447368421052633</v>
      </c>
      <c r="O156">
        <f>O155/152</f>
        <v>0.13157894736842105</v>
      </c>
    </row>
    <row r="161" spans="14:14" x14ac:dyDescent="0.2">
      <c r="N161">
        <f>101/134</f>
        <v>0.75373134328358204</v>
      </c>
    </row>
  </sheetData>
  <sortState ref="A2:O153">
    <sortCondition descending="1"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opLeftCell="D134" workbookViewId="0">
      <selection activeCell="G8" sqref="G8"/>
    </sheetView>
  </sheetViews>
  <sheetFormatPr baseColWidth="10" defaultRowHeight="16" x14ac:dyDescent="0.2"/>
  <cols>
    <col min="7" max="7" width="20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226</v>
      </c>
      <c r="O1" t="s">
        <v>227</v>
      </c>
      <c r="P1" s="1" t="s">
        <v>233</v>
      </c>
      <c r="Q1" s="1" t="s">
        <v>232</v>
      </c>
      <c r="R1" s="1" t="s">
        <v>234</v>
      </c>
      <c r="S1" s="1" t="s">
        <v>235</v>
      </c>
      <c r="T1" s="1"/>
      <c r="U1" s="1"/>
      <c r="V1" s="1"/>
    </row>
    <row r="2" spans="1:22" x14ac:dyDescent="0.2">
      <c r="A2" t="s">
        <v>13</v>
      </c>
      <c r="B2">
        <v>1900</v>
      </c>
      <c r="C2" t="s">
        <v>14</v>
      </c>
      <c r="D2">
        <v>6.1949999999999998E-2</v>
      </c>
      <c r="E2">
        <v>2.546E-2</v>
      </c>
      <c r="F2">
        <v>0.62936999999999999</v>
      </c>
      <c r="G2">
        <v>5.0689999999999999E-2</v>
      </c>
      <c r="H2">
        <v>100</v>
      </c>
      <c r="I2">
        <v>2.708E-2</v>
      </c>
      <c r="J2">
        <v>100</v>
      </c>
      <c r="K2">
        <v>0.70638000000000001</v>
      </c>
      <c r="L2">
        <v>100</v>
      </c>
      <c r="M2">
        <v>5.6509999999999998E-2</v>
      </c>
      <c r="N2" t="b">
        <f>OR(D2&gt;E2,D2&gt;F2,D2&gt;G2,D2&gt;I2,D2&gt;K2,D2&gt;M2)</f>
        <v>1</v>
      </c>
      <c r="O2" t="b">
        <f>AND(D2&gt;1000,E2&gt;1000,F2&gt;1000,G2&gt;1000,H2&lt;100,J2&lt;100,L2&lt;100)</f>
        <v>0</v>
      </c>
      <c r="P2" s="1" t="b">
        <f>AND(D2&lt;E2,D2&lt;F2,D2&lt;G2)</f>
        <v>0</v>
      </c>
      <c r="Q2" s="1" t="b">
        <f>AND(E2&lt;D2,E2&lt;F2,E2&lt;G2)</f>
        <v>1</v>
      </c>
      <c r="R2" s="1" t="b">
        <f>AND(F2&lt;D2,F2&lt;E2,F2&lt;G2)</f>
        <v>0</v>
      </c>
      <c r="S2" s="1" t="b">
        <f>AND(G2&lt;D2,G2&lt;E2,G2&lt;F2)</f>
        <v>0</v>
      </c>
      <c r="T2" t="b">
        <f>AND(AND(P2=FALSE,Q2=FALSE,R2=FALSE,S2=FALSE),OR(D2&lt;1000,E2&lt;1000,F2&lt;1000,G2&lt;1000))</f>
        <v>0</v>
      </c>
    </row>
    <row r="3" spans="1:22" x14ac:dyDescent="0.2">
      <c r="A3" t="s">
        <v>15</v>
      </c>
      <c r="B3">
        <v>342</v>
      </c>
      <c r="C3" t="s">
        <v>16</v>
      </c>
      <c r="D3">
        <v>8.8999999999999999E-3</v>
      </c>
      <c r="E3">
        <v>4.3699999999999998E-3</v>
      </c>
      <c r="F3">
        <v>4.1169999999999998E-2</v>
      </c>
      <c r="G3">
        <v>5.5100000000000001E-3</v>
      </c>
      <c r="H3">
        <v>100</v>
      </c>
      <c r="I3">
        <v>4.62E-3</v>
      </c>
      <c r="J3">
        <v>100</v>
      </c>
      <c r="K3">
        <v>4.3290000000000002E-2</v>
      </c>
      <c r="L3">
        <v>100</v>
      </c>
      <c r="M3">
        <v>6.0000000000000001E-3</v>
      </c>
      <c r="N3" t="b">
        <f t="shared" ref="N3:N66" si="0">OR(D3&gt;E3,D3&gt;F3,D3&gt;G3,D3&gt;I3,D3&gt;K3,D3&gt;M3)</f>
        <v>1</v>
      </c>
      <c r="O3" t="b">
        <f t="shared" ref="O3:O66" si="1">AND(D3&gt;1000,E3&gt;1000,F3&gt;1000,G3&gt;1000,H3&lt;100,J3&lt;100,L3&lt;100)</f>
        <v>0</v>
      </c>
      <c r="P3" s="1" t="b">
        <f t="shared" ref="P3:P66" si="2">AND(D3&lt;E3,D3&lt;F3,D3&lt;G3)</f>
        <v>0</v>
      </c>
      <c r="Q3" s="1" t="b">
        <f t="shared" ref="Q3:Q66" si="3">AND(E3&lt;D3,E3&lt;F3,E3&lt;G3)</f>
        <v>1</v>
      </c>
      <c r="R3" s="1" t="b">
        <f t="shared" ref="R3:R66" si="4">AND(F3&lt;D3,F3&lt;E3,F3&lt;G3)</f>
        <v>0</v>
      </c>
      <c r="S3" s="1" t="b">
        <f t="shared" ref="S3:S66" si="5">AND(G3&lt;D3,G3&lt;E3,G3&lt;F3)</f>
        <v>0</v>
      </c>
      <c r="T3" t="b">
        <f t="shared" ref="T3:T66" si="6">AND(AND(P3=FALSE,Q3=FALSE,R3=FALSE,S3=FALSE),OR(D3&lt;1000,E3&lt;1000,F3&lt;1000,G3&lt;1000))</f>
        <v>0</v>
      </c>
    </row>
    <row r="4" spans="1:22" x14ac:dyDescent="0.2">
      <c r="A4" t="s">
        <v>17</v>
      </c>
      <c r="B4">
        <v>829220</v>
      </c>
      <c r="C4" t="s">
        <v>18</v>
      </c>
      <c r="D4">
        <v>1000000</v>
      </c>
      <c r="E4">
        <v>1000000</v>
      </c>
      <c r="F4">
        <v>1000000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 t="b">
        <f t="shared" si="0"/>
        <v>0</v>
      </c>
      <c r="O4" t="b">
        <f t="shared" si="1"/>
        <v>1</v>
      </c>
      <c r="P4" s="1" t="b">
        <f t="shared" si="2"/>
        <v>0</v>
      </c>
      <c r="Q4" s="1" t="b">
        <f t="shared" si="3"/>
        <v>0</v>
      </c>
      <c r="R4" s="1" t="b">
        <f t="shared" si="4"/>
        <v>0</v>
      </c>
      <c r="S4" s="1" t="b">
        <f t="shared" si="5"/>
        <v>0</v>
      </c>
      <c r="T4" t="b">
        <f t="shared" si="6"/>
        <v>0</v>
      </c>
    </row>
    <row r="5" spans="1:22" x14ac:dyDescent="0.2">
      <c r="A5" t="s">
        <v>20</v>
      </c>
      <c r="B5">
        <v>425</v>
      </c>
      <c r="C5" t="s">
        <v>21</v>
      </c>
      <c r="D5">
        <v>1.528E-2</v>
      </c>
      <c r="E5">
        <v>1.9939999999999999E-2</v>
      </c>
      <c r="F5">
        <v>0.11706</v>
      </c>
      <c r="G5">
        <v>9.6790000000000001E-2</v>
      </c>
      <c r="H5">
        <v>100</v>
      </c>
      <c r="I5">
        <v>2.3089999999999999E-2</v>
      </c>
      <c r="J5">
        <v>100</v>
      </c>
      <c r="K5">
        <v>0.12392</v>
      </c>
      <c r="L5">
        <v>100</v>
      </c>
      <c r="M5">
        <v>0.10061</v>
      </c>
      <c r="N5" t="b">
        <f t="shared" si="0"/>
        <v>0</v>
      </c>
      <c r="O5" t="b">
        <f t="shared" si="1"/>
        <v>0</v>
      </c>
      <c r="P5" s="1" t="b">
        <f t="shared" si="2"/>
        <v>1</v>
      </c>
      <c r="Q5" s="1" t="b">
        <f t="shared" si="3"/>
        <v>0</v>
      </c>
      <c r="R5" s="1" t="b">
        <f t="shared" si="4"/>
        <v>0</v>
      </c>
      <c r="S5" s="1" t="b">
        <f t="shared" si="5"/>
        <v>0</v>
      </c>
      <c r="T5" t="b">
        <f t="shared" si="6"/>
        <v>0</v>
      </c>
    </row>
    <row r="6" spans="1:22" x14ac:dyDescent="0.2">
      <c r="A6" t="s">
        <v>22</v>
      </c>
      <c r="B6">
        <v>629</v>
      </c>
      <c r="C6" t="s">
        <v>23</v>
      </c>
      <c r="D6">
        <v>2.0740000000000001E-2</v>
      </c>
      <c r="E6">
        <v>1.123E-2</v>
      </c>
      <c r="F6">
        <v>8.7749999999999995E-2</v>
      </c>
      <c r="G6">
        <v>1.294E-2</v>
      </c>
      <c r="H6">
        <v>100</v>
      </c>
      <c r="I6">
        <v>1.208E-2</v>
      </c>
      <c r="J6">
        <v>100</v>
      </c>
      <c r="K6">
        <v>9.1670000000000001E-2</v>
      </c>
      <c r="L6">
        <v>100</v>
      </c>
      <c r="M6">
        <v>1.4250000000000001E-2</v>
      </c>
      <c r="N6" t="b">
        <f t="shared" si="0"/>
        <v>1</v>
      </c>
      <c r="O6" t="b">
        <f t="shared" si="1"/>
        <v>0</v>
      </c>
      <c r="P6" s="1" t="b">
        <f t="shared" si="2"/>
        <v>0</v>
      </c>
      <c r="Q6" s="1" t="b">
        <f t="shared" si="3"/>
        <v>1</v>
      </c>
      <c r="R6" s="1" t="b">
        <f t="shared" si="4"/>
        <v>0</v>
      </c>
      <c r="S6" s="1" t="b">
        <f t="shared" si="5"/>
        <v>0</v>
      </c>
      <c r="T6" t="b">
        <f t="shared" si="6"/>
        <v>0</v>
      </c>
    </row>
    <row r="7" spans="1:22" x14ac:dyDescent="0.2">
      <c r="A7" t="s">
        <v>24</v>
      </c>
      <c r="B7">
        <v>171955</v>
      </c>
      <c r="C7" t="s">
        <v>25</v>
      </c>
      <c r="D7">
        <v>14.80782</v>
      </c>
      <c r="E7">
        <v>8.3687900000000006</v>
      </c>
      <c r="F7">
        <v>1000000</v>
      </c>
      <c r="G7">
        <v>11.219390000000001</v>
      </c>
      <c r="H7">
        <v>100</v>
      </c>
      <c r="I7">
        <v>9.6017700000000001</v>
      </c>
      <c r="J7">
        <v>0</v>
      </c>
      <c r="K7">
        <v>1000000</v>
      </c>
      <c r="L7">
        <v>100</v>
      </c>
      <c r="M7">
        <v>12.125540000000001</v>
      </c>
      <c r="N7" t="b">
        <f t="shared" si="0"/>
        <v>1</v>
      </c>
      <c r="O7" t="b">
        <f t="shared" si="1"/>
        <v>0</v>
      </c>
      <c r="P7" s="1" t="b">
        <f t="shared" si="2"/>
        <v>0</v>
      </c>
      <c r="Q7" s="1" t="b">
        <f t="shared" si="3"/>
        <v>1</v>
      </c>
      <c r="R7" s="1" t="b">
        <f t="shared" si="4"/>
        <v>0</v>
      </c>
      <c r="S7" s="1" t="b">
        <f t="shared" si="5"/>
        <v>0</v>
      </c>
      <c r="T7" t="b">
        <f t="shared" si="6"/>
        <v>0</v>
      </c>
    </row>
    <row r="8" spans="1:22" x14ac:dyDescent="0.2">
      <c r="A8" t="s">
        <v>26</v>
      </c>
      <c r="B8">
        <v>36</v>
      </c>
      <c r="C8" t="s">
        <v>27</v>
      </c>
      <c r="D8">
        <v>1.3799999999999999E-3</v>
      </c>
      <c r="E8">
        <v>1.48E-3</v>
      </c>
      <c r="F8">
        <v>3.9899999999999996E-3</v>
      </c>
      <c r="G8">
        <v>1.3799999999999999E-3</v>
      </c>
      <c r="H8">
        <v>100</v>
      </c>
      <c r="I8">
        <v>1.5499999999999999E-3</v>
      </c>
      <c r="J8">
        <v>100</v>
      </c>
      <c r="K8">
        <v>4.0299999999999997E-3</v>
      </c>
      <c r="L8">
        <v>100</v>
      </c>
      <c r="M8">
        <v>1.41E-3</v>
      </c>
      <c r="N8" t="b">
        <f t="shared" si="0"/>
        <v>0</v>
      </c>
      <c r="O8" t="b">
        <f t="shared" si="1"/>
        <v>0</v>
      </c>
      <c r="P8" s="1" t="b">
        <f t="shared" si="2"/>
        <v>0</v>
      </c>
      <c r="Q8" s="1" t="b">
        <f t="shared" si="3"/>
        <v>0</v>
      </c>
      <c r="R8" s="1" t="b">
        <f t="shared" si="4"/>
        <v>0</v>
      </c>
      <c r="S8" s="1" t="b">
        <f t="shared" si="5"/>
        <v>0</v>
      </c>
      <c r="T8" t="b">
        <f t="shared" si="6"/>
        <v>1</v>
      </c>
    </row>
    <row r="9" spans="1:22" x14ac:dyDescent="0.2">
      <c r="A9" t="s">
        <v>28</v>
      </c>
      <c r="B9">
        <v>544</v>
      </c>
      <c r="C9" t="s">
        <v>29</v>
      </c>
      <c r="D9">
        <v>2.5819999999999999E-2</v>
      </c>
      <c r="E9">
        <v>1.3100000000000001E-2</v>
      </c>
      <c r="F9">
        <v>0.20033999999999999</v>
      </c>
      <c r="G9">
        <v>1.9949999999999999E-2</v>
      </c>
      <c r="H9">
        <v>100</v>
      </c>
      <c r="I9">
        <v>1.289E-2</v>
      </c>
      <c r="J9">
        <v>100</v>
      </c>
      <c r="K9">
        <v>0.20114000000000001</v>
      </c>
      <c r="L9">
        <v>100</v>
      </c>
      <c r="M9">
        <v>2.1489999999999999E-2</v>
      </c>
      <c r="N9" t="b">
        <f t="shared" si="0"/>
        <v>1</v>
      </c>
      <c r="O9" t="b">
        <f t="shared" si="1"/>
        <v>0</v>
      </c>
      <c r="P9" s="1" t="b">
        <f t="shared" si="2"/>
        <v>0</v>
      </c>
      <c r="Q9" s="1" t="b">
        <f t="shared" si="3"/>
        <v>1</v>
      </c>
      <c r="R9" s="1" t="b">
        <f t="shared" si="4"/>
        <v>0</v>
      </c>
      <c r="S9" s="1" t="b">
        <f t="shared" si="5"/>
        <v>0</v>
      </c>
      <c r="T9" t="b">
        <f t="shared" si="6"/>
        <v>0</v>
      </c>
    </row>
    <row r="10" spans="1:22" x14ac:dyDescent="0.2">
      <c r="A10" t="s">
        <v>30</v>
      </c>
      <c r="B10">
        <v>36198</v>
      </c>
      <c r="C10" t="s">
        <v>31</v>
      </c>
      <c r="D10">
        <v>3.5839300000000001</v>
      </c>
      <c r="E10">
        <v>1.1254900000000001</v>
      </c>
      <c r="F10">
        <v>1000000</v>
      </c>
      <c r="G10">
        <v>1.28905</v>
      </c>
      <c r="H10">
        <v>100</v>
      </c>
      <c r="I10">
        <v>1.1714800000000001</v>
      </c>
      <c r="J10">
        <v>0</v>
      </c>
      <c r="K10">
        <v>1000000</v>
      </c>
      <c r="L10">
        <v>100</v>
      </c>
      <c r="M10">
        <v>1.4047400000000001</v>
      </c>
      <c r="N10" t="b">
        <f t="shared" si="0"/>
        <v>1</v>
      </c>
      <c r="O10" t="b">
        <f t="shared" si="1"/>
        <v>0</v>
      </c>
      <c r="P10" s="1" t="b">
        <f t="shared" si="2"/>
        <v>0</v>
      </c>
      <c r="Q10" s="1" t="b">
        <f t="shared" si="3"/>
        <v>1</v>
      </c>
      <c r="R10" s="1" t="b">
        <f t="shared" si="4"/>
        <v>0</v>
      </c>
      <c r="S10" s="1" t="b">
        <f t="shared" si="5"/>
        <v>0</v>
      </c>
      <c r="T10" t="b">
        <f t="shared" si="6"/>
        <v>0</v>
      </c>
    </row>
    <row r="11" spans="1:22" x14ac:dyDescent="0.2">
      <c r="A11" t="s">
        <v>32</v>
      </c>
      <c r="B11">
        <v>74987</v>
      </c>
      <c r="C11" t="s">
        <v>33</v>
      </c>
      <c r="D11">
        <v>9.1660900000000005</v>
      </c>
      <c r="E11">
        <v>39.815339999999999</v>
      </c>
      <c r="F11">
        <v>1000000</v>
      </c>
      <c r="G11">
        <v>1000000</v>
      </c>
      <c r="H11">
        <v>92.24</v>
      </c>
      <c r="I11">
        <v>38.880760000000002</v>
      </c>
      <c r="J11">
        <v>0</v>
      </c>
      <c r="K11">
        <v>1000000</v>
      </c>
      <c r="L11">
        <v>0</v>
      </c>
      <c r="M11">
        <v>1000000</v>
      </c>
      <c r="N11" t="b">
        <f t="shared" si="0"/>
        <v>0</v>
      </c>
      <c r="O11" t="b">
        <f t="shared" si="1"/>
        <v>0</v>
      </c>
      <c r="P11" s="1" t="b">
        <f t="shared" si="2"/>
        <v>1</v>
      </c>
      <c r="Q11" s="1" t="b">
        <f t="shared" si="3"/>
        <v>0</v>
      </c>
      <c r="R11" s="1" t="b">
        <f t="shared" si="4"/>
        <v>0</v>
      </c>
      <c r="S11" s="1" t="b">
        <f t="shared" si="5"/>
        <v>0</v>
      </c>
      <c r="T11" t="b">
        <f t="shared" si="6"/>
        <v>0</v>
      </c>
    </row>
    <row r="12" spans="1:22" x14ac:dyDescent="0.2">
      <c r="A12" t="s">
        <v>34</v>
      </c>
      <c r="B12">
        <v>16533</v>
      </c>
      <c r="C12" t="s">
        <v>35</v>
      </c>
      <c r="D12">
        <v>1000000</v>
      </c>
      <c r="E12">
        <v>49.466700000000003</v>
      </c>
      <c r="F12">
        <v>52.72222</v>
      </c>
      <c r="G12">
        <v>1000000</v>
      </c>
      <c r="H12">
        <v>100</v>
      </c>
      <c r="I12">
        <v>50.230640000000001</v>
      </c>
      <c r="J12">
        <v>100</v>
      </c>
      <c r="K12">
        <v>54.631709999999998</v>
      </c>
      <c r="L12">
        <v>0</v>
      </c>
      <c r="M12">
        <v>1000000</v>
      </c>
      <c r="N12" t="b">
        <f t="shared" si="0"/>
        <v>1</v>
      </c>
      <c r="O12" t="b">
        <f t="shared" si="1"/>
        <v>0</v>
      </c>
      <c r="P12" s="1" t="b">
        <f t="shared" si="2"/>
        <v>0</v>
      </c>
      <c r="Q12" s="1" t="b">
        <f t="shared" si="3"/>
        <v>1</v>
      </c>
      <c r="R12" s="1" t="b">
        <f t="shared" si="4"/>
        <v>0</v>
      </c>
      <c r="S12" s="1" t="b">
        <f t="shared" si="5"/>
        <v>0</v>
      </c>
      <c r="T12" t="b">
        <f t="shared" si="6"/>
        <v>0</v>
      </c>
    </row>
    <row r="13" spans="1:22" x14ac:dyDescent="0.2">
      <c r="A13" t="s">
        <v>36</v>
      </c>
      <c r="B13">
        <v>783</v>
      </c>
      <c r="C13" t="s">
        <v>37</v>
      </c>
      <c r="D13">
        <v>2.1659999999999999E-2</v>
      </c>
      <c r="E13">
        <v>1.307E-2</v>
      </c>
      <c r="F13">
        <v>0.16098999999999999</v>
      </c>
      <c r="G13">
        <v>10.487970000000001</v>
      </c>
      <c r="H13">
        <v>100</v>
      </c>
      <c r="I13">
        <v>1.414E-2</v>
      </c>
      <c r="J13">
        <v>100</v>
      </c>
      <c r="K13">
        <v>0.19474</v>
      </c>
      <c r="L13">
        <v>100</v>
      </c>
      <c r="M13">
        <v>11.110760000000001</v>
      </c>
      <c r="N13" t="b">
        <f t="shared" si="0"/>
        <v>1</v>
      </c>
      <c r="O13" t="b">
        <f t="shared" si="1"/>
        <v>0</v>
      </c>
      <c r="P13" s="1" t="b">
        <f t="shared" si="2"/>
        <v>0</v>
      </c>
      <c r="Q13" s="1" t="b">
        <f t="shared" si="3"/>
        <v>1</v>
      </c>
      <c r="R13" s="1" t="b">
        <f t="shared" si="4"/>
        <v>0</v>
      </c>
      <c r="S13" s="1" t="b">
        <f t="shared" si="5"/>
        <v>0</v>
      </c>
      <c r="T13" t="b">
        <f t="shared" si="6"/>
        <v>0</v>
      </c>
    </row>
    <row r="14" spans="1:22" x14ac:dyDescent="0.2">
      <c r="A14" t="s">
        <v>38</v>
      </c>
      <c r="B14">
        <v>459</v>
      </c>
      <c r="C14" t="s">
        <v>37</v>
      </c>
      <c r="D14">
        <v>1.281E-2</v>
      </c>
      <c r="E14">
        <v>7.8600000000000007E-3</v>
      </c>
      <c r="F14">
        <v>7.3200000000000001E-2</v>
      </c>
      <c r="G14">
        <v>2.9863499999999998</v>
      </c>
      <c r="H14">
        <v>100</v>
      </c>
      <c r="I14">
        <v>8.2100000000000003E-3</v>
      </c>
      <c r="J14">
        <v>100</v>
      </c>
      <c r="K14">
        <v>7.3319999999999996E-2</v>
      </c>
      <c r="L14">
        <v>100</v>
      </c>
      <c r="M14">
        <v>3.09497</v>
      </c>
      <c r="N14" t="b">
        <f t="shared" si="0"/>
        <v>1</v>
      </c>
      <c r="O14" t="b">
        <f t="shared" si="1"/>
        <v>0</v>
      </c>
      <c r="P14" s="1" t="b">
        <f t="shared" si="2"/>
        <v>0</v>
      </c>
      <c r="Q14" s="1" t="b">
        <f t="shared" si="3"/>
        <v>1</v>
      </c>
      <c r="R14" s="1" t="b">
        <f t="shared" si="4"/>
        <v>0</v>
      </c>
      <c r="S14" s="1" t="b">
        <f t="shared" si="5"/>
        <v>0</v>
      </c>
      <c r="T14" t="b">
        <f t="shared" si="6"/>
        <v>0</v>
      </c>
    </row>
    <row r="15" spans="1:22" x14ac:dyDescent="0.2">
      <c r="A15" t="s">
        <v>39</v>
      </c>
      <c r="B15">
        <v>210</v>
      </c>
      <c r="C15" t="s">
        <v>40</v>
      </c>
      <c r="D15">
        <v>5.5100000000000001E-3</v>
      </c>
      <c r="E15">
        <v>2.8500000000000001E-3</v>
      </c>
      <c r="F15">
        <v>1.8450000000000001E-2</v>
      </c>
      <c r="G15">
        <v>3.5400000000000002E-3</v>
      </c>
      <c r="H15">
        <v>100</v>
      </c>
      <c r="I15">
        <v>2.8500000000000001E-3</v>
      </c>
      <c r="J15">
        <v>100</v>
      </c>
      <c r="K15">
        <v>1.839E-2</v>
      </c>
      <c r="L15">
        <v>100</v>
      </c>
      <c r="M15">
        <v>3.7000000000000002E-3</v>
      </c>
      <c r="N15" t="b">
        <f t="shared" si="0"/>
        <v>1</v>
      </c>
      <c r="O15" t="b">
        <f t="shared" si="1"/>
        <v>0</v>
      </c>
      <c r="P15" s="1" t="b">
        <f t="shared" si="2"/>
        <v>0</v>
      </c>
      <c r="Q15" s="1" t="b">
        <f t="shared" si="3"/>
        <v>1</v>
      </c>
      <c r="R15" s="1" t="b">
        <f t="shared" si="4"/>
        <v>0</v>
      </c>
      <c r="S15" s="1" t="b">
        <f t="shared" si="5"/>
        <v>0</v>
      </c>
      <c r="T15" t="b">
        <f t="shared" si="6"/>
        <v>0</v>
      </c>
    </row>
    <row r="16" spans="1:22" x14ac:dyDescent="0.2">
      <c r="A16" t="s">
        <v>41</v>
      </c>
      <c r="B16">
        <v>4160</v>
      </c>
      <c r="C16" t="s">
        <v>42</v>
      </c>
      <c r="D16">
        <v>0.18689</v>
      </c>
      <c r="E16">
        <v>0.1052</v>
      </c>
      <c r="F16">
        <v>1.9097</v>
      </c>
      <c r="G16">
        <v>0.15114</v>
      </c>
      <c r="H16">
        <v>100</v>
      </c>
      <c r="I16">
        <v>0.10954999999999999</v>
      </c>
      <c r="J16">
        <v>100</v>
      </c>
      <c r="K16">
        <v>1.9523999999999999</v>
      </c>
      <c r="L16">
        <v>100</v>
      </c>
      <c r="M16">
        <v>0.15945999999999999</v>
      </c>
      <c r="N16" t="b">
        <f t="shared" si="0"/>
        <v>1</v>
      </c>
      <c r="O16" t="b">
        <f t="shared" si="1"/>
        <v>0</v>
      </c>
      <c r="P16" s="1" t="b">
        <f t="shared" si="2"/>
        <v>0</v>
      </c>
      <c r="Q16" s="1" t="b">
        <f t="shared" si="3"/>
        <v>1</v>
      </c>
      <c r="R16" s="1" t="b">
        <f t="shared" si="4"/>
        <v>0</v>
      </c>
      <c r="S16" s="1" t="b">
        <f t="shared" si="5"/>
        <v>0</v>
      </c>
      <c r="T16" t="b">
        <f t="shared" si="6"/>
        <v>0</v>
      </c>
    </row>
    <row r="17" spans="1:20" x14ac:dyDescent="0.2">
      <c r="A17" t="s">
        <v>43</v>
      </c>
      <c r="B17">
        <v>1194003</v>
      </c>
      <c r="C17" t="s">
        <v>44</v>
      </c>
      <c r="D17">
        <v>1000000</v>
      </c>
      <c r="E17">
        <v>1000000</v>
      </c>
      <c r="F17">
        <v>1000000</v>
      </c>
      <c r="G17">
        <v>1000000</v>
      </c>
      <c r="H17">
        <v>0</v>
      </c>
      <c r="I17">
        <v>1000000</v>
      </c>
      <c r="J17">
        <v>0</v>
      </c>
      <c r="K17">
        <v>1000000</v>
      </c>
      <c r="L17">
        <v>0</v>
      </c>
      <c r="M17">
        <v>1000000</v>
      </c>
      <c r="N17" t="b">
        <f t="shared" si="0"/>
        <v>0</v>
      </c>
      <c r="O17" t="b">
        <f t="shared" si="1"/>
        <v>1</v>
      </c>
      <c r="P17" s="1" t="b">
        <f t="shared" si="2"/>
        <v>0</v>
      </c>
      <c r="Q17" s="1" t="b">
        <f t="shared" si="3"/>
        <v>0</v>
      </c>
      <c r="R17" s="1" t="b">
        <f t="shared" si="4"/>
        <v>0</v>
      </c>
      <c r="S17" s="1" t="b">
        <f t="shared" si="5"/>
        <v>0</v>
      </c>
      <c r="T17" t="b">
        <f t="shared" si="6"/>
        <v>0</v>
      </c>
    </row>
    <row r="18" spans="1:20" x14ac:dyDescent="0.2">
      <c r="A18" t="s">
        <v>45</v>
      </c>
      <c r="B18">
        <v>16456</v>
      </c>
      <c r="C18" t="s">
        <v>46</v>
      </c>
      <c r="D18">
        <v>1000000</v>
      </c>
      <c r="E18">
        <v>39.627079999999999</v>
      </c>
      <c r="F18">
        <v>1000000</v>
      </c>
      <c r="G18">
        <v>1000000</v>
      </c>
      <c r="H18">
        <v>100</v>
      </c>
      <c r="I18">
        <v>41.551070000000003</v>
      </c>
      <c r="J18">
        <v>0</v>
      </c>
      <c r="K18">
        <v>1000000</v>
      </c>
      <c r="L18">
        <v>0</v>
      </c>
      <c r="M18">
        <v>1000000</v>
      </c>
      <c r="N18" t="b">
        <f t="shared" si="0"/>
        <v>1</v>
      </c>
      <c r="O18" t="b">
        <f t="shared" si="1"/>
        <v>0</v>
      </c>
      <c r="P18" s="1" t="b">
        <f t="shared" si="2"/>
        <v>0</v>
      </c>
      <c r="Q18" s="1" t="b">
        <f t="shared" si="3"/>
        <v>1</v>
      </c>
      <c r="R18" s="1" t="b">
        <f t="shared" si="4"/>
        <v>0</v>
      </c>
      <c r="S18" s="1" t="b">
        <f t="shared" si="5"/>
        <v>0</v>
      </c>
      <c r="T18" t="b">
        <f t="shared" si="6"/>
        <v>0</v>
      </c>
    </row>
    <row r="19" spans="1:20" x14ac:dyDescent="0.2">
      <c r="A19" t="s">
        <v>47</v>
      </c>
      <c r="B19">
        <v>126</v>
      </c>
      <c r="C19" t="s">
        <v>16</v>
      </c>
      <c r="D19">
        <v>3.2299999999999998E-3</v>
      </c>
      <c r="E19">
        <v>1.67E-3</v>
      </c>
      <c r="F19">
        <v>1.234E-2</v>
      </c>
      <c r="G19">
        <v>2.0899999999999998E-3</v>
      </c>
      <c r="H19">
        <v>100</v>
      </c>
      <c r="I19">
        <v>1.97E-3</v>
      </c>
      <c r="J19">
        <v>100</v>
      </c>
      <c r="K19">
        <v>1.308E-2</v>
      </c>
      <c r="L19">
        <v>100</v>
      </c>
      <c r="M19">
        <v>2.2699999999999999E-3</v>
      </c>
      <c r="N19" t="b">
        <f t="shared" si="0"/>
        <v>1</v>
      </c>
      <c r="O19" t="b">
        <f t="shared" si="1"/>
        <v>0</v>
      </c>
      <c r="P19" s="1" t="b">
        <f t="shared" si="2"/>
        <v>0</v>
      </c>
      <c r="Q19" s="1" t="b">
        <f t="shared" si="3"/>
        <v>1</v>
      </c>
      <c r="R19" s="1" t="b">
        <f t="shared" si="4"/>
        <v>0</v>
      </c>
      <c r="S19" s="1" t="b">
        <f t="shared" si="5"/>
        <v>0</v>
      </c>
      <c r="T19" t="b">
        <f t="shared" si="6"/>
        <v>0</v>
      </c>
    </row>
    <row r="20" spans="1:20" x14ac:dyDescent="0.2">
      <c r="A20" t="s">
        <v>48</v>
      </c>
      <c r="B20">
        <v>42039</v>
      </c>
      <c r="C20" t="s">
        <v>49</v>
      </c>
      <c r="D20">
        <v>1000000</v>
      </c>
      <c r="E20">
        <v>1000000</v>
      </c>
      <c r="F20">
        <v>1000000</v>
      </c>
      <c r="G20">
        <v>1000000</v>
      </c>
      <c r="H20">
        <v>0</v>
      </c>
      <c r="I20">
        <v>1000000</v>
      </c>
      <c r="J20">
        <v>0</v>
      </c>
      <c r="K20">
        <v>1000000</v>
      </c>
      <c r="L20">
        <v>0</v>
      </c>
      <c r="M20">
        <v>1000000</v>
      </c>
      <c r="N20" t="b">
        <f t="shared" si="0"/>
        <v>0</v>
      </c>
      <c r="O20" t="b">
        <f t="shared" si="1"/>
        <v>1</v>
      </c>
      <c r="P20" s="1" t="b">
        <f t="shared" si="2"/>
        <v>0</v>
      </c>
      <c r="Q20" s="1" t="b">
        <f t="shared" si="3"/>
        <v>0</v>
      </c>
      <c r="R20" s="1" t="b">
        <f t="shared" si="4"/>
        <v>0</v>
      </c>
      <c r="S20" s="1" t="b">
        <f t="shared" si="5"/>
        <v>0</v>
      </c>
      <c r="T20" t="b">
        <f t="shared" si="6"/>
        <v>0</v>
      </c>
    </row>
    <row r="21" spans="1:20" x14ac:dyDescent="0.2">
      <c r="A21" t="s">
        <v>50</v>
      </c>
      <c r="B21">
        <v>42615</v>
      </c>
      <c r="C21" t="s">
        <v>51</v>
      </c>
      <c r="D21">
        <v>1000000</v>
      </c>
      <c r="E21">
        <v>1000000</v>
      </c>
      <c r="F21">
        <v>1000000</v>
      </c>
      <c r="G21">
        <v>1000000</v>
      </c>
      <c r="H21">
        <v>0</v>
      </c>
      <c r="I21">
        <v>1000000</v>
      </c>
      <c r="J21">
        <v>0</v>
      </c>
      <c r="K21">
        <v>1000000</v>
      </c>
      <c r="L21">
        <v>0</v>
      </c>
      <c r="M21">
        <v>1000000</v>
      </c>
      <c r="N21" t="b">
        <f t="shared" si="0"/>
        <v>0</v>
      </c>
      <c r="O21" t="b">
        <f t="shared" si="1"/>
        <v>1</v>
      </c>
      <c r="P21" s="1" t="b">
        <f t="shared" si="2"/>
        <v>0</v>
      </c>
      <c r="Q21" s="1" t="b">
        <f t="shared" si="3"/>
        <v>0</v>
      </c>
      <c r="R21" s="1" t="b">
        <f t="shared" si="4"/>
        <v>0</v>
      </c>
      <c r="S21" s="1" t="b">
        <f t="shared" si="5"/>
        <v>0</v>
      </c>
      <c r="T21" t="b">
        <f t="shared" si="6"/>
        <v>0</v>
      </c>
    </row>
    <row r="22" spans="1:20" x14ac:dyDescent="0.2">
      <c r="A22" t="s">
        <v>52</v>
      </c>
      <c r="B22">
        <v>90</v>
      </c>
      <c r="C22" t="s">
        <v>53</v>
      </c>
      <c r="D22">
        <v>2.4599999999999999E-3</v>
      </c>
      <c r="E22">
        <v>1.23E-3</v>
      </c>
      <c r="F22">
        <v>3.4299999999999999E-3</v>
      </c>
      <c r="G22">
        <v>1.6299999999999999E-3</v>
      </c>
      <c r="H22">
        <v>100</v>
      </c>
      <c r="I22">
        <v>1.33E-3</v>
      </c>
      <c r="J22">
        <v>100</v>
      </c>
      <c r="K22">
        <v>3.65E-3</v>
      </c>
      <c r="L22">
        <v>100</v>
      </c>
      <c r="M22">
        <v>1.7600000000000001E-3</v>
      </c>
      <c r="N22" t="b">
        <f t="shared" si="0"/>
        <v>1</v>
      </c>
      <c r="O22" t="b">
        <f t="shared" si="1"/>
        <v>0</v>
      </c>
      <c r="P22" s="1" t="b">
        <f t="shared" si="2"/>
        <v>0</v>
      </c>
      <c r="Q22" s="1" t="b">
        <f t="shared" si="3"/>
        <v>1</v>
      </c>
      <c r="R22" s="1" t="b">
        <f t="shared" si="4"/>
        <v>0</v>
      </c>
      <c r="S22" s="1" t="b">
        <f t="shared" si="5"/>
        <v>0</v>
      </c>
      <c r="T22" t="b">
        <f t="shared" si="6"/>
        <v>0</v>
      </c>
    </row>
    <row r="23" spans="1:20" x14ac:dyDescent="0.2">
      <c r="A23" t="s">
        <v>54</v>
      </c>
      <c r="B23">
        <v>128060</v>
      </c>
      <c r="C23" t="s">
        <v>23</v>
      </c>
      <c r="D23">
        <v>5.5805100000000003</v>
      </c>
      <c r="E23">
        <v>5.351</v>
      </c>
      <c r="F23">
        <v>1000000</v>
      </c>
      <c r="G23">
        <v>1000000</v>
      </c>
      <c r="H23">
        <v>100</v>
      </c>
      <c r="I23">
        <v>5.9977299999999998</v>
      </c>
      <c r="J23">
        <v>0</v>
      </c>
      <c r="K23">
        <v>1000000</v>
      </c>
      <c r="L23">
        <v>0</v>
      </c>
      <c r="M23">
        <v>1000000</v>
      </c>
      <c r="N23" t="b">
        <f t="shared" si="0"/>
        <v>1</v>
      </c>
      <c r="O23" t="b">
        <f t="shared" si="1"/>
        <v>0</v>
      </c>
      <c r="P23" s="1" t="b">
        <f t="shared" si="2"/>
        <v>0</v>
      </c>
      <c r="Q23" s="1" t="b">
        <f t="shared" si="3"/>
        <v>1</v>
      </c>
      <c r="R23" s="1" t="b">
        <f t="shared" si="4"/>
        <v>0</v>
      </c>
      <c r="S23" s="1" t="b">
        <f t="shared" si="5"/>
        <v>0</v>
      </c>
      <c r="T23" t="b">
        <f t="shared" si="6"/>
        <v>0</v>
      </c>
    </row>
    <row r="24" spans="1:20" x14ac:dyDescent="0.2">
      <c r="A24" t="s">
        <v>55</v>
      </c>
      <c r="B24">
        <v>5511</v>
      </c>
      <c r="C24" t="s">
        <v>29</v>
      </c>
      <c r="D24">
        <v>0.21653</v>
      </c>
      <c r="E24">
        <v>0.15029000000000001</v>
      </c>
      <c r="F24">
        <v>12.7643</v>
      </c>
      <c r="G24">
        <v>1000000</v>
      </c>
      <c r="H24">
        <v>100</v>
      </c>
      <c r="I24">
        <v>0.16338</v>
      </c>
      <c r="J24">
        <v>100</v>
      </c>
      <c r="K24">
        <v>13.729050000000001</v>
      </c>
      <c r="L24">
        <v>0</v>
      </c>
      <c r="M24">
        <v>1000000</v>
      </c>
      <c r="N24" t="b">
        <f t="shared" si="0"/>
        <v>1</v>
      </c>
      <c r="O24" t="b">
        <f t="shared" si="1"/>
        <v>0</v>
      </c>
      <c r="P24" s="1" t="b">
        <f t="shared" si="2"/>
        <v>0</v>
      </c>
      <c r="Q24" s="1" t="b">
        <f t="shared" si="3"/>
        <v>1</v>
      </c>
      <c r="R24" s="1" t="b">
        <f t="shared" si="4"/>
        <v>0</v>
      </c>
      <c r="S24" s="1" t="b">
        <f t="shared" si="5"/>
        <v>0</v>
      </c>
      <c r="T24" t="b">
        <f t="shared" si="6"/>
        <v>0</v>
      </c>
    </row>
    <row r="25" spans="1:20" x14ac:dyDescent="0.2">
      <c r="A25" t="s">
        <v>56</v>
      </c>
      <c r="B25">
        <v>26146</v>
      </c>
      <c r="C25" t="s">
        <v>57</v>
      </c>
      <c r="D25">
        <v>1.91107</v>
      </c>
      <c r="E25">
        <v>1.1987000000000001</v>
      </c>
      <c r="F25">
        <v>1000000</v>
      </c>
      <c r="G25">
        <v>3.2381199999999999</v>
      </c>
      <c r="H25">
        <v>100</v>
      </c>
      <c r="I25">
        <v>1.3247500000000001</v>
      </c>
      <c r="J25">
        <v>0</v>
      </c>
      <c r="K25">
        <v>1000000</v>
      </c>
      <c r="L25">
        <v>100</v>
      </c>
      <c r="M25">
        <v>4.08324</v>
      </c>
      <c r="N25" t="b">
        <f t="shared" si="0"/>
        <v>1</v>
      </c>
      <c r="O25" t="b">
        <f t="shared" si="1"/>
        <v>0</v>
      </c>
      <c r="P25" s="1" t="b">
        <f t="shared" si="2"/>
        <v>0</v>
      </c>
      <c r="Q25" s="1" t="b">
        <f t="shared" si="3"/>
        <v>1</v>
      </c>
      <c r="R25" s="1" t="b">
        <f t="shared" si="4"/>
        <v>0</v>
      </c>
      <c r="S25" s="1" t="b">
        <f t="shared" si="5"/>
        <v>0</v>
      </c>
      <c r="T25" t="b">
        <f t="shared" si="6"/>
        <v>0</v>
      </c>
    </row>
    <row r="26" spans="1:20" x14ac:dyDescent="0.2">
      <c r="A26" t="s">
        <v>58</v>
      </c>
      <c r="B26">
        <v>252</v>
      </c>
      <c r="C26" t="s">
        <v>23</v>
      </c>
      <c r="D26">
        <v>8.5900000000000004E-3</v>
      </c>
      <c r="E26">
        <v>7.8200000000000006E-3</v>
      </c>
      <c r="F26">
        <v>0.24345</v>
      </c>
      <c r="G26">
        <v>0.10008</v>
      </c>
      <c r="H26">
        <v>100</v>
      </c>
      <c r="I26">
        <v>8.1499999999999993E-3</v>
      </c>
      <c r="J26">
        <v>100</v>
      </c>
      <c r="K26">
        <v>0.25411</v>
      </c>
      <c r="L26">
        <v>100</v>
      </c>
      <c r="M26">
        <v>0.10335</v>
      </c>
      <c r="N26" t="b">
        <f t="shared" si="0"/>
        <v>1</v>
      </c>
      <c r="O26" t="b">
        <f t="shared" si="1"/>
        <v>0</v>
      </c>
      <c r="P26" s="1" t="b">
        <f t="shared" si="2"/>
        <v>0</v>
      </c>
      <c r="Q26" s="1" t="b">
        <f t="shared" si="3"/>
        <v>1</v>
      </c>
      <c r="R26" s="1" t="b">
        <f t="shared" si="4"/>
        <v>0</v>
      </c>
      <c r="S26" s="1" t="b">
        <f t="shared" si="5"/>
        <v>0</v>
      </c>
      <c r="T26" t="b">
        <f t="shared" si="6"/>
        <v>0</v>
      </c>
    </row>
    <row r="27" spans="1:20" x14ac:dyDescent="0.2">
      <c r="A27" t="s">
        <v>59</v>
      </c>
      <c r="B27">
        <v>60</v>
      </c>
      <c r="C27" t="s">
        <v>37</v>
      </c>
      <c r="D27">
        <v>1.8799999999999999E-3</v>
      </c>
      <c r="E27">
        <v>1.7799999999999999E-3</v>
      </c>
      <c r="F27">
        <v>2.213E-2</v>
      </c>
      <c r="G27">
        <v>7.6499999999999997E-3</v>
      </c>
      <c r="H27">
        <v>100</v>
      </c>
      <c r="I27">
        <v>1.89E-3</v>
      </c>
      <c r="J27">
        <v>100</v>
      </c>
      <c r="K27">
        <v>2.3089999999999999E-2</v>
      </c>
      <c r="L27">
        <v>100</v>
      </c>
      <c r="M27">
        <v>7.8700000000000003E-3</v>
      </c>
      <c r="N27" t="b">
        <f t="shared" si="0"/>
        <v>1</v>
      </c>
      <c r="O27" t="b">
        <f t="shared" si="1"/>
        <v>0</v>
      </c>
      <c r="P27" s="1" t="b">
        <f t="shared" si="2"/>
        <v>0</v>
      </c>
      <c r="Q27" s="1" t="b">
        <f t="shared" si="3"/>
        <v>1</v>
      </c>
      <c r="R27" s="1" t="b">
        <f t="shared" si="4"/>
        <v>0</v>
      </c>
      <c r="S27" s="1" t="b">
        <f t="shared" si="5"/>
        <v>0</v>
      </c>
      <c r="T27" t="b">
        <f t="shared" si="6"/>
        <v>0</v>
      </c>
    </row>
    <row r="28" spans="1:20" x14ac:dyDescent="0.2">
      <c r="A28" t="s">
        <v>60</v>
      </c>
      <c r="B28">
        <v>270</v>
      </c>
      <c r="C28" t="s">
        <v>61</v>
      </c>
      <c r="D28">
        <v>7.6099999999999996E-3</v>
      </c>
      <c r="E28">
        <v>7.1000000000000004E-3</v>
      </c>
      <c r="F28">
        <v>1.9449999999999999E-2</v>
      </c>
      <c r="G28">
        <v>6.5300000000000002E-3</v>
      </c>
      <c r="H28">
        <v>100</v>
      </c>
      <c r="I28">
        <v>7.4200000000000004E-3</v>
      </c>
      <c r="J28">
        <v>100</v>
      </c>
      <c r="K28">
        <v>2.0580000000000001E-2</v>
      </c>
      <c r="L28">
        <v>100</v>
      </c>
      <c r="M28">
        <v>6.96E-3</v>
      </c>
      <c r="N28" t="b">
        <f t="shared" si="0"/>
        <v>1</v>
      </c>
      <c r="O28" t="b">
        <f t="shared" si="1"/>
        <v>0</v>
      </c>
      <c r="P28" s="1" t="b">
        <f t="shared" si="2"/>
        <v>0</v>
      </c>
      <c r="Q28" s="1" t="b">
        <f t="shared" si="3"/>
        <v>0</v>
      </c>
      <c r="R28" s="1" t="b">
        <f t="shared" si="4"/>
        <v>0</v>
      </c>
      <c r="S28" s="1" t="b">
        <f t="shared" si="5"/>
        <v>1</v>
      </c>
      <c r="T28" t="b">
        <f t="shared" si="6"/>
        <v>0</v>
      </c>
    </row>
    <row r="29" spans="1:20" x14ac:dyDescent="0.2">
      <c r="A29" t="s">
        <v>62</v>
      </c>
      <c r="B29">
        <v>962710</v>
      </c>
      <c r="C29" t="s">
        <v>63</v>
      </c>
      <c r="D29">
        <v>1000000</v>
      </c>
      <c r="E29">
        <v>1000000</v>
      </c>
      <c r="F29">
        <v>1000000</v>
      </c>
      <c r="G29">
        <v>1000000</v>
      </c>
      <c r="H29">
        <v>0</v>
      </c>
      <c r="I29">
        <v>1000000</v>
      </c>
      <c r="J29">
        <v>0</v>
      </c>
      <c r="K29">
        <v>1000000</v>
      </c>
      <c r="L29">
        <v>0</v>
      </c>
      <c r="M29">
        <v>1000000</v>
      </c>
      <c r="N29" t="b">
        <f t="shared" si="0"/>
        <v>0</v>
      </c>
      <c r="O29" t="b">
        <f t="shared" si="1"/>
        <v>1</v>
      </c>
      <c r="P29" s="1" t="b">
        <f t="shared" si="2"/>
        <v>0</v>
      </c>
      <c r="Q29" s="1" t="b">
        <f t="shared" si="3"/>
        <v>0</v>
      </c>
      <c r="R29" s="1" t="b">
        <f t="shared" si="4"/>
        <v>0</v>
      </c>
      <c r="S29" s="1" t="b">
        <f t="shared" si="5"/>
        <v>0</v>
      </c>
      <c r="T29" t="b">
        <f t="shared" si="6"/>
        <v>0</v>
      </c>
    </row>
    <row r="30" spans="1:20" x14ac:dyDescent="0.2">
      <c r="A30" t="s">
        <v>64</v>
      </c>
      <c r="B30">
        <v>108</v>
      </c>
      <c r="C30" t="s">
        <v>65</v>
      </c>
      <c r="D30">
        <v>5.0400000000000002E-3</v>
      </c>
      <c r="E30">
        <v>4.6699999999999997E-3</v>
      </c>
      <c r="F30">
        <v>1.069E-2</v>
      </c>
      <c r="G30">
        <v>0.10974</v>
      </c>
      <c r="H30">
        <v>58.33</v>
      </c>
      <c r="I30">
        <v>2.2200000000000002E-3</v>
      </c>
      <c r="J30">
        <v>100</v>
      </c>
      <c r="K30">
        <v>1.1010000000000001E-2</v>
      </c>
      <c r="L30">
        <v>100</v>
      </c>
      <c r="M30">
        <v>0.11255</v>
      </c>
      <c r="N30" t="b">
        <f t="shared" si="0"/>
        <v>1</v>
      </c>
      <c r="O30" t="b">
        <f t="shared" si="1"/>
        <v>0</v>
      </c>
      <c r="P30" s="1" t="b">
        <f t="shared" si="2"/>
        <v>0</v>
      </c>
      <c r="Q30" s="1" t="b">
        <f t="shared" si="3"/>
        <v>1</v>
      </c>
      <c r="R30" s="1" t="b">
        <f t="shared" si="4"/>
        <v>0</v>
      </c>
      <c r="S30" s="1" t="b">
        <f t="shared" si="5"/>
        <v>0</v>
      </c>
      <c r="T30" t="b">
        <f t="shared" si="6"/>
        <v>0</v>
      </c>
    </row>
    <row r="31" spans="1:20" x14ac:dyDescent="0.2">
      <c r="A31" t="s">
        <v>66</v>
      </c>
      <c r="B31">
        <v>261</v>
      </c>
      <c r="C31" t="s">
        <v>37</v>
      </c>
      <c r="D31">
        <v>6.8700000000000002E-3</v>
      </c>
      <c r="E31">
        <v>4.3600000000000002E-3</v>
      </c>
      <c r="F31">
        <v>3.0939999999999999E-2</v>
      </c>
      <c r="G31">
        <v>0.53051000000000004</v>
      </c>
      <c r="H31">
        <v>100</v>
      </c>
      <c r="I31">
        <v>4.7499999999999999E-3</v>
      </c>
      <c r="J31">
        <v>100</v>
      </c>
      <c r="K31">
        <v>3.2910000000000002E-2</v>
      </c>
      <c r="L31">
        <v>100</v>
      </c>
      <c r="M31">
        <v>0.55828</v>
      </c>
      <c r="N31" t="b">
        <f t="shared" si="0"/>
        <v>1</v>
      </c>
      <c r="O31" t="b">
        <f t="shared" si="1"/>
        <v>0</v>
      </c>
      <c r="P31" s="1" t="b">
        <f t="shared" si="2"/>
        <v>0</v>
      </c>
      <c r="Q31" s="1" t="b">
        <f t="shared" si="3"/>
        <v>1</v>
      </c>
      <c r="R31" s="1" t="b">
        <f t="shared" si="4"/>
        <v>0</v>
      </c>
      <c r="S31" s="1" t="b">
        <f t="shared" si="5"/>
        <v>0</v>
      </c>
      <c r="T31" t="b">
        <f t="shared" si="6"/>
        <v>0</v>
      </c>
    </row>
    <row r="32" spans="1:20" x14ac:dyDescent="0.2">
      <c r="A32" t="s">
        <v>67</v>
      </c>
      <c r="B32">
        <v>1156740</v>
      </c>
      <c r="C32" t="s">
        <v>68</v>
      </c>
      <c r="D32">
        <v>1000000</v>
      </c>
      <c r="E32">
        <v>1000000</v>
      </c>
      <c r="F32">
        <v>1000000</v>
      </c>
      <c r="G32">
        <v>1000000</v>
      </c>
      <c r="H32">
        <v>0</v>
      </c>
      <c r="I32">
        <v>1000000</v>
      </c>
      <c r="J32">
        <v>0</v>
      </c>
      <c r="K32">
        <v>1000000</v>
      </c>
      <c r="L32">
        <v>0</v>
      </c>
      <c r="M32">
        <v>1000000</v>
      </c>
      <c r="N32" t="b">
        <f t="shared" si="0"/>
        <v>0</v>
      </c>
      <c r="O32" t="b">
        <f t="shared" si="1"/>
        <v>1</v>
      </c>
      <c r="P32" s="1" t="b">
        <f t="shared" si="2"/>
        <v>0</v>
      </c>
      <c r="Q32" s="1" t="b">
        <f t="shared" si="3"/>
        <v>0</v>
      </c>
      <c r="R32" s="1" t="b">
        <f t="shared" si="4"/>
        <v>0</v>
      </c>
      <c r="S32" s="1" t="b">
        <f t="shared" si="5"/>
        <v>0</v>
      </c>
      <c r="T32" t="b">
        <f t="shared" si="6"/>
        <v>0</v>
      </c>
    </row>
    <row r="33" spans="1:20" x14ac:dyDescent="0.2">
      <c r="A33" t="s">
        <v>69</v>
      </c>
      <c r="B33">
        <v>1024060</v>
      </c>
      <c r="C33" t="s">
        <v>23</v>
      </c>
      <c r="D33">
        <v>47.655569999999997</v>
      </c>
      <c r="E33">
        <v>48.96819</v>
      </c>
      <c r="F33">
        <v>1000000</v>
      </c>
      <c r="G33">
        <v>1000000</v>
      </c>
      <c r="H33">
        <v>100</v>
      </c>
      <c r="I33">
        <v>54.915599999999998</v>
      </c>
      <c r="J33">
        <v>0</v>
      </c>
      <c r="K33">
        <v>1000000</v>
      </c>
      <c r="L33">
        <v>0</v>
      </c>
      <c r="M33">
        <v>1000000</v>
      </c>
      <c r="N33" t="b">
        <f t="shared" si="0"/>
        <v>0</v>
      </c>
      <c r="O33" t="b">
        <f t="shared" si="1"/>
        <v>0</v>
      </c>
      <c r="P33" s="1" t="b">
        <f t="shared" si="2"/>
        <v>1</v>
      </c>
      <c r="Q33" s="1" t="b">
        <f t="shared" si="3"/>
        <v>0</v>
      </c>
      <c r="R33" s="1" t="b">
        <f t="shared" si="4"/>
        <v>0</v>
      </c>
      <c r="S33" s="1" t="b">
        <f t="shared" si="5"/>
        <v>0</v>
      </c>
      <c r="T33" t="b">
        <f t="shared" si="6"/>
        <v>0</v>
      </c>
    </row>
    <row r="34" spans="1:20" x14ac:dyDescent="0.2">
      <c r="A34" t="s">
        <v>70</v>
      </c>
      <c r="B34">
        <v>117</v>
      </c>
      <c r="C34" t="s">
        <v>37</v>
      </c>
      <c r="D34">
        <v>3.2000000000000002E-3</v>
      </c>
      <c r="E34">
        <v>1.98E-3</v>
      </c>
      <c r="F34">
        <v>1.0630000000000001E-2</v>
      </c>
      <c r="G34">
        <v>0.11774</v>
      </c>
      <c r="H34">
        <v>100</v>
      </c>
      <c r="I34">
        <v>2.0799999999999998E-3</v>
      </c>
      <c r="J34">
        <v>100</v>
      </c>
      <c r="K34">
        <v>1.0970000000000001E-2</v>
      </c>
      <c r="L34">
        <v>100</v>
      </c>
      <c r="M34">
        <v>0.12144000000000001</v>
      </c>
      <c r="N34" t="b">
        <f t="shared" si="0"/>
        <v>1</v>
      </c>
      <c r="O34" t="b">
        <f t="shared" si="1"/>
        <v>0</v>
      </c>
      <c r="P34" s="1" t="b">
        <f t="shared" si="2"/>
        <v>0</v>
      </c>
      <c r="Q34" s="1" t="b">
        <f t="shared" si="3"/>
        <v>1</v>
      </c>
      <c r="R34" s="1" t="b">
        <f t="shared" si="4"/>
        <v>0</v>
      </c>
      <c r="S34" s="1" t="b">
        <f t="shared" si="5"/>
        <v>0</v>
      </c>
      <c r="T34" t="b">
        <f t="shared" si="6"/>
        <v>0</v>
      </c>
    </row>
    <row r="35" spans="1:20" x14ac:dyDescent="0.2">
      <c r="A35" t="s">
        <v>71</v>
      </c>
      <c r="B35">
        <v>40</v>
      </c>
      <c r="C35" t="s">
        <v>37</v>
      </c>
      <c r="D35">
        <v>1.2099999999999999E-3</v>
      </c>
      <c r="E35">
        <v>7.2999999999999996E-4</v>
      </c>
      <c r="F35">
        <v>2.9399999999999999E-3</v>
      </c>
      <c r="G35">
        <v>7.7999999999999999E-4</v>
      </c>
      <c r="H35">
        <v>100</v>
      </c>
      <c r="I35">
        <v>7.6000000000000004E-4</v>
      </c>
      <c r="J35">
        <v>100</v>
      </c>
      <c r="K35">
        <v>2.99E-3</v>
      </c>
      <c r="L35">
        <v>100</v>
      </c>
      <c r="M35">
        <v>8.1999999999999998E-4</v>
      </c>
      <c r="N35" t="b">
        <f t="shared" si="0"/>
        <v>1</v>
      </c>
      <c r="O35" t="b">
        <f t="shared" si="1"/>
        <v>0</v>
      </c>
      <c r="P35" s="1" t="b">
        <f t="shared" si="2"/>
        <v>0</v>
      </c>
      <c r="Q35" s="1" t="b">
        <f t="shared" si="3"/>
        <v>1</v>
      </c>
      <c r="R35" s="1" t="b">
        <f t="shared" si="4"/>
        <v>0</v>
      </c>
      <c r="S35" s="1" t="b">
        <f t="shared" si="5"/>
        <v>0</v>
      </c>
      <c r="T35" t="b">
        <f t="shared" si="6"/>
        <v>0</v>
      </c>
    </row>
    <row r="36" spans="1:20" x14ac:dyDescent="0.2">
      <c r="A36" t="s">
        <v>72</v>
      </c>
      <c r="B36">
        <v>17811</v>
      </c>
      <c r="C36" t="s">
        <v>35</v>
      </c>
      <c r="D36">
        <v>1000000</v>
      </c>
      <c r="E36">
        <v>1000000</v>
      </c>
      <c r="F36">
        <v>1000000</v>
      </c>
      <c r="G36">
        <v>1000000</v>
      </c>
      <c r="H36">
        <v>0</v>
      </c>
      <c r="I36">
        <v>1000000</v>
      </c>
      <c r="J36">
        <v>0</v>
      </c>
      <c r="K36">
        <v>1000000</v>
      </c>
      <c r="L36">
        <v>0</v>
      </c>
      <c r="M36">
        <v>1000000</v>
      </c>
      <c r="N36" t="b">
        <f t="shared" si="0"/>
        <v>0</v>
      </c>
      <c r="O36" t="b">
        <f t="shared" si="1"/>
        <v>1</v>
      </c>
      <c r="P36" s="1" t="b">
        <f t="shared" si="2"/>
        <v>0</v>
      </c>
      <c r="Q36" s="1" t="b">
        <f t="shared" si="3"/>
        <v>0</v>
      </c>
      <c r="R36" s="1" t="b">
        <f t="shared" si="4"/>
        <v>0</v>
      </c>
      <c r="S36" s="1" t="b">
        <f t="shared" si="5"/>
        <v>0</v>
      </c>
      <c r="T36" t="b">
        <f t="shared" si="6"/>
        <v>0</v>
      </c>
    </row>
    <row r="37" spans="1:20" x14ac:dyDescent="0.2">
      <c r="A37" t="s">
        <v>73</v>
      </c>
      <c r="B37">
        <v>310</v>
      </c>
      <c r="C37" t="s">
        <v>21</v>
      </c>
      <c r="D37">
        <v>1.355E-2</v>
      </c>
      <c r="E37">
        <v>1.1480000000000001E-2</v>
      </c>
      <c r="F37">
        <v>5.8450000000000002E-2</v>
      </c>
      <c r="G37">
        <v>2.283E-2</v>
      </c>
      <c r="H37">
        <v>100</v>
      </c>
      <c r="I37">
        <v>1.2070000000000001E-2</v>
      </c>
      <c r="J37">
        <v>100</v>
      </c>
      <c r="K37">
        <v>6.012E-2</v>
      </c>
      <c r="L37">
        <v>100</v>
      </c>
      <c r="M37">
        <v>2.3900000000000001E-2</v>
      </c>
      <c r="N37" t="b">
        <f t="shared" si="0"/>
        <v>1</v>
      </c>
      <c r="O37" t="b">
        <f t="shared" si="1"/>
        <v>0</v>
      </c>
      <c r="P37" s="1" t="b">
        <f t="shared" si="2"/>
        <v>0</v>
      </c>
      <c r="Q37" s="1" t="b">
        <f t="shared" si="3"/>
        <v>1</v>
      </c>
      <c r="R37" s="1" t="b">
        <f t="shared" si="4"/>
        <v>0</v>
      </c>
      <c r="S37" s="1" t="b">
        <f t="shared" si="5"/>
        <v>0</v>
      </c>
      <c r="T37" t="b">
        <f t="shared" si="6"/>
        <v>0</v>
      </c>
    </row>
    <row r="38" spans="1:20" x14ac:dyDescent="0.2">
      <c r="A38" t="s">
        <v>74</v>
      </c>
      <c r="B38">
        <v>1224</v>
      </c>
      <c r="C38" t="s">
        <v>29</v>
      </c>
      <c r="D38">
        <v>5.126E-2</v>
      </c>
      <c r="E38">
        <v>4.4249999999999998E-2</v>
      </c>
      <c r="F38">
        <v>4.5429500000000003</v>
      </c>
      <c r="G38">
        <v>2.6978499999999999</v>
      </c>
      <c r="H38">
        <v>100</v>
      </c>
      <c r="I38">
        <v>4.8559999999999999E-2</v>
      </c>
      <c r="J38">
        <v>100</v>
      </c>
      <c r="K38">
        <v>5.2431700000000001</v>
      </c>
      <c r="L38">
        <v>100</v>
      </c>
      <c r="M38">
        <v>2.8904200000000002</v>
      </c>
      <c r="N38" t="b">
        <f t="shared" si="0"/>
        <v>1</v>
      </c>
      <c r="O38" t="b">
        <f t="shared" si="1"/>
        <v>0</v>
      </c>
      <c r="P38" s="1" t="b">
        <f t="shared" si="2"/>
        <v>0</v>
      </c>
      <c r="Q38" s="1" t="b">
        <f t="shared" si="3"/>
        <v>1</v>
      </c>
      <c r="R38" s="1" t="b">
        <f t="shared" si="4"/>
        <v>0</v>
      </c>
      <c r="S38" s="1" t="b">
        <f t="shared" si="5"/>
        <v>0</v>
      </c>
      <c r="T38" t="b">
        <f t="shared" si="6"/>
        <v>0</v>
      </c>
    </row>
    <row r="39" spans="1:20" x14ac:dyDescent="0.2">
      <c r="A39" t="s">
        <v>75</v>
      </c>
      <c r="B39">
        <v>160</v>
      </c>
      <c r="C39" t="s">
        <v>29</v>
      </c>
      <c r="D39">
        <v>5.7000000000000002E-3</v>
      </c>
      <c r="E39">
        <v>7.4099999999999999E-3</v>
      </c>
      <c r="F39">
        <v>1.9970000000000002E-2</v>
      </c>
      <c r="G39">
        <v>5.1500000000000001E-3</v>
      </c>
      <c r="H39">
        <v>100</v>
      </c>
      <c r="I39">
        <v>7.7000000000000002E-3</v>
      </c>
      <c r="J39">
        <v>100</v>
      </c>
      <c r="K39">
        <v>2.0500000000000001E-2</v>
      </c>
      <c r="L39">
        <v>100</v>
      </c>
      <c r="M39">
        <v>5.4099999999999999E-3</v>
      </c>
      <c r="N39" t="b">
        <f t="shared" si="0"/>
        <v>1</v>
      </c>
      <c r="O39" t="b">
        <f t="shared" si="1"/>
        <v>0</v>
      </c>
      <c r="P39" s="1" t="b">
        <f t="shared" si="2"/>
        <v>0</v>
      </c>
      <c r="Q39" s="1" t="b">
        <f t="shared" si="3"/>
        <v>0</v>
      </c>
      <c r="R39" s="1" t="b">
        <f t="shared" si="4"/>
        <v>0</v>
      </c>
      <c r="S39" s="1" t="b">
        <f t="shared" si="5"/>
        <v>1</v>
      </c>
      <c r="T39" t="b">
        <f t="shared" si="6"/>
        <v>0</v>
      </c>
    </row>
    <row r="40" spans="1:20" x14ac:dyDescent="0.2">
      <c r="A40" t="s">
        <v>76</v>
      </c>
      <c r="B40">
        <v>6570</v>
      </c>
      <c r="C40" t="s">
        <v>77</v>
      </c>
      <c r="D40">
        <v>0.33823999999999999</v>
      </c>
      <c r="E40">
        <v>0.34082000000000001</v>
      </c>
      <c r="F40">
        <v>5.6638099999999998</v>
      </c>
      <c r="G40">
        <v>0.22550000000000001</v>
      </c>
      <c r="H40">
        <v>100</v>
      </c>
      <c r="I40">
        <v>0.39966000000000002</v>
      </c>
      <c r="J40">
        <v>100</v>
      </c>
      <c r="K40">
        <v>8.3951600000000006</v>
      </c>
      <c r="L40">
        <v>100</v>
      </c>
      <c r="M40">
        <v>0.26013999999999998</v>
      </c>
      <c r="N40" t="b">
        <f t="shared" si="0"/>
        <v>1</v>
      </c>
      <c r="O40" t="b">
        <f t="shared" si="1"/>
        <v>0</v>
      </c>
      <c r="P40" s="1" t="b">
        <f t="shared" si="2"/>
        <v>0</v>
      </c>
      <c r="Q40" s="1" t="b">
        <f t="shared" si="3"/>
        <v>0</v>
      </c>
      <c r="R40" s="1" t="b">
        <f t="shared" si="4"/>
        <v>0</v>
      </c>
      <c r="S40" s="1" t="b">
        <f t="shared" si="5"/>
        <v>1</v>
      </c>
      <c r="T40" t="b">
        <f t="shared" si="6"/>
        <v>0</v>
      </c>
    </row>
    <row r="41" spans="1:20" x14ac:dyDescent="0.2">
      <c r="A41" t="s">
        <v>78</v>
      </c>
      <c r="B41">
        <v>3365</v>
      </c>
      <c r="C41" t="s">
        <v>79</v>
      </c>
      <c r="D41">
        <v>0.13899</v>
      </c>
      <c r="E41">
        <v>0.19277</v>
      </c>
      <c r="F41">
        <v>1.5236700000000001</v>
      </c>
      <c r="G41">
        <v>8.5059999999999997E-2</v>
      </c>
      <c r="H41">
        <v>100</v>
      </c>
      <c r="I41">
        <v>0.21581</v>
      </c>
      <c r="J41">
        <v>100</v>
      </c>
      <c r="K41">
        <v>2.12527</v>
      </c>
      <c r="L41">
        <v>100</v>
      </c>
      <c r="M41">
        <v>0.10149</v>
      </c>
      <c r="N41" t="b">
        <f t="shared" si="0"/>
        <v>1</v>
      </c>
      <c r="O41" t="b">
        <f t="shared" si="1"/>
        <v>0</v>
      </c>
      <c r="P41" s="1" t="b">
        <f t="shared" si="2"/>
        <v>0</v>
      </c>
      <c r="Q41" s="1" t="b">
        <f t="shared" si="3"/>
        <v>0</v>
      </c>
      <c r="R41" s="1" t="b">
        <f t="shared" si="4"/>
        <v>0</v>
      </c>
      <c r="S41" s="1" t="b">
        <f t="shared" si="5"/>
        <v>1</v>
      </c>
      <c r="T41" t="b">
        <f t="shared" si="6"/>
        <v>0</v>
      </c>
    </row>
    <row r="42" spans="1:20" x14ac:dyDescent="0.2">
      <c r="A42" t="s">
        <v>80</v>
      </c>
      <c r="B42">
        <v>3456</v>
      </c>
      <c r="C42" t="s">
        <v>31</v>
      </c>
      <c r="D42">
        <v>0.19295999999999999</v>
      </c>
      <c r="E42">
        <v>0.31303999999999998</v>
      </c>
      <c r="F42">
        <v>2.48651</v>
      </c>
      <c r="G42">
        <v>0.18798000000000001</v>
      </c>
      <c r="H42">
        <v>100</v>
      </c>
      <c r="I42">
        <v>0.35143000000000002</v>
      </c>
      <c r="J42">
        <v>100</v>
      </c>
      <c r="K42">
        <v>3.39331</v>
      </c>
      <c r="L42">
        <v>100</v>
      </c>
      <c r="M42">
        <v>0.21584</v>
      </c>
      <c r="N42" t="b">
        <f t="shared" si="0"/>
        <v>1</v>
      </c>
      <c r="O42" t="b">
        <f t="shared" si="1"/>
        <v>0</v>
      </c>
      <c r="P42" s="1" t="b">
        <f t="shared" si="2"/>
        <v>0</v>
      </c>
      <c r="Q42" s="1" t="b">
        <f t="shared" si="3"/>
        <v>0</v>
      </c>
      <c r="R42" s="1" t="b">
        <f t="shared" si="4"/>
        <v>0</v>
      </c>
      <c r="S42" s="1" t="b">
        <f t="shared" si="5"/>
        <v>1</v>
      </c>
      <c r="T42" t="b">
        <f t="shared" si="6"/>
        <v>0</v>
      </c>
    </row>
    <row r="43" spans="1:20" x14ac:dyDescent="0.2">
      <c r="A43" t="s">
        <v>81</v>
      </c>
      <c r="B43">
        <v>1645</v>
      </c>
      <c r="C43" t="s">
        <v>82</v>
      </c>
      <c r="D43">
        <v>4.7690000000000003E-2</v>
      </c>
      <c r="E43">
        <v>0.22106000000000001</v>
      </c>
      <c r="F43">
        <v>4.9964399999999998</v>
      </c>
      <c r="G43">
        <v>1000000</v>
      </c>
      <c r="H43">
        <v>0</v>
      </c>
      <c r="I43">
        <v>0.10458000000000001</v>
      </c>
      <c r="J43">
        <v>0</v>
      </c>
      <c r="K43">
        <v>2.3544900000000002</v>
      </c>
      <c r="L43">
        <v>0</v>
      </c>
      <c r="M43">
        <v>1000000</v>
      </c>
      <c r="N43" t="b">
        <f t="shared" si="0"/>
        <v>0</v>
      </c>
      <c r="O43" t="b">
        <f t="shared" si="1"/>
        <v>0</v>
      </c>
      <c r="P43" s="1" t="b">
        <f t="shared" si="2"/>
        <v>1</v>
      </c>
      <c r="Q43" s="1" t="b">
        <f t="shared" si="3"/>
        <v>0</v>
      </c>
      <c r="R43" s="1" t="b">
        <f t="shared" si="4"/>
        <v>0</v>
      </c>
      <c r="S43" s="1" t="b">
        <f t="shared" si="5"/>
        <v>0</v>
      </c>
      <c r="T43" t="b">
        <f t="shared" si="6"/>
        <v>0</v>
      </c>
    </row>
    <row r="44" spans="1:20" x14ac:dyDescent="0.2">
      <c r="A44" t="s">
        <v>83</v>
      </c>
      <c r="B44">
        <v>2709</v>
      </c>
      <c r="C44" t="s">
        <v>37</v>
      </c>
      <c r="D44">
        <v>7.9329999999999998E-2</v>
      </c>
      <c r="E44">
        <v>4.0590000000000001E-2</v>
      </c>
      <c r="F44">
        <v>0.87351000000000001</v>
      </c>
      <c r="G44">
        <v>4.9070000000000003E-2</v>
      </c>
      <c r="H44">
        <v>100</v>
      </c>
      <c r="I44">
        <v>4.7780000000000003E-2</v>
      </c>
      <c r="J44">
        <v>100</v>
      </c>
      <c r="K44">
        <v>1.1697599999999999</v>
      </c>
      <c r="L44">
        <v>100</v>
      </c>
      <c r="M44">
        <v>5.6000000000000001E-2</v>
      </c>
      <c r="N44" t="b">
        <f t="shared" si="0"/>
        <v>1</v>
      </c>
      <c r="O44" t="b">
        <f t="shared" si="1"/>
        <v>0</v>
      </c>
      <c r="P44" s="1" t="b">
        <f t="shared" si="2"/>
        <v>0</v>
      </c>
      <c r="Q44" s="1" t="b">
        <f t="shared" si="3"/>
        <v>1</v>
      </c>
      <c r="R44" s="1" t="b">
        <f t="shared" si="4"/>
        <v>0</v>
      </c>
      <c r="S44" s="1" t="b">
        <f t="shared" si="5"/>
        <v>0</v>
      </c>
      <c r="T44" t="b">
        <f t="shared" si="6"/>
        <v>0</v>
      </c>
    </row>
    <row r="45" spans="1:20" x14ac:dyDescent="0.2">
      <c r="A45" t="s">
        <v>84</v>
      </c>
      <c r="B45">
        <v>3881871</v>
      </c>
      <c r="C45" t="s">
        <v>77</v>
      </c>
      <c r="D45">
        <v>1000000</v>
      </c>
      <c r="E45">
        <v>1000000</v>
      </c>
      <c r="F45">
        <v>1000000</v>
      </c>
      <c r="G45">
        <v>1000000</v>
      </c>
      <c r="H45">
        <v>0</v>
      </c>
      <c r="I45">
        <v>1000000</v>
      </c>
      <c r="J45">
        <v>0</v>
      </c>
      <c r="K45">
        <v>1000000</v>
      </c>
      <c r="L45">
        <v>0</v>
      </c>
      <c r="M45">
        <v>1000000</v>
      </c>
      <c r="N45" t="b">
        <f t="shared" si="0"/>
        <v>0</v>
      </c>
      <c r="O45" t="b">
        <f t="shared" si="1"/>
        <v>1</v>
      </c>
      <c r="P45" s="1" t="b">
        <f t="shared" si="2"/>
        <v>0</v>
      </c>
      <c r="Q45" s="1" t="b">
        <f t="shared" si="3"/>
        <v>0</v>
      </c>
      <c r="R45" s="1" t="b">
        <f t="shared" si="4"/>
        <v>0</v>
      </c>
      <c r="S45" s="1" t="b">
        <f t="shared" si="5"/>
        <v>0</v>
      </c>
      <c r="T45" t="b">
        <f t="shared" si="6"/>
        <v>0</v>
      </c>
    </row>
    <row r="46" spans="1:20" x14ac:dyDescent="0.2">
      <c r="A46" t="s">
        <v>85</v>
      </c>
      <c r="B46">
        <v>162</v>
      </c>
      <c r="C46" t="s">
        <v>53</v>
      </c>
      <c r="D46">
        <v>4.2900000000000004E-3</v>
      </c>
      <c r="E46">
        <v>2.2200000000000002E-3</v>
      </c>
      <c r="F46">
        <v>6.9300000000000004E-3</v>
      </c>
      <c r="G46">
        <v>2.8300000000000001E-3</v>
      </c>
      <c r="H46">
        <v>100</v>
      </c>
      <c r="I46">
        <v>2.5600000000000002E-3</v>
      </c>
      <c r="J46">
        <v>100</v>
      </c>
      <c r="K46">
        <v>7.0699999999999999E-3</v>
      </c>
      <c r="L46">
        <v>100</v>
      </c>
      <c r="M46">
        <v>2.96E-3</v>
      </c>
      <c r="N46" t="b">
        <f t="shared" si="0"/>
        <v>1</v>
      </c>
      <c r="O46" t="b">
        <f t="shared" si="1"/>
        <v>0</v>
      </c>
      <c r="P46" s="1" t="b">
        <f t="shared" si="2"/>
        <v>0</v>
      </c>
      <c r="Q46" s="1" t="b">
        <f t="shared" si="3"/>
        <v>1</v>
      </c>
      <c r="R46" s="1" t="b">
        <f t="shared" si="4"/>
        <v>0</v>
      </c>
      <c r="S46" s="1" t="b">
        <f t="shared" si="5"/>
        <v>0</v>
      </c>
      <c r="T46" t="b">
        <f t="shared" si="6"/>
        <v>0</v>
      </c>
    </row>
    <row r="47" spans="1:20" x14ac:dyDescent="0.2">
      <c r="A47" t="s">
        <v>86</v>
      </c>
      <c r="B47">
        <v>198</v>
      </c>
      <c r="C47" t="s">
        <v>53</v>
      </c>
      <c r="D47">
        <v>5.2199999999999998E-3</v>
      </c>
      <c r="E47">
        <v>3.6099999999999999E-3</v>
      </c>
      <c r="F47">
        <v>1.362E-2</v>
      </c>
      <c r="G47">
        <v>3.47E-3</v>
      </c>
      <c r="H47">
        <v>100</v>
      </c>
      <c r="I47">
        <v>3.79E-3</v>
      </c>
      <c r="J47">
        <v>100</v>
      </c>
      <c r="K47">
        <v>1.426E-2</v>
      </c>
      <c r="L47">
        <v>100</v>
      </c>
      <c r="M47">
        <v>3.62E-3</v>
      </c>
      <c r="N47" t="b">
        <f t="shared" si="0"/>
        <v>1</v>
      </c>
      <c r="O47" t="b">
        <f t="shared" si="1"/>
        <v>0</v>
      </c>
      <c r="P47" s="1" t="b">
        <f t="shared" si="2"/>
        <v>0</v>
      </c>
      <c r="Q47" s="1" t="b">
        <f t="shared" si="3"/>
        <v>0</v>
      </c>
      <c r="R47" s="1" t="b">
        <f t="shared" si="4"/>
        <v>0</v>
      </c>
      <c r="S47" s="1" t="b">
        <f t="shared" si="5"/>
        <v>1</v>
      </c>
      <c r="T47" t="b">
        <f t="shared" si="6"/>
        <v>0</v>
      </c>
    </row>
    <row r="48" spans="1:20" x14ac:dyDescent="0.2">
      <c r="A48" t="s">
        <v>87</v>
      </c>
      <c r="B48">
        <v>952</v>
      </c>
      <c r="C48" t="s">
        <v>16</v>
      </c>
      <c r="D48">
        <v>2.7869999999999999E-2</v>
      </c>
      <c r="E48">
        <v>1.2579999999999999E-2</v>
      </c>
      <c r="F48">
        <v>0.25802000000000003</v>
      </c>
      <c r="G48">
        <v>1.866E-2</v>
      </c>
      <c r="H48">
        <v>100</v>
      </c>
      <c r="I48">
        <v>1.4120000000000001E-2</v>
      </c>
      <c r="J48">
        <v>100</v>
      </c>
      <c r="K48">
        <v>0.28016000000000002</v>
      </c>
      <c r="L48">
        <v>100</v>
      </c>
      <c r="M48">
        <v>2.0660000000000001E-2</v>
      </c>
      <c r="N48" t="b">
        <f t="shared" si="0"/>
        <v>1</v>
      </c>
      <c r="O48" t="b">
        <f t="shared" si="1"/>
        <v>0</v>
      </c>
      <c r="P48" s="1" t="b">
        <f t="shared" si="2"/>
        <v>0</v>
      </c>
      <c r="Q48" s="1" t="b">
        <f t="shared" si="3"/>
        <v>1</v>
      </c>
      <c r="R48" s="1" t="b">
        <f t="shared" si="4"/>
        <v>0</v>
      </c>
      <c r="S48" s="1" t="b">
        <f t="shared" si="5"/>
        <v>0</v>
      </c>
      <c r="T48" t="b">
        <f t="shared" si="6"/>
        <v>0</v>
      </c>
    </row>
    <row r="49" spans="1:20" x14ac:dyDescent="0.2">
      <c r="A49" t="s">
        <v>88</v>
      </c>
      <c r="B49">
        <v>59211</v>
      </c>
      <c r="C49" t="s">
        <v>57</v>
      </c>
      <c r="D49">
        <v>3.1197400000000002</v>
      </c>
      <c r="E49">
        <v>5.9882499999999999</v>
      </c>
      <c r="F49">
        <v>1000000</v>
      </c>
      <c r="G49">
        <v>23.513269999999999</v>
      </c>
      <c r="H49">
        <v>100</v>
      </c>
      <c r="I49">
        <v>7.5007799999999998</v>
      </c>
      <c r="J49">
        <v>0</v>
      </c>
      <c r="K49">
        <v>1000000</v>
      </c>
      <c r="L49">
        <v>100</v>
      </c>
      <c r="M49">
        <v>26.082239999999999</v>
      </c>
      <c r="N49" t="b">
        <f t="shared" si="0"/>
        <v>0</v>
      </c>
      <c r="O49" t="b">
        <f t="shared" si="1"/>
        <v>0</v>
      </c>
      <c r="P49" s="1" t="b">
        <f t="shared" si="2"/>
        <v>1</v>
      </c>
      <c r="Q49" s="1" t="b">
        <f t="shared" si="3"/>
        <v>0</v>
      </c>
      <c r="R49" s="1" t="b">
        <f t="shared" si="4"/>
        <v>0</v>
      </c>
      <c r="S49" s="1" t="b">
        <f t="shared" si="5"/>
        <v>0</v>
      </c>
      <c r="T49" t="b">
        <f t="shared" si="6"/>
        <v>0</v>
      </c>
    </row>
    <row r="50" spans="1:20" x14ac:dyDescent="0.2">
      <c r="A50" t="s">
        <v>89</v>
      </c>
      <c r="B50">
        <v>315</v>
      </c>
      <c r="C50" t="s">
        <v>27</v>
      </c>
      <c r="D50">
        <v>9.0100000000000006E-3</v>
      </c>
      <c r="E50">
        <v>4.4200000000000003E-3</v>
      </c>
      <c r="F50">
        <v>3.8920000000000003E-2</v>
      </c>
      <c r="G50">
        <v>6.0499999999999998E-3</v>
      </c>
      <c r="H50">
        <v>100</v>
      </c>
      <c r="I50">
        <v>4.6299999999999996E-3</v>
      </c>
      <c r="J50">
        <v>100</v>
      </c>
      <c r="K50">
        <v>4.0300000000000002E-2</v>
      </c>
      <c r="L50">
        <v>100</v>
      </c>
      <c r="M50">
        <v>6.6E-3</v>
      </c>
      <c r="N50" t="b">
        <f t="shared" si="0"/>
        <v>1</v>
      </c>
      <c r="O50" t="b">
        <f t="shared" si="1"/>
        <v>0</v>
      </c>
      <c r="P50" s="1" t="b">
        <f t="shared" si="2"/>
        <v>0</v>
      </c>
      <c r="Q50" s="1" t="b">
        <f t="shared" si="3"/>
        <v>1</v>
      </c>
      <c r="R50" s="1" t="b">
        <f t="shared" si="4"/>
        <v>0</v>
      </c>
      <c r="S50" s="1" t="b">
        <f t="shared" si="5"/>
        <v>0</v>
      </c>
      <c r="T50" t="b">
        <f t="shared" si="6"/>
        <v>0</v>
      </c>
    </row>
    <row r="51" spans="1:20" x14ac:dyDescent="0.2">
      <c r="A51" t="s">
        <v>90</v>
      </c>
      <c r="B51">
        <v>360</v>
      </c>
      <c r="C51" t="s">
        <v>91</v>
      </c>
      <c r="D51">
        <v>4.548E-2</v>
      </c>
      <c r="E51">
        <v>8.2309999999999994E-2</v>
      </c>
      <c r="F51">
        <v>9.6290000000000001E-2</v>
      </c>
      <c r="G51">
        <v>1.6412800000000001</v>
      </c>
      <c r="H51">
        <v>44.44</v>
      </c>
      <c r="I51">
        <v>8.831E-2</v>
      </c>
      <c r="J51">
        <v>100</v>
      </c>
      <c r="K51">
        <v>9.9909999999999999E-2</v>
      </c>
      <c r="L51">
        <v>100</v>
      </c>
      <c r="M51">
        <v>1.67231</v>
      </c>
      <c r="N51" t="b">
        <f t="shared" si="0"/>
        <v>0</v>
      </c>
      <c r="O51" t="b">
        <f t="shared" si="1"/>
        <v>0</v>
      </c>
      <c r="P51" s="1" t="b">
        <f t="shared" si="2"/>
        <v>1</v>
      </c>
      <c r="Q51" s="1" t="b">
        <f t="shared" si="3"/>
        <v>0</v>
      </c>
      <c r="R51" s="1" t="b">
        <f t="shared" si="4"/>
        <v>0</v>
      </c>
      <c r="S51" s="1" t="b">
        <f t="shared" si="5"/>
        <v>0</v>
      </c>
      <c r="T51" t="b">
        <f t="shared" si="6"/>
        <v>0</v>
      </c>
    </row>
    <row r="52" spans="1:20" x14ac:dyDescent="0.2">
      <c r="A52" t="s">
        <v>92</v>
      </c>
      <c r="B52">
        <v>3015</v>
      </c>
      <c r="C52" t="s">
        <v>31</v>
      </c>
      <c r="D52">
        <v>0.13078999999999999</v>
      </c>
      <c r="E52">
        <v>7.4560000000000001E-2</v>
      </c>
      <c r="F52">
        <v>1.81159</v>
      </c>
      <c r="G52">
        <v>9.5979999999999996E-2</v>
      </c>
      <c r="H52">
        <v>100</v>
      </c>
      <c r="I52">
        <v>7.8700000000000006E-2</v>
      </c>
      <c r="J52">
        <v>100</v>
      </c>
      <c r="K52">
        <v>1.5502899999999999</v>
      </c>
      <c r="L52">
        <v>100</v>
      </c>
      <c r="M52">
        <v>0.10119</v>
      </c>
      <c r="N52" t="b">
        <f t="shared" si="0"/>
        <v>1</v>
      </c>
      <c r="O52" t="b">
        <f t="shared" si="1"/>
        <v>0</v>
      </c>
      <c r="P52" s="1" t="b">
        <f t="shared" si="2"/>
        <v>0</v>
      </c>
      <c r="Q52" s="1" t="b">
        <f t="shared" si="3"/>
        <v>1</v>
      </c>
      <c r="R52" s="1" t="b">
        <f t="shared" si="4"/>
        <v>0</v>
      </c>
      <c r="S52" s="1" t="b">
        <f t="shared" si="5"/>
        <v>0</v>
      </c>
      <c r="T52" t="b">
        <f t="shared" si="6"/>
        <v>0</v>
      </c>
    </row>
    <row r="53" spans="1:20" x14ac:dyDescent="0.2">
      <c r="A53" t="s">
        <v>93</v>
      </c>
      <c r="B53">
        <v>120</v>
      </c>
      <c r="C53" t="s">
        <v>23</v>
      </c>
      <c r="D53">
        <v>3.5200000000000001E-3</v>
      </c>
      <c r="E53">
        <v>2.1099999999999999E-3</v>
      </c>
      <c r="F53">
        <v>1.225E-2</v>
      </c>
      <c r="G53">
        <v>2.3500000000000001E-3</v>
      </c>
      <c r="H53">
        <v>100</v>
      </c>
      <c r="I53">
        <v>2.1800000000000001E-3</v>
      </c>
      <c r="J53">
        <v>100</v>
      </c>
      <c r="K53">
        <v>1.272E-2</v>
      </c>
      <c r="L53">
        <v>100</v>
      </c>
      <c r="M53">
        <v>2.4599999999999999E-3</v>
      </c>
      <c r="N53" t="b">
        <f t="shared" si="0"/>
        <v>1</v>
      </c>
      <c r="O53" t="b">
        <f t="shared" si="1"/>
        <v>0</v>
      </c>
      <c r="P53" s="1" t="b">
        <f t="shared" si="2"/>
        <v>0</v>
      </c>
      <c r="Q53" s="1" t="b">
        <f t="shared" si="3"/>
        <v>1</v>
      </c>
      <c r="R53" s="1" t="b">
        <f t="shared" si="4"/>
        <v>0</v>
      </c>
      <c r="S53" s="1" t="b">
        <f t="shared" si="5"/>
        <v>0</v>
      </c>
      <c r="T53" t="b">
        <f t="shared" si="6"/>
        <v>0</v>
      </c>
    </row>
    <row r="54" spans="1:20" x14ac:dyDescent="0.2">
      <c r="A54" t="s">
        <v>94</v>
      </c>
      <c r="B54">
        <v>873</v>
      </c>
      <c r="C54" t="s">
        <v>42</v>
      </c>
      <c r="D54">
        <v>3.7920000000000002E-2</v>
      </c>
      <c r="E54">
        <v>2.232E-2</v>
      </c>
      <c r="F54">
        <v>0.24123</v>
      </c>
      <c r="G54">
        <v>3.1E-2</v>
      </c>
      <c r="H54">
        <v>100</v>
      </c>
      <c r="I54">
        <v>2.3619999999999999E-2</v>
      </c>
      <c r="J54">
        <v>100</v>
      </c>
      <c r="K54">
        <v>0.23935000000000001</v>
      </c>
      <c r="L54">
        <v>100</v>
      </c>
      <c r="M54">
        <v>3.288E-2</v>
      </c>
      <c r="N54" t="b">
        <f t="shared" si="0"/>
        <v>1</v>
      </c>
      <c r="O54" t="b">
        <f t="shared" si="1"/>
        <v>0</v>
      </c>
      <c r="P54" s="1" t="b">
        <f t="shared" si="2"/>
        <v>0</v>
      </c>
      <c r="Q54" s="1" t="b">
        <f t="shared" si="3"/>
        <v>1</v>
      </c>
      <c r="R54" s="1" t="b">
        <f t="shared" si="4"/>
        <v>0</v>
      </c>
      <c r="S54" s="1" t="b">
        <f t="shared" si="5"/>
        <v>0</v>
      </c>
      <c r="T54" t="b">
        <f t="shared" si="6"/>
        <v>0</v>
      </c>
    </row>
    <row r="55" spans="1:20" x14ac:dyDescent="0.2">
      <c r="A55" t="s">
        <v>95</v>
      </c>
      <c r="B55">
        <v>1040</v>
      </c>
      <c r="C55" t="s">
        <v>23</v>
      </c>
      <c r="D55">
        <v>3.7139999999999999E-2</v>
      </c>
      <c r="E55">
        <v>6.1830000000000003E-2</v>
      </c>
      <c r="F55">
        <v>0.31891000000000003</v>
      </c>
      <c r="G55">
        <v>4.1700000000000001E-2</v>
      </c>
      <c r="H55">
        <v>100</v>
      </c>
      <c r="I55">
        <v>6.8830000000000002E-2</v>
      </c>
      <c r="J55">
        <v>100</v>
      </c>
      <c r="K55">
        <v>0.29341</v>
      </c>
      <c r="L55">
        <v>100</v>
      </c>
      <c r="M55">
        <v>4.2950000000000002E-2</v>
      </c>
      <c r="N55" t="b">
        <f t="shared" si="0"/>
        <v>0</v>
      </c>
      <c r="O55" t="b">
        <f t="shared" si="1"/>
        <v>0</v>
      </c>
      <c r="P55" s="1" t="b">
        <f t="shared" si="2"/>
        <v>1</v>
      </c>
      <c r="Q55" s="1" t="b">
        <f t="shared" si="3"/>
        <v>0</v>
      </c>
      <c r="R55" s="1" t="b">
        <f t="shared" si="4"/>
        <v>0</v>
      </c>
      <c r="S55" s="1" t="b">
        <f t="shared" si="5"/>
        <v>0</v>
      </c>
      <c r="T55" t="b">
        <f t="shared" si="6"/>
        <v>0</v>
      </c>
    </row>
    <row r="56" spans="1:20" x14ac:dyDescent="0.2">
      <c r="A56" t="s">
        <v>96</v>
      </c>
      <c r="B56">
        <v>360</v>
      </c>
      <c r="C56" t="s">
        <v>91</v>
      </c>
      <c r="D56">
        <v>4.4889999999999999E-2</v>
      </c>
      <c r="E56">
        <v>8.1589999999999996E-2</v>
      </c>
      <c r="F56">
        <v>9.6089999999999995E-2</v>
      </c>
      <c r="G56">
        <v>1.6134900000000001</v>
      </c>
      <c r="H56">
        <v>44.44</v>
      </c>
      <c r="I56">
        <v>8.0710000000000004E-2</v>
      </c>
      <c r="J56">
        <v>100</v>
      </c>
      <c r="K56">
        <v>0.10223</v>
      </c>
      <c r="L56">
        <v>100</v>
      </c>
      <c r="M56">
        <v>1.6833</v>
      </c>
      <c r="N56" t="b">
        <f t="shared" si="0"/>
        <v>0</v>
      </c>
      <c r="O56" t="b">
        <f t="shared" si="1"/>
        <v>0</v>
      </c>
      <c r="P56" s="1" t="b">
        <f t="shared" si="2"/>
        <v>1</v>
      </c>
      <c r="Q56" s="1" t="b">
        <f t="shared" si="3"/>
        <v>0</v>
      </c>
      <c r="R56" s="1" t="b">
        <f t="shared" si="4"/>
        <v>0</v>
      </c>
      <c r="S56" s="1" t="b">
        <f t="shared" si="5"/>
        <v>0</v>
      </c>
      <c r="T56" t="b">
        <f t="shared" si="6"/>
        <v>0</v>
      </c>
    </row>
    <row r="57" spans="1:20" x14ac:dyDescent="0.2">
      <c r="A57" t="s">
        <v>97</v>
      </c>
      <c r="B57">
        <v>310</v>
      </c>
      <c r="C57" t="s">
        <v>23</v>
      </c>
      <c r="D57">
        <v>9.5999999999999992E-3</v>
      </c>
      <c r="E57">
        <v>9.5200000000000007E-3</v>
      </c>
      <c r="F57">
        <v>0.14555000000000001</v>
      </c>
      <c r="G57">
        <v>6.3020000000000007E-2</v>
      </c>
      <c r="H57">
        <v>100</v>
      </c>
      <c r="I57">
        <v>9.9399999999999992E-3</v>
      </c>
      <c r="J57">
        <v>100</v>
      </c>
      <c r="K57">
        <v>0.1522</v>
      </c>
      <c r="L57">
        <v>100</v>
      </c>
      <c r="M57">
        <v>6.4839999999999995E-2</v>
      </c>
      <c r="N57" t="b">
        <f t="shared" si="0"/>
        <v>1</v>
      </c>
      <c r="O57" t="b">
        <f t="shared" si="1"/>
        <v>0</v>
      </c>
      <c r="P57" s="1" t="b">
        <f t="shared" si="2"/>
        <v>0</v>
      </c>
      <c r="Q57" s="1" t="b">
        <f t="shared" si="3"/>
        <v>1</v>
      </c>
      <c r="R57" s="1" t="b">
        <f t="shared" si="4"/>
        <v>0</v>
      </c>
      <c r="S57" s="1" t="b">
        <f t="shared" si="5"/>
        <v>0</v>
      </c>
      <c r="T57" t="b">
        <f t="shared" si="6"/>
        <v>0</v>
      </c>
    </row>
    <row r="58" spans="1:20" x14ac:dyDescent="0.2">
      <c r="A58" t="s">
        <v>98</v>
      </c>
      <c r="B58">
        <v>144</v>
      </c>
      <c r="C58" t="s">
        <v>23</v>
      </c>
      <c r="D58">
        <v>4.6699999999999997E-3</v>
      </c>
      <c r="E58">
        <v>2.7100000000000002E-3</v>
      </c>
      <c r="F58">
        <v>2.4029999999999999E-2</v>
      </c>
      <c r="G58">
        <v>3.5899999999999999E-3</v>
      </c>
      <c r="H58">
        <v>100</v>
      </c>
      <c r="I58">
        <v>2.8400000000000001E-3</v>
      </c>
      <c r="J58">
        <v>100</v>
      </c>
      <c r="K58">
        <v>2.4559999999999998E-2</v>
      </c>
      <c r="L58">
        <v>100</v>
      </c>
      <c r="M58">
        <v>3.9300000000000003E-3</v>
      </c>
      <c r="N58" t="b">
        <f t="shared" si="0"/>
        <v>1</v>
      </c>
      <c r="O58" t="b">
        <f t="shared" si="1"/>
        <v>0</v>
      </c>
      <c r="P58" s="1" t="b">
        <f t="shared" si="2"/>
        <v>0</v>
      </c>
      <c r="Q58" s="1" t="b">
        <f t="shared" si="3"/>
        <v>1</v>
      </c>
      <c r="R58" s="1" t="b">
        <f t="shared" si="4"/>
        <v>0</v>
      </c>
      <c r="S58" s="1" t="b">
        <f t="shared" si="5"/>
        <v>0</v>
      </c>
      <c r="T58" t="b">
        <f t="shared" si="6"/>
        <v>0</v>
      </c>
    </row>
    <row r="59" spans="1:20" x14ac:dyDescent="0.2">
      <c r="A59" t="s">
        <v>99</v>
      </c>
      <c r="B59">
        <v>235</v>
      </c>
      <c r="C59" t="s">
        <v>37</v>
      </c>
      <c r="D59">
        <v>6.7999999999999996E-3</v>
      </c>
      <c r="E59">
        <v>6.5199999999999998E-3</v>
      </c>
      <c r="F59">
        <v>9.2340000000000005E-2</v>
      </c>
      <c r="G59">
        <v>1.8939999999999999E-2</v>
      </c>
      <c r="H59">
        <v>100</v>
      </c>
      <c r="I59">
        <v>6.8199999999999997E-3</v>
      </c>
      <c r="J59">
        <v>100</v>
      </c>
      <c r="K59">
        <v>9.5649999999999999E-2</v>
      </c>
      <c r="L59">
        <v>100</v>
      </c>
      <c r="M59">
        <v>1.9230000000000001E-2</v>
      </c>
      <c r="N59" t="b">
        <f t="shared" si="0"/>
        <v>1</v>
      </c>
      <c r="O59" t="b">
        <f t="shared" si="1"/>
        <v>0</v>
      </c>
      <c r="P59" s="1" t="b">
        <f t="shared" si="2"/>
        <v>0</v>
      </c>
      <c r="Q59" s="1" t="b">
        <f t="shared" si="3"/>
        <v>1</v>
      </c>
      <c r="R59" s="1" t="b">
        <f t="shared" si="4"/>
        <v>0</v>
      </c>
      <c r="S59" s="1" t="b">
        <f t="shared" si="5"/>
        <v>0</v>
      </c>
      <c r="T59" t="b">
        <f t="shared" si="6"/>
        <v>0</v>
      </c>
    </row>
    <row r="60" spans="1:20" x14ac:dyDescent="0.2">
      <c r="A60" t="s">
        <v>100</v>
      </c>
      <c r="B60">
        <v>135</v>
      </c>
      <c r="C60" t="s">
        <v>23</v>
      </c>
      <c r="D60">
        <v>4.2500000000000003E-3</v>
      </c>
      <c r="E60">
        <v>4.3200000000000001E-3</v>
      </c>
      <c r="F60">
        <v>6.9339999999999999E-2</v>
      </c>
      <c r="G60">
        <v>1.6619999999999999E-2</v>
      </c>
      <c r="H60">
        <v>100</v>
      </c>
      <c r="I60">
        <v>4.4999999999999997E-3</v>
      </c>
      <c r="J60">
        <v>100</v>
      </c>
      <c r="K60">
        <v>7.2679999999999995E-2</v>
      </c>
      <c r="L60">
        <v>100</v>
      </c>
      <c r="M60">
        <v>1.7170000000000001E-2</v>
      </c>
      <c r="N60" t="b">
        <f t="shared" si="0"/>
        <v>0</v>
      </c>
      <c r="O60" t="b">
        <f t="shared" si="1"/>
        <v>0</v>
      </c>
      <c r="P60" s="1" t="b">
        <f t="shared" si="2"/>
        <v>1</v>
      </c>
      <c r="Q60" s="1" t="b">
        <f t="shared" si="3"/>
        <v>0</v>
      </c>
      <c r="R60" s="1" t="b">
        <f t="shared" si="4"/>
        <v>0</v>
      </c>
      <c r="S60" s="1" t="b">
        <f t="shared" si="5"/>
        <v>0</v>
      </c>
      <c r="T60" t="b">
        <f t="shared" si="6"/>
        <v>0</v>
      </c>
    </row>
    <row r="61" spans="1:20" x14ac:dyDescent="0.2">
      <c r="A61" t="s">
        <v>101</v>
      </c>
      <c r="B61">
        <v>131584</v>
      </c>
      <c r="C61" t="s">
        <v>77</v>
      </c>
      <c r="D61">
        <v>41.341940000000001</v>
      </c>
      <c r="E61">
        <v>16.372710000000001</v>
      </c>
      <c r="F61">
        <v>1000000</v>
      </c>
      <c r="G61">
        <v>38.93233</v>
      </c>
      <c r="H61">
        <v>100</v>
      </c>
      <c r="I61">
        <v>17.46979</v>
      </c>
      <c r="J61">
        <v>0</v>
      </c>
      <c r="K61">
        <v>1000000</v>
      </c>
      <c r="L61">
        <v>100</v>
      </c>
      <c r="M61">
        <v>46.166539999999998</v>
      </c>
      <c r="N61" t="b">
        <f t="shared" si="0"/>
        <v>1</v>
      </c>
      <c r="O61" t="b">
        <f t="shared" si="1"/>
        <v>0</v>
      </c>
      <c r="P61" s="1" t="b">
        <f t="shared" si="2"/>
        <v>0</v>
      </c>
      <c r="Q61" s="1" t="b">
        <f t="shared" si="3"/>
        <v>1</v>
      </c>
      <c r="R61" s="1" t="b">
        <f t="shared" si="4"/>
        <v>0</v>
      </c>
      <c r="S61" s="1" t="b">
        <f t="shared" si="5"/>
        <v>0</v>
      </c>
      <c r="T61" t="b">
        <f t="shared" si="6"/>
        <v>0</v>
      </c>
    </row>
    <row r="62" spans="1:20" x14ac:dyDescent="0.2">
      <c r="A62" t="s">
        <v>102</v>
      </c>
      <c r="B62">
        <v>415</v>
      </c>
      <c r="C62" t="s">
        <v>103</v>
      </c>
      <c r="D62">
        <v>3.2349999999999997E-2</v>
      </c>
      <c r="E62">
        <v>3.4160000000000003E-2</v>
      </c>
      <c r="F62">
        <v>0.13847000000000001</v>
      </c>
      <c r="G62">
        <v>0.45291999999999999</v>
      </c>
      <c r="H62">
        <v>68.67</v>
      </c>
      <c r="I62">
        <v>3.4479999999999997E-2</v>
      </c>
      <c r="J62">
        <v>100</v>
      </c>
      <c r="K62">
        <v>0.15196000000000001</v>
      </c>
      <c r="L62">
        <v>100</v>
      </c>
      <c r="M62">
        <v>0.48122999999999999</v>
      </c>
      <c r="N62" t="b">
        <f t="shared" si="0"/>
        <v>0</v>
      </c>
      <c r="O62" t="b">
        <f t="shared" si="1"/>
        <v>0</v>
      </c>
      <c r="P62" s="1" t="b">
        <f t="shared" si="2"/>
        <v>1</v>
      </c>
      <c r="Q62" s="1" t="b">
        <f t="shared" si="3"/>
        <v>0</v>
      </c>
      <c r="R62" s="1" t="b">
        <f t="shared" si="4"/>
        <v>0</v>
      </c>
      <c r="S62" s="1" t="b">
        <f t="shared" si="5"/>
        <v>0</v>
      </c>
      <c r="T62" t="b">
        <f t="shared" si="6"/>
        <v>0</v>
      </c>
    </row>
    <row r="63" spans="1:20" x14ac:dyDescent="0.2">
      <c r="A63" t="s">
        <v>104</v>
      </c>
      <c r="B63">
        <v>4295</v>
      </c>
      <c r="C63" t="s">
        <v>105</v>
      </c>
      <c r="D63">
        <v>0.21972</v>
      </c>
      <c r="E63">
        <v>0.30769999999999997</v>
      </c>
      <c r="F63">
        <v>3.9960399999999998</v>
      </c>
      <c r="G63">
        <v>0.24393999999999999</v>
      </c>
      <c r="H63">
        <v>100</v>
      </c>
      <c r="I63">
        <v>0.38629999999999998</v>
      </c>
      <c r="J63">
        <v>100</v>
      </c>
      <c r="K63">
        <v>5.11477</v>
      </c>
      <c r="L63">
        <v>100</v>
      </c>
      <c r="M63">
        <v>0.29349999999999998</v>
      </c>
      <c r="N63" t="b">
        <f t="shared" si="0"/>
        <v>0</v>
      </c>
      <c r="O63" t="b">
        <f t="shared" si="1"/>
        <v>0</v>
      </c>
      <c r="P63" s="1" t="b">
        <f t="shared" si="2"/>
        <v>1</v>
      </c>
      <c r="Q63" s="1" t="b">
        <f t="shared" si="3"/>
        <v>0</v>
      </c>
      <c r="R63" s="1" t="b">
        <f t="shared" si="4"/>
        <v>0</v>
      </c>
      <c r="S63" s="1" t="b">
        <f t="shared" si="5"/>
        <v>0</v>
      </c>
      <c r="T63" t="b">
        <f t="shared" si="6"/>
        <v>0</v>
      </c>
    </row>
    <row r="64" spans="1:20" x14ac:dyDescent="0.2">
      <c r="A64" t="s">
        <v>106</v>
      </c>
      <c r="B64">
        <v>2629953</v>
      </c>
      <c r="C64" t="s">
        <v>31</v>
      </c>
      <c r="D64">
        <v>1000000</v>
      </c>
      <c r="E64">
        <v>1000000</v>
      </c>
      <c r="F64">
        <v>1000000</v>
      </c>
      <c r="G64">
        <v>1000000</v>
      </c>
      <c r="H64">
        <v>0</v>
      </c>
      <c r="I64">
        <v>1000000</v>
      </c>
      <c r="J64">
        <v>0</v>
      </c>
      <c r="K64">
        <v>1000000</v>
      </c>
      <c r="L64">
        <v>0</v>
      </c>
      <c r="M64">
        <v>1000000</v>
      </c>
      <c r="N64" t="b">
        <f t="shared" si="0"/>
        <v>0</v>
      </c>
      <c r="O64" t="b">
        <f t="shared" si="1"/>
        <v>1</v>
      </c>
      <c r="P64" s="1" t="b">
        <f t="shared" si="2"/>
        <v>0</v>
      </c>
      <c r="Q64" s="1" t="b">
        <f t="shared" si="3"/>
        <v>0</v>
      </c>
      <c r="R64" s="1" t="b">
        <f t="shared" si="4"/>
        <v>0</v>
      </c>
      <c r="S64" s="1" t="b">
        <f t="shared" si="5"/>
        <v>0</v>
      </c>
      <c r="T64" t="b">
        <f t="shared" si="6"/>
        <v>0</v>
      </c>
    </row>
    <row r="65" spans="1:20" x14ac:dyDescent="0.2">
      <c r="A65" t="s">
        <v>107</v>
      </c>
      <c r="B65">
        <v>210</v>
      </c>
      <c r="C65" t="s">
        <v>40</v>
      </c>
      <c r="D65">
        <v>5.4299999999999999E-3</v>
      </c>
      <c r="E65">
        <v>2.6800000000000001E-3</v>
      </c>
      <c r="F65">
        <v>1.797E-2</v>
      </c>
      <c r="G65">
        <v>3.47E-3</v>
      </c>
      <c r="H65">
        <v>100</v>
      </c>
      <c r="I65">
        <v>3.0599999999999998E-3</v>
      </c>
      <c r="J65">
        <v>100</v>
      </c>
      <c r="K65">
        <v>1.9060000000000001E-2</v>
      </c>
      <c r="L65">
        <v>100</v>
      </c>
      <c r="M65">
        <v>3.9300000000000003E-3</v>
      </c>
      <c r="N65" t="b">
        <f t="shared" si="0"/>
        <v>1</v>
      </c>
      <c r="O65" t="b">
        <f t="shared" si="1"/>
        <v>0</v>
      </c>
      <c r="P65" s="1" t="b">
        <f t="shared" si="2"/>
        <v>0</v>
      </c>
      <c r="Q65" s="1" t="b">
        <f t="shared" si="3"/>
        <v>1</v>
      </c>
      <c r="R65" s="1" t="b">
        <f t="shared" si="4"/>
        <v>0</v>
      </c>
      <c r="S65" s="1" t="b">
        <f t="shared" si="5"/>
        <v>0</v>
      </c>
      <c r="T65" t="b">
        <f t="shared" si="6"/>
        <v>0</v>
      </c>
    </row>
    <row r="66" spans="1:20" x14ac:dyDescent="0.2">
      <c r="A66" t="s">
        <v>108</v>
      </c>
      <c r="B66">
        <v>5745</v>
      </c>
      <c r="C66" t="s">
        <v>77</v>
      </c>
      <c r="D66">
        <v>0.29735</v>
      </c>
      <c r="E66">
        <v>0.37561</v>
      </c>
      <c r="F66">
        <v>7.9081000000000001</v>
      </c>
      <c r="G66">
        <v>0.31090000000000001</v>
      </c>
      <c r="H66">
        <v>100</v>
      </c>
      <c r="I66">
        <v>0.44828000000000001</v>
      </c>
      <c r="J66">
        <v>100</v>
      </c>
      <c r="K66">
        <v>9.4108900000000002</v>
      </c>
      <c r="L66">
        <v>100</v>
      </c>
      <c r="M66">
        <v>0.41287000000000001</v>
      </c>
      <c r="N66" t="b">
        <f t="shared" si="0"/>
        <v>0</v>
      </c>
      <c r="O66" t="b">
        <f t="shared" si="1"/>
        <v>0</v>
      </c>
      <c r="P66" s="1" t="b">
        <f t="shared" si="2"/>
        <v>1</v>
      </c>
      <c r="Q66" s="1" t="b">
        <f t="shared" si="3"/>
        <v>0</v>
      </c>
      <c r="R66" s="1" t="b">
        <f t="shared" si="4"/>
        <v>0</v>
      </c>
      <c r="S66" s="1" t="b">
        <f t="shared" si="5"/>
        <v>0</v>
      </c>
      <c r="T66" t="b">
        <f t="shared" si="6"/>
        <v>0</v>
      </c>
    </row>
    <row r="67" spans="1:20" x14ac:dyDescent="0.2">
      <c r="A67" t="s">
        <v>109</v>
      </c>
      <c r="B67">
        <v>693</v>
      </c>
      <c r="C67" t="s">
        <v>37</v>
      </c>
      <c r="D67">
        <v>1.9900000000000001E-2</v>
      </c>
      <c r="E67">
        <v>1.201E-2</v>
      </c>
      <c r="F67">
        <v>0.13014999999999999</v>
      </c>
      <c r="G67">
        <v>3.6623100000000002</v>
      </c>
      <c r="H67">
        <v>100</v>
      </c>
      <c r="I67">
        <v>1.431E-2</v>
      </c>
      <c r="J67">
        <v>100</v>
      </c>
      <c r="K67">
        <v>0.15101999999999999</v>
      </c>
      <c r="L67">
        <v>100</v>
      </c>
      <c r="M67">
        <v>4.0435800000000004</v>
      </c>
      <c r="N67" t="b">
        <f t="shared" ref="N67:N130" si="7">OR(D67&gt;E67,D67&gt;F67,D67&gt;G67,D67&gt;I67,D67&gt;K67,D67&gt;M67)</f>
        <v>1</v>
      </c>
      <c r="O67" t="b">
        <f t="shared" ref="O67:O130" si="8">AND(D67&gt;1000,E67&gt;1000,F67&gt;1000,G67&gt;1000,H67&lt;100,J67&lt;100,L67&lt;100)</f>
        <v>0</v>
      </c>
      <c r="P67" s="1" t="b">
        <f t="shared" ref="P67:P130" si="9">AND(D67&lt;E67,D67&lt;F67,D67&lt;G67)</f>
        <v>0</v>
      </c>
      <c r="Q67" s="1" t="b">
        <f t="shared" ref="Q67:Q130" si="10">AND(E67&lt;D67,E67&lt;F67,E67&lt;G67)</f>
        <v>1</v>
      </c>
      <c r="R67" s="1" t="b">
        <f t="shared" ref="R67:R130" si="11">AND(F67&lt;D67,F67&lt;E67,F67&lt;G67)</f>
        <v>0</v>
      </c>
      <c r="S67" s="1" t="b">
        <f t="shared" ref="S67:S130" si="12">AND(G67&lt;D67,G67&lt;E67,G67&lt;F67)</f>
        <v>0</v>
      </c>
      <c r="T67" t="b">
        <f t="shared" ref="T67:T130" si="13">AND(AND(P67=FALSE,Q67=FALSE,R67=FALSE,S67=FALSE),OR(D67&lt;1000,E67&lt;1000,F67&lt;1000,G67&lt;1000))</f>
        <v>0</v>
      </c>
    </row>
    <row r="68" spans="1:20" x14ac:dyDescent="0.2">
      <c r="A68" t="s">
        <v>110</v>
      </c>
      <c r="B68">
        <v>125955</v>
      </c>
      <c r="C68" t="s">
        <v>111</v>
      </c>
      <c r="D68">
        <v>1000000</v>
      </c>
      <c r="E68">
        <v>1000000</v>
      </c>
      <c r="F68">
        <v>1000000</v>
      </c>
      <c r="G68">
        <v>1000000</v>
      </c>
      <c r="H68">
        <v>0</v>
      </c>
      <c r="I68">
        <v>1000000</v>
      </c>
      <c r="J68">
        <v>0</v>
      </c>
      <c r="K68">
        <v>1000000</v>
      </c>
      <c r="L68">
        <v>0</v>
      </c>
      <c r="M68">
        <v>1000000</v>
      </c>
      <c r="N68" t="b">
        <f t="shared" si="7"/>
        <v>0</v>
      </c>
      <c r="O68" t="b">
        <f t="shared" si="8"/>
        <v>1</v>
      </c>
      <c r="P68" s="1" t="b">
        <f t="shared" si="9"/>
        <v>0</v>
      </c>
      <c r="Q68" s="1" t="b">
        <f t="shared" si="10"/>
        <v>0</v>
      </c>
      <c r="R68" s="1" t="b">
        <f t="shared" si="11"/>
        <v>0</v>
      </c>
      <c r="S68" s="1" t="b">
        <f t="shared" si="12"/>
        <v>0</v>
      </c>
      <c r="T68" t="b">
        <f t="shared" si="13"/>
        <v>0</v>
      </c>
    </row>
    <row r="69" spans="1:20" x14ac:dyDescent="0.2">
      <c r="A69" t="s">
        <v>112</v>
      </c>
      <c r="B69">
        <v>16060</v>
      </c>
      <c r="C69" t="s">
        <v>23</v>
      </c>
      <c r="D69">
        <v>0.60494000000000003</v>
      </c>
      <c r="E69">
        <v>0.55147000000000002</v>
      </c>
      <c r="F69">
        <v>1000000</v>
      </c>
      <c r="G69">
        <v>1000000</v>
      </c>
      <c r="H69">
        <v>100</v>
      </c>
      <c r="I69">
        <v>0.64614000000000005</v>
      </c>
      <c r="J69">
        <v>0</v>
      </c>
      <c r="K69">
        <v>1000000</v>
      </c>
      <c r="L69">
        <v>0</v>
      </c>
      <c r="M69">
        <v>1000000</v>
      </c>
      <c r="N69" t="b">
        <f t="shared" si="7"/>
        <v>1</v>
      </c>
      <c r="O69" t="b">
        <f t="shared" si="8"/>
        <v>0</v>
      </c>
      <c r="P69" s="1" t="b">
        <f t="shared" si="9"/>
        <v>0</v>
      </c>
      <c r="Q69" s="1" t="b">
        <f t="shared" si="10"/>
        <v>1</v>
      </c>
      <c r="R69" s="1" t="b">
        <f t="shared" si="11"/>
        <v>0</v>
      </c>
      <c r="S69" s="1" t="b">
        <f t="shared" si="12"/>
        <v>0</v>
      </c>
      <c r="T69" t="b">
        <f t="shared" si="13"/>
        <v>0</v>
      </c>
    </row>
    <row r="70" spans="1:20" x14ac:dyDescent="0.2">
      <c r="A70" t="s">
        <v>113</v>
      </c>
      <c r="B70">
        <v>432</v>
      </c>
      <c r="C70" t="s">
        <v>37</v>
      </c>
      <c r="D70">
        <v>1.206E-2</v>
      </c>
      <c r="E70">
        <v>8.7100000000000007E-3</v>
      </c>
      <c r="F70">
        <v>5.0819999999999997E-2</v>
      </c>
      <c r="G70">
        <v>6.7200000000000003E-3</v>
      </c>
      <c r="H70">
        <v>100</v>
      </c>
      <c r="I70">
        <v>9.0900000000000009E-3</v>
      </c>
      <c r="J70">
        <v>100</v>
      </c>
      <c r="K70">
        <v>4.9599999999999998E-2</v>
      </c>
      <c r="L70">
        <v>100</v>
      </c>
      <c r="M70">
        <v>6.8100000000000001E-3</v>
      </c>
      <c r="N70" t="b">
        <f t="shared" si="7"/>
        <v>1</v>
      </c>
      <c r="O70" t="b">
        <f t="shared" si="8"/>
        <v>0</v>
      </c>
      <c r="P70" s="1" t="b">
        <f t="shared" si="9"/>
        <v>0</v>
      </c>
      <c r="Q70" s="1" t="b">
        <f t="shared" si="10"/>
        <v>0</v>
      </c>
      <c r="R70" s="1" t="b">
        <f t="shared" si="11"/>
        <v>0</v>
      </c>
      <c r="S70" s="1" t="b">
        <f t="shared" si="12"/>
        <v>1</v>
      </c>
      <c r="T70" t="b">
        <f t="shared" si="13"/>
        <v>0</v>
      </c>
    </row>
    <row r="71" spans="1:20" x14ac:dyDescent="0.2">
      <c r="A71" t="s">
        <v>114</v>
      </c>
      <c r="B71">
        <v>60</v>
      </c>
      <c r="C71" t="s">
        <v>37</v>
      </c>
      <c r="D71">
        <v>1.91E-3</v>
      </c>
      <c r="E71">
        <v>1.8E-3</v>
      </c>
      <c r="F71">
        <v>2.2540000000000001E-2</v>
      </c>
      <c r="G71">
        <v>7.7299999999999999E-3</v>
      </c>
      <c r="H71">
        <v>100</v>
      </c>
      <c r="I71">
        <v>1.83E-3</v>
      </c>
      <c r="J71">
        <v>100</v>
      </c>
      <c r="K71">
        <v>2.2210000000000001E-2</v>
      </c>
      <c r="L71">
        <v>100</v>
      </c>
      <c r="M71">
        <v>7.5199999999999998E-3</v>
      </c>
      <c r="N71" t="b">
        <f t="shared" si="7"/>
        <v>1</v>
      </c>
      <c r="O71" t="b">
        <f t="shared" si="8"/>
        <v>0</v>
      </c>
      <c r="P71" s="1" t="b">
        <f t="shared" si="9"/>
        <v>0</v>
      </c>
      <c r="Q71" s="1" t="b">
        <f t="shared" si="10"/>
        <v>1</v>
      </c>
      <c r="R71" s="1" t="b">
        <f t="shared" si="11"/>
        <v>0</v>
      </c>
      <c r="S71" s="1" t="b">
        <f t="shared" si="12"/>
        <v>0</v>
      </c>
      <c r="T71" t="b">
        <f t="shared" si="13"/>
        <v>0</v>
      </c>
    </row>
    <row r="72" spans="1:20" x14ac:dyDescent="0.2">
      <c r="A72" t="s">
        <v>115</v>
      </c>
      <c r="B72">
        <v>12</v>
      </c>
      <c r="C72" t="s">
        <v>27</v>
      </c>
      <c r="D72">
        <v>4.4999999999999999E-4</v>
      </c>
      <c r="E72">
        <v>2.7E-4</v>
      </c>
      <c r="F72">
        <v>7.9000000000000001E-4</v>
      </c>
      <c r="G72">
        <v>2.5000000000000001E-4</v>
      </c>
      <c r="H72">
        <v>100</v>
      </c>
      <c r="I72">
        <v>2.7E-4</v>
      </c>
      <c r="J72">
        <v>100</v>
      </c>
      <c r="K72">
        <v>8.1999999999999998E-4</v>
      </c>
      <c r="L72">
        <v>100</v>
      </c>
      <c r="M72">
        <v>2.7E-4</v>
      </c>
      <c r="N72" t="b">
        <f t="shared" si="7"/>
        <v>1</v>
      </c>
      <c r="O72" t="b">
        <f t="shared" si="8"/>
        <v>0</v>
      </c>
      <c r="P72" s="1" t="b">
        <f t="shared" si="9"/>
        <v>0</v>
      </c>
      <c r="Q72" s="1" t="b">
        <f t="shared" si="10"/>
        <v>0</v>
      </c>
      <c r="R72" s="1" t="b">
        <f t="shared" si="11"/>
        <v>0</v>
      </c>
      <c r="S72" s="1" t="b">
        <f t="shared" si="12"/>
        <v>1</v>
      </c>
      <c r="T72" t="b">
        <f t="shared" si="13"/>
        <v>0</v>
      </c>
    </row>
    <row r="73" spans="1:20" x14ac:dyDescent="0.2">
      <c r="A73" t="s">
        <v>116</v>
      </c>
      <c r="B73">
        <v>11135</v>
      </c>
      <c r="C73" t="s">
        <v>117</v>
      </c>
      <c r="D73">
        <v>9.4476200000000006</v>
      </c>
      <c r="E73">
        <v>5.6529800000000003</v>
      </c>
      <c r="F73">
        <v>30.508839999999999</v>
      </c>
      <c r="G73">
        <v>1000000</v>
      </c>
      <c r="H73">
        <v>100</v>
      </c>
      <c r="I73">
        <v>5.08629</v>
      </c>
      <c r="J73">
        <v>100</v>
      </c>
      <c r="K73">
        <v>31.483170000000001</v>
      </c>
      <c r="L73">
        <v>0</v>
      </c>
      <c r="M73">
        <v>1000000</v>
      </c>
      <c r="N73" t="b">
        <f t="shared" si="7"/>
        <v>1</v>
      </c>
      <c r="O73" t="b">
        <f t="shared" si="8"/>
        <v>0</v>
      </c>
      <c r="P73" s="1" t="b">
        <f t="shared" si="9"/>
        <v>0</v>
      </c>
      <c r="Q73" s="1" t="b">
        <f t="shared" si="10"/>
        <v>1</v>
      </c>
      <c r="R73" s="1" t="b">
        <f t="shared" si="11"/>
        <v>0</v>
      </c>
      <c r="S73" s="1" t="b">
        <f t="shared" si="12"/>
        <v>0</v>
      </c>
      <c r="T73" t="b">
        <f t="shared" si="13"/>
        <v>0</v>
      </c>
    </row>
    <row r="74" spans="1:20" x14ac:dyDescent="0.2">
      <c r="A74" t="s">
        <v>118</v>
      </c>
      <c r="B74">
        <v>108</v>
      </c>
      <c r="C74" t="s">
        <v>65</v>
      </c>
      <c r="D74">
        <v>4.6899999999999997E-3</v>
      </c>
      <c r="E74">
        <v>4.0299999999999997E-3</v>
      </c>
      <c r="F74">
        <v>8.4399999999999996E-3</v>
      </c>
      <c r="G74">
        <v>7.6469999999999996E-2</v>
      </c>
      <c r="H74">
        <v>67.59</v>
      </c>
      <c r="I74">
        <v>2.2499999999999998E-3</v>
      </c>
      <c r="J74">
        <v>100</v>
      </c>
      <c r="K74">
        <v>8.8599999999999998E-3</v>
      </c>
      <c r="L74">
        <v>100</v>
      </c>
      <c r="M74">
        <v>7.6259999999999994E-2</v>
      </c>
      <c r="N74" t="b">
        <f t="shared" si="7"/>
        <v>1</v>
      </c>
      <c r="O74" t="b">
        <f t="shared" si="8"/>
        <v>0</v>
      </c>
      <c r="P74" s="1" t="b">
        <f t="shared" si="9"/>
        <v>0</v>
      </c>
      <c r="Q74" s="1" t="b">
        <f t="shared" si="10"/>
        <v>1</v>
      </c>
      <c r="R74" s="1" t="b">
        <f t="shared" si="11"/>
        <v>0</v>
      </c>
      <c r="S74" s="1" t="b">
        <f t="shared" si="12"/>
        <v>0</v>
      </c>
      <c r="T74" t="b">
        <f t="shared" si="13"/>
        <v>0</v>
      </c>
    </row>
    <row r="75" spans="1:20" x14ac:dyDescent="0.2">
      <c r="A75" t="s">
        <v>119</v>
      </c>
      <c r="B75">
        <v>36</v>
      </c>
      <c r="C75" t="s">
        <v>37</v>
      </c>
      <c r="D75">
        <v>1.2700000000000001E-3</v>
      </c>
      <c r="E75">
        <v>1.1100000000000001E-3</v>
      </c>
      <c r="F75">
        <v>4.1099999999999999E-3</v>
      </c>
      <c r="G75">
        <v>9.7000000000000005E-4</v>
      </c>
      <c r="H75">
        <v>100</v>
      </c>
      <c r="I75">
        <v>1.14E-3</v>
      </c>
      <c r="J75">
        <v>100</v>
      </c>
      <c r="K75">
        <v>4.28E-3</v>
      </c>
      <c r="L75">
        <v>100</v>
      </c>
      <c r="M75">
        <v>1.01E-3</v>
      </c>
      <c r="N75" t="b">
        <f t="shared" si="7"/>
        <v>1</v>
      </c>
      <c r="O75" t="b">
        <f t="shared" si="8"/>
        <v>0</v>
      </c>
      <c r="P75" s="1" t="b">
        <f t="shared" si="9"/>
        <v>0</v>
      </c>
      <c r="Q75" s="1" t="b">
        <f t="shared" si="10"/>
        <v>0</v>
      </c>
      <c r="R75" s="1" t="b">
        <f t="shared" si="11"/>
        <v>0</v>
      </c>
      <c r="S75" s="1" t="b">
        <f t="shared" si="12"/>
        <v>1</v>
      </c>
      <c r="T75" t="b">
        <f t="shared" si="13"/>
        <v>0</v>
      </c>
    </row>
    <row r="76" spans="1:20" x14ac:dyDescent="0.2">
      <c r="A76" t="s">
        <v>120</v>
      </c>
      <c r="B76">
        <v>29268</v>
      </c>
      <c r="C76" t="s">
        <v>121</v>
      </c>
      <c r="D76">
        <v>1000000</v>
      </c>
      <c r="E76">
        <v>1000000</v>
      </c>
      <c r="F76">
        <v>1000000</v>
      </c>
      <c r="G76">
        <v>1000000</v>
      </c>
      <c r="H76">
        <v>0</v>
      </c>
      <c r="I76">
        <v>1000000</v>
      </c>
      <c r="J76">
        <v>0</v>
      </c>
      <c r="K76">
        <v>1000000</v>
      </c>
      <c r="L76">
        <v>0</v>
      </c>
      <c r="M76">
        <v>1000000</v>
      </c>
      <c r="N76" t="b">
        <f t="shared" si="7"/>
        <v>0</v>
      </c>
      <c r="O76" t="b">
        <f t="shared" si="8"/>
        <v>1</v>
      </c>
      <c r="P76" s="1" t="b">
        <f t="shared" si="9"/>
        <v>0</v>
      </c>
      <c r="Q76" s="1" t="b">
        <f t="shared" si="10"/>
        <v>0</v>
      </c>
      <c r="R76" s="1" t="b">
        <f t="shared" si="11"/>
        <v>0</v>
      </c>
      <c r="S76" s="1" t="b">
        <f t="shared" si="12"/>
        <v>0</v>
      </c>
      <c r="T76" t="b">
        <f t="shared" si="13"/>
        <v>0</v>
      </c>
    </row>
    <row r="77" spans="1:20" x14ac:dyDescent="0.2">
      <c r="A77" t="s">
        <v>122</v>
      </c>
      <c r="B77">
        <v>12</v>
      </c>
      <c r="C77" t="s">
        <v>27</v>
      </c>
      <c r="D77">
        <v>4.4000000000000002E-4</v>
      </c>
      <c r="E77">
        <v>2.5000000000000001E-4</v>
      </c>
      <c r="F77">
        <v>7.9000000000000001E-4</v>
      </c>
      <c r="G77">
        <v>3.7699999999999999E-3</v>
      </c>
      <c r="H77">
        <v>100</v>
      </c>
      <c r="I77">
        <v>2.7999999999999998E-4</v>
      </c>
      <c r="J77">
        <v>100</v>
      </c>
      <c r="K77">
        <v>8.1999999999999998E-4</v>
      </c>
      <c r="L77">
        <v>100</v>
      </c>
      <c r="M77">
        <v>3.8400000000000001E-3</v>
      </c>
      <c r="N77" t="b">
        <f t="shared" si="7"/>
        <v>1</v>
      </c>
      <c r="O77" t="b">
        <f t="shared" si="8"/>
        <v>0</v>
      </c>
      <c r="P77" s="1" t="b">
        <f t="shared" si="9"/>
        <v>0</v>
      </c>
      <c r="Q77" s="1" t="b">
        <f t="shared" si="10"/>
        <v>1</v>
      </c>
      <c r="R77" s="1" t="b">
        <f t="shared" si="11"/>
        <v>0</v>
      </c>
      <c r="S77" s="1" t="b">
        <f t="shared" si="12"/>
        <v>0</v>
      </c>
      <c r="T77" t="b">
        <f t="shared" si="13"/>
        <v>0</v>
      </c>
    </row>
    <row r="78" spans="1:20" x14ac:dyDescent="0.2">
      <c r="A78" t="s">
        <v>123</v>
      </c>
      <c r="B78">
        <v>2193</v>
      </c>
      <c r="C78" t="s">
        <v>37</v>
      </c>
      <c r="D78">
        <v>6.2640000000000001E-2</v>
      </c>
      <c r="E78">
        <v>3.3410000000000002E-2</v>
      </c>
      <c r="F78">
        <v>0.58026</v>
      </c>
      <c r="G78">
        <v>3.9419999999999997E-2</v>
      </c>
      <c r="H78">
        <v>100</v>
      </c>
      <c r="I78">
        <v>3.7310000000000003E-2</v>
      </c>
      <c r="J78">
        <v>100</v>
      </c>
      <c r="K78">
        <v>0.75646000000000002</v>
      </c>
      <c r="L78">
        <v>100</v>
      </c>
      <c r="M78">
        <v>4.1570000000000003E-2</v>
      </c>
      <c r="N78" t="b">
        <f t="shared" si="7"/>
        <v>1</v>
      </c>
      <c r="O78" t="b">
        <f t="shared" si="8"/>
        <v>0</v>
      </c>
      <c r="P78" s="1" t="b">
        <f t="shared" si="9"/>
        <v>0</v>
      </c>
      <c r="Q78" s="1" t="b">
        <f t="shared" si="10"/>
        <v>1</v>
      </c>
      <c r="R78" s="1" t="b">
        <f t="shared" si="11"/>
        <v>0</v>
      </c>
      <c r="S78" s="1" t="b">
        <f t="shared" si="12"/>
        <v>0</v>
      </c>
      <c r="T78" t="b">
        <f t="shared" si="13"/>
        <v>0</v>
      </c>
    </row>
    <row r="79" spans="1:20" x14ac:dyDescent="0.2">
      <c r="A79" t="s">
        <v>124</v>
      </c>
      <c r="B79">
        <v>3537</v>
      </c>
      <c r="C79" t="s">
        <v>125</v>
      </c>
      <c r="D79">
        <v>0.22375</v>
      </c>
      <c r="E79">
        <v>0.11236</v>
      </c>
      <c r="F79">
        <v>2.34544</v>
      </c>
      <c r="G79">
        <v>0.16395999999999999</v>
      </c>
      <c r="H79">
        <v>100</v>
      </c>
      <c r="I79">
        <v>0.12884000000000001</v>
      </c>
      <c r="J79">
        <v>100</v>
      </c>
      <c r="K79">
        <v>2.3223699999999998</v>
      </c>
      <c r="L79">
        <v>100</v>
      </c>
      <c r="M79">
        <v>0.16700000000000001</v>
      </c>
      <c r="N79" t="b">
        <f t="shared" si="7"/>
        <v>1</v>
      </c>
      <c r="O79" t="b">
        <f t="shared" si="8"/>
        <v>0</v>
      </c>
      <c r="P79" s="1" t="b">
        <f t="shared" si="9"/>
        <v>0</v>
      </c>
      <c r="Q79" s="1" t="b">
        <f t="shared" si="10"/>
        <v>1</v>
      </c>
      <c r="R79" s="1" t="b">
        <f t="shared" si="11"/>
        <v>0</v>
      </c>
      <c r="S79" s="1" t="b">
        <f t="shared" si="12"/>
        <v>0</v>
      </c>
      <c r="T79" t="b">
        <f t="shared" si="13"/>
        <v>0</v>
      </c>
    </row>
    <row r="80" spans="1:20" x14ac:dyDescent="0.2">
      <c r="A80" t="s">
        <v>126</v>
      </c>
      <c r="B80">
        <v>215</v>
      </c>
      <c r="C80" t="s">
        <v>68</v>
      </c>
      <c r="D80">
        <v>8.3400000000000002E-3</v>
      </c>
      <c r="E80">
        <v>9.0699999999999999E-3</v>
      </c>
      <c r="F80">
        <v>5.663E-2</v>
      </c>
      <c r="G80">
        <v>0.20474000000000001</v>
      </c>
      <c r="H80">
        <v>68.37</v>
      </c>
      <c r="I80">
        <v>7.7999999999999996E-3</v>
      </c>
      <c r="J80">
        <v>68.37</v>
      </c>
      <c r="K80">
        <v>5.6329999999999998E-2</v>
      </c>
      <c r="L80">
        <v>100</v>
      </c>
      <c r="M80">
        <v>0.20297000000000001</v>
      </c>
      <c r="N80" t="b">
        <f t="shared" si="7"/>
        <v>1</v>
      </c>
      <c r="O80" t="b">
        <f t="shared" si="8"/>
        <v>0</v>
      </c>
      <c r="P80" s="1" t="b">
        <f t="shared" si="9"/>
        <v>1</v>
      </c>
      <c r="Q80" s="1" t="b">
        <f t="shared" si="10"/>
        <v>0</v>
      </c>
      <c r="R80" s="1" t="b">
        <f t="shared" si="11"/>
        <v>0</v>
      </c>
      <c r="S80" s="1" t="b">
        <f t="shared" si="12"/>
        <v>0</v>
      </c>
      <c r="T80" t="b">
        <f t="shared" si="13"/>
        <v>0</v>
      </c>
    </row>
    <row r="81" spans="1:20" x14ac:dyDescent="0.2">
      <c r="A81" t="s">
        <v>127</v>
      </c>
      <c r="B81">
        <v>380171</v>
      </c>
      <c r="C81" t="s">
        <v>128</v>
      </c>
      <c r="D81">
        <v>1000000</v>
      </c>
      <c r="E81">
        <v>1000000</v>
      </c>
      <c r="F81">
        <v>1000000</v>
      </c>
      <c r="G81">
        <v>1000000</v>
      </c>
      <c r="H81">
        <v>0</v>
      </c>
      <c r="I81">
        <v>1000000</v>
      </c>
      <c r="J81">
        <v>0</v>
      </c>
      <c r="K81">
        <v>1000000</v>
      </c>
      <c r="L81">
        <v>0</v>
      </c>
      <c r="M81">
        <v>1000000</v>
      </c>
      <c r="N81" t="b">
        <f t="shared" si="7"/>
        <v>0</v>
      </c>
      <c r="O81" t="b">
        <f t="shared" si="8"/>
        <v>1</v>
      </c>
      <c r="P81" s="1" t="b">
        <f t="shared" si="9"/>
        <v>0</v>
      </c>
      <c r="Q81" s="1" t="b">
        <f t="shared" si="10"/>
        <v>0</v>
      </c>
      <c r="R81" s="1" t="b">
        <f t="shared" si="11"/>
        <v>0</v>
      </c>
      <c r="S81" s="1" t="b">
        <f t="shared" si="12"/>
        <v>0</v>
      </c>
      <c r="T81" t="b">
        <f t="shared" si="13"/>
        <v>0</v>
      </c>
    </row>
    <row r="82" spans="1:20" x14ac:dyDescent="0.2">
      <c r="A82" t="s">
        <v>129</v>
      </c>
      <c r="B82">
        <v>50</v>
      </c>
      <c r="C82" t="s">
        <v>53</v>
      </c>
      <c r="D82">
        <v>1.4300000000000001E-3</v>
      </c>
      <c r="E82">
        <v>9.5E-4</v>
      </c>
      <c r="F82">
        <v>3.4499999999999999E-3</v>
      </c>
      <c r="G82">
        <v>8.8999999999999995E-4</v>
      </c>
      <c r="H82">
        <v>100</v>
      </c>
      <c r="I82">
        <v>9.8999999999999999E-4</v>
      </c>
      <c r="J82">
        <v>100</v>
      </c>
      <c r="K82">
        <v>3.4299999999999999E-3</v>
      </c>
      <c r="L82">
        <v>100</v>
      </c>
      <c r="M82">
        <v>8.9999999999999998E-4</v>
      </c>
      <c r="N82" t="b">
        <f t="shared" si="7"/>
        <v>1</v>
      </c>
      <c r="O82" t="b">
        <f t="shared" si="8"/>
        <v>0</v>
      </c>
      <c r="P82" s="1" t="b">
        <f t="shared" si="9"/>
        <v>0</v>
      </c>
      <c r="Q82" s="1" t="b">
        <f t="shared" si="10"/>
        <v>0</v>
      </c>
      <c r="R82" s="1" t="b">
        <f t="shared" si="11"/>
        <v>0</v>
      </c>
      <c r="S82" s="1" t="b">
        <f t="shared" si="12"/>
        <v>1</v>
      </c>
      <c r="T82" t="b">
        <f t="shared" si="13"/>
        <v>0</v>
      </c>
    </row>
    <row r="83" spans="1:20" x14ac:dyDescent="0.2">
      <c r="A83" t="s">
        <v>130</v>
      </c>
      <c r="B83">
        <v>65</v>
      </c>
      <c r="C83" t="s">
        <v>16</v>
      </c>
      <c r="D83">
        <v>1.7600000000000001E-3</v>
      </c>
      <c r="E83">
        <v>9.3999999999999997E-4</v>
      </c>
      <c r="F83">
        <v>5.3600000000000002E-3</v>
      </c>
      <c r="G83">
        <v>1.0499999999999999E-3</v>
      </c>
      <c r="H83">
        <v>100</v>
      </c>
      <c r="I83">
        <v>9.6000000000000002E-4</v>
      </c>
      <c r="J83">
        <v>100</v>
      </c>
      <c r="K83">
        <v>5.4400000000000004E-3</v>
      </c>
      <c r="L83">
        <v>100</v>
      </c>
      <c r="M83">
        <v>1.08E-3</v>
      </c>
      <c r="N83" t="b">
        <f t="shared" si="7"/>
        <v>1</v>
      </c>
      <c r="O83" t="b">
        <f t="shared" si="8"/>
        <v>0</v>
      </c>
      <c r="P83" s="1" t="b">
        <f t="shared" si="9"/>
        <v>0</v>
      </c>
      <c r="Q83" s="1" t="b">
        <f t="shared" si="10"/>
        <v>1</v>
      </c>
      <c r="R83" s="1" t="b">
        <f t="shared" si="11"/>
        <v>0</v>
      </c>
      <c r="S83" s="1" t="b">
        <f t="shared" si="12"/>
        <v>0</v>
      </c>
      <c r="T83" t="b">
        <f t="shared" si="13"/>
        <v>0</v>
      </c>
    </row>
    <row r="84" spans="1:20" x14ac:dyDescent="0.2">
      <c r="A84" t="s">
        <v>131</v>
      </c>
      <c r="B84">
        <v>34281</v>
      </c>
      <c r="C84" t="s">
        <v>132</v>
      </c>
      <c r="D84">
        <v>1000000</v>
      </c>
      <c r="E84">
        <v>1000000</v>
      </c>
      <c r="F84">
        <v>1000000</v>
      </c>
      <c r="G84">
        <v>1000000</v>
      </c>
      <c r="H84">
        <v>0</v>
      </c>
      <c r="I84">
        <v>1000000</v>
      </c>
      <c r="J84">
        <v>0</v>
      </c>
      <c r="K84">
        <v>1000000</v>
      </c>
      <c r="L84">
        <v>0</v>
      </c>
      <c r="M84">
        <v>1000000</v>
      </c>
      <c r="N84" t="b">
        <f t="shared" si="7"/>
        <v>0</v>
      </c>
      <c r="O84" t="b">
        <f t="shared" si="8"/>
        <v>1</v>
      </c>
      <c r="P84" s="1" t="b">
        <f t="shared" si="9"/>
        <v>0</v>
      </c>
      <c r="Q84" s="1" t="b">
        <f t="shared" si="10"/>
        <v>0</v>
      </c>
      <c r="R84" s="1" t="b">
        <f t="shared" si="11"/>
        <v>0</v>
      </c>
      <c r="S84" s="1" t="b">
        <f t="shared" si="12"/>
        <v>0</v>
      </c>
      <c r="T84" t="b">
        <f t="shared" si="13"/>
        <v>0</v>
      </c>
    </row>
    <row r="85" spans="1:20" x14ac:dyDescent="0.2">
      <c r="A85" t="s">
        <v>133</v>
      </c>
      <c r="B85">
        <v>1925</v>
      </c>
      <c r="C85" t="s">
        <v>77</v>
      </c>
      <c r="D85">
        <v>8.727E-2</v>
      </c>
      <c r="E85">
        <v>0.12723000000000001</v>
      </c>
      <c r="F85">
        <v>0.89180000000000004</v>
      </c>
      <c r="G85">
        <v>0.10076</v>
      </c>
      <c r="H85">
        <v>100</v>
      </c>
      <c r="I85">
        <v>0.13593</v>
      </c>
      <c r="J85">
        <v>100</v>
      </c>
      <c r="K85">
        <v>1.1116600000000001</v>
      </c>
      <c r="L85">
        <v>100</v>
      </c>
      <c r="M85">
        <v>0.11015</v>
      </c>
      <c r="N85" t="b">
        <f t="shared" si="7"/>
        <v>0</v>
      </c>
      <c r="O85" t="b">
        <f t="shared" si="8"/>
        <v>0</v>
      </c>
      <c r="P85" s="1" t="b">
        <f t="shared" si="9"/>
        <v>1</v>
      </c>
      <c r="Q85" s="1" t="b">
        <f t="shared" si="10"/>
        <v>0</v>
      </c>
      <c r="R85" s="1" t="b">
        <f t="shared" si="11"/>
        <v>0</v>
      </c>
      <c r="S85" s="1" t="b">
        <f t="shared" si="12"/>
        <v>0</v>
      </c>
      <c r="T85" t="b">
        <f t="shared" si="13"/>
        <v>0</v>
      </c>
    </row>
    <row r="86" spans="1:20" x14ac:dyDescent="0.2">
      <c r="A86" t="s">
        <v>134</v>
      </c>
      <c r="B86">
        <v>153639</v>
      </c>
      <c r="C86" t="s">
        <v>31</v>
      </c>
      <c r="D86">
        <v>7.6119300000000001</v>
      </c>
      <c r="E86">
        <v>5.6056400000000002</v>
      </c>
      <c r="F86">
        <v>1000000</v>
      </c>
      <c r="G86">
        <v>1000000</v>
      </c>
      <c r="H86">
        <v>100</v>
      </c>
      <c r="I86">
        <v>5.8255299999999997</v>
      </c>
      <c r="J86">
        <v>0</v>
      </c>
      <c r="K86">
        <v>1000000</v>
      </c>
      <c r="L86">
        <v>0</v>
      </c>
      <c r="M86">
        <v>1000000</v>
      </c>
      <c r="N86" t="b">
        <f t="shared" si="7"/>
        <v>1</v>
      </c>
      <c r="O86" t="b">
        <f t="shared" si="8"/>
        <v>0</v>
      </c>
      <c r="P86" s="1" t="b">
        <f t="shared" si="9"/>
        <v>0</v>
      </c>
      <c r="Q86" s="1" t="b">
        <f t="shared" si="10"/>
        <v>1</v>
      </c>
      <c r="R86" s="1" t="b">
        <f t="shared" si="11"/>
        <v>0</v>
      </c>
      <c r="S86" s="1" t="b">
        <f t="shared" si="12"/>
        <v>0</v>
      </c>
      <c r="T86" t="b">
        <f t="shared" si="13"/>
        <v>0</v>
      </c>
    </row>
    <row r="87" spans="1:20" x14ac:dyDescent="0.2">
      <c r="A87" t="s">
        <v>135</v>
      </c>
      <c r="B87">
        <v>253017</v>
      </c>
      <c r="C87" t="s">
        <v>136</v>
      </c>
      <c r="D87">
        <v>20.869859999999999</v>
      </c>
      <c r="E87">
        <v>1000000</v>
      </c>
      <c r="F87">
        <v>1000000</v>
      </c>
      <c r="G87">
        <v>13.31006</v>
      </c>
      <c r="H87">
        <v>0</v>
      </c>
      <c r="I87">
        <v>1000000</v>
      </c>
      <c r="J87">
        <v>0</v>
      </c>
      <c r="K87">
        <v>1000000</v>
      </c>
      <c r="L87">
        <v>100</v>
      </c>
      <c r="M87">
        <v>13.79424</v>
      </c>
      <c r="N87" t="b">
        <f t="shared" si="7"/>
        <v>1</v>
      </c>
      <c r="O87" t="b">
        <f t="shared" si="8"/>
        <v>0</v>
      </c>
      <c r="P87" s="1" t="b">
        <f t="shared" si="9"/>
        <v>0</v>
      </c>
      <c r="Q87" s="1" t="b">
        <f t="shared" si="10"/>
        <v>0</v>
      </c>
      <c r="R87" s="1" t="b">
        <f t="shared" si="11"/>
        <v>0</v>
      </c>
      <c r="S87" s="1" t="b">
        <f t="shared" si="12"/>
        <v>1</v>
      </c>
      <c r="T87" t="b">
        <f t="shared" si="13"/>
        <v>0</v>
      </c>
    </row>
    <row r="88" spans="1:20" x14ac:dyDescent="0.2">
      <c r="A88" t="s">
        <v>137</v>
      </c>
      <c r="B88">
        <v>1295</v>
      </c>
      <c r="C88" t="s">
        <v>138</v>
      </c>
      <c r="D88">
        <v>4.8434400000000002</v>
      </c>
      <c r="E88">
        <v>1.4228499999999999</v>
      </c>
      <c r="F88">
        <v>0.62219999999999998</v>
      </c>
      <c r="G88">
        <v>12.721259999999999</v>
      </c>
      <c r="H88">
        <v>10.42</v>
      </c>
      <c r="I88">
        <v>1.45783</v>
      </c>
      <c r="J88">
        <v>100</v>
      </c>
      <c r="K88">
        <v>0.69955999999999996</v>
      </c>
      <c r="L88">
        <v>100</v>
      </c>
      <c r="M88">
        <v>13.191050000000001</v>
      </c>
      <c r="N88" t="b">
        <f t="shared" si="7"/>
        <v>1</v>
      </c>
      <c r="O88" t="b">
        <f t="shared" si="8"/>
        <v>0</v>
      </c>
      <c r="P88" s="1" t="b">
        <f t="shared" si="9"/>
        <v>0</v>
      </c>
      <c r="Q88" s="1" t="b">
        <f t="shared" si="10"/>
        <v>0</v>
      </c>
      <c r="R88" s="1" t="b">
        <f t="shared" si="11"/>
        <v>1</v>
      </c>
      <c r="S88" s="1" t="b">
        <f t="shared" si="12"/>
        <v>0</v>
      </c>
      <c r="T88" t="b">
        <f t="shared" si="13"/>
        <v>0</v>
      </c>
    </row>
    <row r="89" spans="1:20" x14ac:dyDescent="0.2">
      <c r="A89" t="s">
        <v>139</v>
      </c>
      <c r="B89">
        <v>3798470</v>
      </c>
      <c r="C89" t="s">
        <v>140</v>
      </c>
      <c r="D89">
        <v>1000000</v>
      </c>
      <c r="E89">
        <v>1000000</v>
      </c>
      <c r="F89">
        <v>1000000</v>
      </c>
      <c r="G89">
        <v>1000000</v>
      </c>
      <c r="H89">
        <v>0</v>
      </c>
      <c r="I89">
        <v>1000000</v>
      </c>
      <c r="J89">
        <v>0</v>
      </c>
      <c r="K89">
        <v>1000000</v>
      </c>
      <c r="L89">
        <v>0</v>
      </c>
      <c r="M89">
        <v>1000000</v>
      </c>
      <c r="N89" t="b">
        <f t="shared" si="7"/>
        <v>0</v>
      </c>
      <c r="O89" t="b">
        <f t="shared" si="8"/>
        <v>1</v>
      </c>
      <c r="P89" s="1" t="b">
        <f t="shared" si="9"/>
        <v>0</v>
      </c>
      <c r="Q89" s="1" t="b">
        <f t="shared" si="10"/>
        <v>0</v>
      </c>
      <c r="R89" s="1" t="b">
        <f t="shared" si="11"/>
        <v>0</v>
      </c>
      <c r="S89" s="1" t="b">
        <f t="shared" si="12"/>
        <v>0</v>
      </c>
      <c r="T89" t="b">
        <f t="shared" si="13"/>
        <v>0</v>
      </c>
    </row>
    <row r="90" spans="1:20" x14ac:dyDescent="0.2">
      <c r="A90" t="s">
        <v>141</v>
      </c>
      <c r="B90">
        <v>8143</v>
      </c>
      <c r="C90" t="s">
        <v>142</v>
      </c>
      <c r="D90">
        <v>5.9873000000000003</v>
      </c>
      <c r="E90">
        <v>5.2673800000000002</v>
      </c>
      <c r="F90">
        <v>16.005970000000001</v>
      </c>
      <c r="G90">
        <v>1000000</v>
      </c>
      <c r="H90">
        <v>100</v>
      </c>
      <c r="I90">
        <v>6.48299</v>
      </c>
      <c r="J90">
        <v>100</v>
      </c>
      <c r="K90">
        <v>18.564060000000001</v>
      </c>
      <c r="L90">
        <v>0</v>
      </c>
      <c r="M90">
        <v>1000000</v>
      </c>
      <c r="N90" t="b">
        <f t="shared" si="7"/>
        <v>1</v>
      </c>
      <c r="O90" t="b">
        <f t="shared" si="8"/>
        <v>0</v>
      </c>
      <c r="P90" s="1" t="b">
        <f t="shared" si="9"/>
        <v>0</v>
      </c>
      <c r="Q90" s="1" t="b">
        <f t="shared" si="10"/>
        <v>1</v>
      </c>
      <c r="R90" s="1" t="b">
        <f t="shared" si="11"/>
        <v>0</v>
      </c>
      <c r="S90" s="1" t="b">
        <f t="shared" si="12"/>
        <v>0</v>
      </c>
      <c r="T90" t="b">
        <f t="shared" si="13"/>
        <v>0</v>
      </c>
    </row>
    <row r="91" spans="1:20" x14ac:dyDescent="0.2">
      <c r="A91" t="s">
        <v>143</v>
      </c>
      <c r="B91">
        <v>4233</v>
      </c>
      <c r="C91" t="s">
        <v>23</v>
      </c>
      <c r="D91">
        <v>0.20981</v>
      </c>
      <c r="E91">
        <v>0.10296</v>
      </c>
      <c r="F91">
        <v>2.86165</v>
      </c>
      <c r="G91">
        <v>0.19414999999999999</v>
      </c>
      <c r="H91">
        <v>100</v>
      </c>
      <c r="I91">
        <v>0.11162999999999999</v>
      </c>
      <c r="J91">
        <v>100</v>
      </c>
      <c r="K91">
        <v>3.4908800000000002</v>
      </c>
      <c r="L91">
        <v>100</v>
      </c>
      <c r="M91">
        <v>0.1983</v>
      </c>
      <c r="N91" t="b">
        <f t="shared" si="7"/>
        <v>1</v>
      </c>
      <c r="O91" t="b">
        <f t="shared" si="8"/>
        <v>0</v>
      </c>
      <c r="P91" s="1" t="b">
        <f t="shared" si="9"/>
        <v>0</v>
      </c>
      <c r="Q91" s="1" t="b">
        <f t="shared" si="10"/>
        <v>1</v>
      </c>
      <c r="R91" s="1" t="b">
        <f t="shared" si="11"/>
        <v>0</v>
      </c>
      <c r="S91" s="1" t="b">
        <f t="shared" si="12"/>
        <v>0</v>
      </c>
      <c r="T91" t="b">
        <f t="shared" si="13"/>
        <v>0</v>
      </c>
    </row>
    <row r="92" spans="1:20" x14ac:dyDescent="0.2">
      <c r="A92" t="s">
        <v>144</v>
      </c>
      <c r="B92">
        <v>963</v>
      </c>
      <c r="C92" t="s">
        <v>77</v>
      </c>
      <c r="D92">
        <v>4.283E-2</v>
      </c>
      <c r="E92">
        <v>6.6390000000000005E-2</v>
      </c>
      <c r="F92">
        <v>0.29165000000000002</v>
      </c>
      <c r="G92">
        <v>4.9329999999999999E-2</v>
      </c>
      <c r="H92">
        <v>100</v>
      </c>
      <c r="I92">
        <v>6.7790000000000003E-2</v>
      </c>
      <c r="J92">
        <v>100</v>
      </c>
      <c r="K92">
        <v>0.29493000000000003</v>
      </c>
      <c r="L92">
        <v>100</v>
      </c>
      <c r="M92">
        <v>5.0130000000000001E-2</v>
      </c>
      <c r="N92" t="b">
        <f t="shared" si="7"/>
        <v>0</v>
      </c>
      <c r="O92" t="b">
        <f t="shared" si="8"/>
        <v>0</v>
      </c>
      <c r="P92" s="1" t="b">
        <f t="shared" si="9"/>
        <v>1</v>
      </c>
      <c r="Q92" s="1" t="b">
        <f t="shared" si="10"/>
        <v>0</v>
      </c>
      <c r="R92" s="1" t="b">
        <f t="shared" si="11"/>
        <v>0</v>
      </c>
      <c r="S92" s="1" t="b">
        <f t="shared" si="12"/>
        <v>0</v>
      </c>
      <c r="T92" t="b">
        <f t="shared" si="13"/>
        <v>0</v>
      </c>
    </row>
    <row r="93" spans="1:20" x14ac:dyDescent="0.2">
      <c r="A93" t="s">
        <v>145</v>
      </c>
      <c r="B93">
        <v>10179</v>
      </c>
      <c r="C93" t="s">
        <v>31</v>
      </c>
      <c r="D93">
        <v>0.49370999999999998</v>
      </c>
      <c r="E93">
        <v>0.25584000000000001</v>
      </c>
      <c r="F93">
        <v>10.898300000000001</v>
      </c>
      <c r="G93">
        <v>0.34353</v>
      </c>
      <c r="H93">
        <v>100</v>
      </c>
      <c r="I93">
        <v>0.31324000000000002</v>
      </c>
      <c r="J93">
        <v>100</v>
      </c>
      <c r="K93">
        <v>11.46209</v>
      </c>
      <c r="L93">
        <v>100</v>
      </c>
      <c r="M93">
        <v>0.39650999999999997</v>
      </c>
      <c r="N93" t="b">
        <f t="shared" si="7"/>
        <v>1</v>
      </c>
      <c r="O93" t="b">
        <f t="shared" si="8"/>
        <v>0</v>
      </c>
      <c r="P93" s="1" t="b">
        <f t="shared" si="9"/>
        <v>0</v>
      </c>
      <c r="Q93" s="1" t="b">
        <f t="shared" si="10"/>
        <v>1</v>
      </c>
      <c r="R93" s="1" t="b">
        <f t="shared" si="11"/>
        <v>0</v>
      </c>
      <c r="S93" s="1" t="b">
        <f t="shared" si="12"/>
        <v>0</v>
      </c>
      <c r="T93" t="b">
        <f t="shared" si="13"/>
        <v>0</v>
      </c>
    </row>
    <row r="94" spans="1:20" x14ac:dyDescent="0.2">
      <c r="A94" t="s">
        <v>146</v>
      </c>
      <c r="B94">
        <v>3015</v>
      </c>
      <c r="C94" t="s">
        <v>31</v>
      </c>
      <c r="D94">
        <v>0.12686</v>
      </c>
      <c r="E94">
        <v>7.4319999999999997E-2</v>
      </c>
      <c r="F94">
        <v>1.7323299999999999</v>
      </c>
      <c r="G94">
        <v>9.3090000000000006E-2</v>
      </c>
      <c r="H94">
        <v>100</v>
      </c>
      <c r="I94">
        <v>7.9799999999999996E-2</v>
      </c>
      <c r="J94">
        <v>100</v>
      </c>
      <c r="K94">
        <v>1.7577700000000001</v>
      </c>
      <c r="L94">
        <v>100</v>
      </c>
      <c r="M94">
        <v>9.7659999999999997E-2</v>
      </c>
      <c r="N94" t="b">
        <f t="shared" si="7"/>
        <v>1</v>
      </c>
      <c r="O94" t="b">
        <f t="shared" si="8"/>
        <v>0</v>
      </c>
      <c r="P94" s="1" t="b">
        <f t="shared" si="9"/>
        <v>0</v>
      </c>
      <c r="Q94" s="1" t="b">
        <f t="shared" si="10"/>
        <v>1</v>
      </c>
      <c r="R94" s="1" t="b">
        <f t="shared" si="11"/>
        <v>0</v>
      </c>
      <c r="S94" s="1" t="b">
        <f t="shared" si="12"/>
        <v>0</v>
      </c>
      <c r="T94" t="b">
        <f t="shared" si="13"/>
        <v>0</v>
      </c>
    </row>
    <row r="95" spans="1:20" x14ac:dyDescent="0.2">
      <c r="A95" t="s">
        <v>147</v>
      </c>
      <c r="B95">
        <v>410</v>
      </c>
      <c r="C95" t="s">
        <v>148</v>
      </c>
      <c r="D95">
        <v>1.393E-2</v>
      </c>
      <c r="E95">
        <v>1.9599999999999999E-2</v>
      </c>
      <c r="F95">
        <v>6.8019999999999997E-2</v>
      </c>
      <c r="G95">
        <v>0.31364999999999998</v>
      </c>
      <c r="H95">
        <v>75.849999999999994</v>
      </c>
      <c r="I95">
        <v>1.7350000000000001E-2</v>
      </c>
      <c r="J95">
        <v>100</v>
      </c>
      <c r="K95">
        <v>6.7970000000000003E-2</v>
      </c>
      <c r="L95">
        <v>100</v>
      </c>
      <c r="M95">
        <v>0.30765999999999999</v>
      </c>
      <c r="N95" t="b">
        <f t="shared" si="7"/>
        <v>0</v>
      </c>
      <c r="O95" t="b">
        <f t="shared" si="8"/>
        <v>0</v>
      </c>
      <c r="P95" s="1" t="b">
        <f t="shared" si="9"/>
        <v>1</v>
      </c>
      <c r="Q95" s="1" t="b">
        <f t="shared" si="10"/>
        <v>0</v>
      </c>
      <c r="R95" s="1" t="b">
        <f t="shared" si="11"/>
        <v>0</v>
      </c>
      <c r="S95" s="1" t="b">
        <f t="shared" si="12"/>
        <v>0</v>
      </c>
      <c r="T95" t="b">
        <f t="shared" si="13"/>
        <v>0</v>
      </c>
    </row>
    <row r="96" spans="1:20" x14ac:dyDescent="0.2">
      <c r="A96" t="s">
        <v>149</v>
      </c>
      <c r="B96">
        <v>4842</v>
      </c>
      <c r="C96" t="s">
        <v>150</v>
      </c>
      <c r="D96">
        <v>0.18339</v>
      </c>
      <c r="E96">
        <v>0.22822000000000001</v>
      </c>
      <c r="F96">
        <v>1.0097400000000001</v>
      </c>
      <c r="G96">
        <v>0.16184000000000001</v>
      </c>
      <c r="H96">
        <v>100</v>
      </c>
      <c r="I96">
        <v>0.23508999999999999</v>
      </c>
      <c r="J96">
        <v>100</v>
      </c>
      <c r="K96">
        <v>1.04271</v>
      </c>
      <c r="L96">
        <v>100</v>
      </c>
      <c r="M96">
        <v>0.17063999999999999</v>
      </c>
      <c r="N96" t="b">
        <f t="shared" si="7"/>
        <v>1</v>
      </c>
      <c r="O96" t="b">
        <f t="shared" si="8"/>
        <v>0</v>
      </c>
      <c r="P96" s="1" t="b">
        <f t="shared" si="9"/>
        <v>0</v>
      </c>
      <c r="Q96" s="1" t="b">
        <f t="shared" si="10"/>
        <v>0</v>
      </c>
      <c r="R96" s="1" t="b">
        <f t="shared" si="11"/>
        <v>0</v>
      </c>
      <c r="S96" s="1" t="b">
        <f t="shared" si="12"/>
        <v>1</v>
      </c>
      <c r="T96" t="b">
        <f t="shared" si="13"/>
        <v>0</v>
      </c>
    </row>
    <row r="97" spans="1:20" x14ac:dyDescent="0.2">
      <c r="A97" t="s">
        <v>151</v>
      </c>
      <c r="B97">
        <v>162</v>
      </c>
      <c r="C97" t="s">
        <v>53</v>
      </c>
      <c r="D97">
        <v>4.2700000000000004E-3</v>
      </c>
      <c r="E97">
        <v>2.2100000000000002E-3</v>
      </c>
      <c r="F97">
        <v>6.8300000000000001E-3</v>
      </c>
      <c r="G97">
        <v>2.81E-3</v>
      </c>
      <c r="H97">
        <v>100</v>
      </c>
      <c r="I97">
        <v>2.32E-3</v>
      </c>
      <c r="J97">
        <v>100</v>
      </c>
      <c r="K97">
        <v>6.7200000000000003E-3</v>
      </c>
      <c r="L97">
        <v>100</v>
      </c>
      <c r="M97">
        <v>2.8400000000000001E-3</v>
      </c>
      <c r="N97" t="b">
        <f t="shared" si="7"/>
        <v>1</v>
      </c>
      <c r="O97" t="b">
        <f t="shared" si="8"/>
        <v>0</v>
      </c>
      <c r="P97" s="1" t="b">
        <f t="shared" si="9"/>
        <v>0</v>
      </c>
      <c r="Q97" s="1" t="b">
        <f t="shared" si="10"/>
        <v>1</v>
      </c>
      <c r="R97" s="1" t="b">
        <f t="shared" si="11"/>
        <v>0</v>
      </c>
      <c r="S97" s="1" t="b">
        <f t="shared" si="12"/>
        <v>0</v>
      </c>
      <c r="T97" t="b">
        <f t="shared" si="13"/>
        <v>0</v>
      </c>
    </row>
    <row r="98" spans="1:20" x14ac:dyDescent="0.2">
      <c r="A98" t="s">
        <v>152</v>
      </c>
      <c r="B98">
        <v>1393745</v>
      </c>
      <c r="C98" t="s">
        <v>153</v>
      </c>
      <c r="D98">
        <v>1000000</v>
      </c>
      <c r="E98">
        <v>1000000</v>
      </c>
      <c r="F98">
        <v>1000000</v>
      </c>
      <c r="G98">
        <v>1000000</v>
      </c>
      <c r="H98">
        <v>0</v>
      </c>
      <c r="I98">
        <v>1000000</v>
      </c>
      <c r="J98">
        <v>0</v>
      </c>
      <c r="K98">
        <v>1000000</v>
      </c>
      <c r="L98">
        <v>0</v>
      </c>
      <c r="M98">
        <v>1000000</v>
      </c>
      <c r="N98" t="b">
        <f t="shared" si="7"/>
        <v>0</v>
      </c>
      <c r="O98" t="b">
        <f t="shared" si="8"/>
        <v>1</v>
      </c>
      <c r="P98" s="1" t="b">
        <f t="shared" si="9"/>
        <v>0</v>
      </c>
      <c r="Q98" s="1" t="b">
        <f t="shared" si="10"/>
        <v>0</v>
      </c>
      <c r="R98" s="1" t="b">
        <f t="shared" si="11"/>
        <v>0</v>
      </c>
      <c r="S98" s="1" t="b">
        <f t="shared" si="12"/>
        <v>0</v>
      </c>
      <c r="T98" t="b">
        <f t="shared" si="13"/>
        <v>0</v>
      </c>
    </row>
    <row r="99" spans="1:20" x14ac:dyDescent="0.2">
      <c r="A99" t="s">
        <v>154</v>
      </c>
      <c r="B99">
        <v>576</v>
      </c>
      <c r="C99" t="s">
        <v>37</v>
      </c>
      <c r="D99">
        <v>1.636E-2</v>
      </c>
      <c r="E99">
        <v>9.9299999999999996E-3</v>
      </c>
      <c r="F99">
        <v>0.11028</v>
      </c>
      <c r="G99">
        <v>4.9542700000000002</v>
      </c>
      <c r="H99">
        <v>100</v>
      </c>
      <c r="I99">
        <v>1.086E-2</v>
      </c>
      <c r="J99">
        <v>100</v>
      </c>
      <c r="K99">
        <v>0.11380999999999999</v>
      </c>
      <c r="L99">
        <v>100</v>
      </c>
      <c r="M99">
        <v>4.9101800000000004</v>
      </c>
      <c r="N99" t="b">
        <f t="shared" si="7"/>
        <v>1</v>
      </c>
      <c r="O99" t="b">
        <f t="shared" si="8"/>
        <v>0</v>
      </c>
      <c r="P99" s="1" t="b">
        <f t="shared" si="9"/>
        <v>0</v>
      </c>
      <c r="Q99" s="1" t="b">
        <f t="shared" si="10"/>
        <v>1</v>
      </c>
      <c r="R99" s="1" t="b">
        <f t="shared" si="11"/>
        <v>0</v>
      </c>
      <c r="S99" s="1" t="b">
        <f t="shared" si="12"/>
        <v>0</v>
      </c>
      <c r="T99" t="b">
        <f t="shared" si="13"/>
        <v>0</v>
      </c>
    </row>
    <row r="100" spans="1:20" x14ac:dyDescent="0.2">
      <c r="A100" t="s">
        <v>155</v>
      </c>
      <c r="B100">
        <v>684</v>
      </c>
      <c r="C100" t="s">
        <v>37</v>
      </c>
      <c r="D100">
        <v>1.983E-2</v>
      </c>
      <c r="E100">
        <v>1.2109999999999999E-2</v>
      </c>
      <c r="F100">
        <v>0.13682</v>
      </c>
      <c r="G100">
        <v>7.0484200000000001</v>
      </c>
      <c r="H100">
        <v>100</v>
      </c>
      <c r="I100">
        <v>1.242E-2</v>
      </c>
      <c r="J100">
        <v>100</v>
      </c>
      <c r="K100">
        <v>0.14607000000000001</v>
      </c>
      <c r="L100">
        <v>100</v>
      </c>
      <c r="M100">
        <v>7.0413399999999999</v>
      </c>
      <c r="N100" t="b">
        <f t="shared" si="7"/>
        <v>1</v>
      </c>
      <c r="O100" t="b">
        <f t="shared" si="8"/>
        <v>0</v>
      </c>
      <c r="P100" s="1" t="b">
        <f t="shared" si="9"/>
        <v>0</v>
      </c>
      <c r="Q100" s="1" t="b">
        <f t="shared" si="10"/>
        <v>1</v>
      </c>
      <c r="R100" s="1" t="b">
        <f t="shared" si="11"/>
        <v>0</v>
      </c>
      <c r="S100" s="1" t="b">
        <f t="shared" si="12"/>
        <v>0</v>
      </c>
      <c r="T100" t="b">
        <f t="shared" si="13"/>
        <v>0</v>
      </c>
    </row>
    <row r="101" spans="1:20" x14ac:dyDescent="0.2">
      <c r="A101" t="s">
        <v>156</v>
      </c>
      <c r="B101">
        <v>1595</v>
      </c>
      <c r="C101" t="s">
        <v>157</v>
      </c>
      <c r="D101">
        <v>0.55591999999999997</v>
      </c>
      <c r="E101">
        <v>2.9874800000000001</v>
      </c>
      <c r="F101">
        <v>0.88249999999999995</v>
      </c>
      <c r="G101">
        <v>56.80829</v>
      </c>
      <c r="H101">
        <v>4.1399999999999997</v>
      </c>
      <c r="I101">
        <v>3.1294400000000002</v>
      </c>
      <c r="J101">
        <v>100</v>
      </c>
      <c r="K101">
        <v>0.98121000000000003</v>
      </c>
      <c r="L101">
        <v>100</v>
      </c>
      <c r="M101">
        <v>57.93909</v>
      </c>
      <c r="N101" t="b">
        <f t="shared" si="7"/>
        <v>0</v>
      </c>
      <c r="O101" t="b">
        <f t="shared" si="8"/>
        <v>0</v>
      </c>
      <c r="P101" s="1" t="b">
        <f t="shared" si="9"/>
        <v>1</v>
      </c>
      <c r="Q101" s="1" t="b">
        <f t="shared" si="10"/>
        <v>0</v>
      </c>
      <c r="R101" s="1" t="b">
        <f t="shared" si="11"/>
        <v>0</v>
      </c>
      <c r="S101" s="1" t="b">
        <f t="shared" si="12"/>
        <v>0</v>
      </c>
      <c r="T101" t="b">
        <f t="shared" si="13"/>
        <v>0</v>
      </c>
    </row>
    <row r="102" spans="1:20" x14ac:dyDescent="0.2">
      <c r="A102" t="s">
        <v>158</v>
      </c>
      <c r="B102">
        <v>272</v>
      </c>
      <c r="C102" t="s">
        <v>23</v>
      </c>
      <c r="D102">
        <v>8.8000000000000005E-3</v>
      </c>
      <c r="E102">
        <v>4.8900000000000002E-3</v>
      </c>
      <c r="F102">
        <v>3.1220000000000001E-2</v>
      </c>
      <c r="G102">
        <v>5.9800000000000001E-3</v>
      </c>
      <c r="H102">
        <v>100</v>
      </c>
      <c r="I102">
        <v>4.9100000000000003E-3</v>
      </c>
      <c r="J102">
        <v>100</v>
      </c>
      <c r="K102">
        <v>3.0429999999999999E-2</v>
      </c>
      <c r="L102">
        <v>100</v>
      </c>
      <c r="M102">
        <v>6.0099999999999997E-3</v>
      </c>
      <c r="N102" t="b">
        <f t="shared" si="7"/>
        <v>1</v>
      </c>
      <c r="O102" t="b">
        <f t="shared" si="8"/>
        <v>0</v>
      </c>
      <c r="P102" s="1" t="b">
        <f t="shared" si="9"/>
        <v>0</v>
      </c>
      <c r="Q102" s="1" t="b">
        <f t="shared" si="10"/>
        <v>1</v>
      </c>
      <c r="R102" s="1" t="b">
        <f t="shared" si="11"/>
        <v>0</v>
      </c>
      <c r="S102" s="1" t="b">
        <f t="shared" si="12"/>
        <v>0</v>
      </c>
      <c r="T102" t="b">
        <f t="shared" si="13"/>
        <v>0</v>
      </c>
    </row>
    <row r="103" spans="1:20" x14ac:dyDescent="0.2">
      <c r="A103" t="s">
        <v>159</v>
      </c>
      <c r="B103">
        <v>693</v>
      </c>
      <c r="C103" t="s">
        <v>37</v>
      </c>
      <c r="D103">
        <v>1.9640000000000001E-2</v>
      </c>
      <c r="E103">
        <v>1.191E-2</v>
      </c>
      <c r="F103">
        <v>0.13194</v>
      </c>
      <c r="G103">
        <v>3.7767200000000001</v>
      </c>
      <c r="H103">
        <v>100</v>
      </c>
      <c r="I103">
        <v>1.192E-2</v>
      </c>
      <c r="J103">
        <v>100</v>
      </c>
      <c r="K103">
        <v>0.13704</v>
      </c>
      <c r="L103">
        <v>100</v>
      </c>
      <c r="M103">
        <v>3.8026300000000002</v>
      </c>
      <c r="N103" t="b">
        <f t="shared" si="7"/>
        <v>1</v>
      </c>
      <c r="O103" t="b">
        <f t="shared" si="8"/>
        <v>0</v>
      </c>
      <c r="P103" s="1" t="b">
        <f t="shared" si="9"/>
        <v>0</v>
      </c>
      <c r="Q103" s="1" t="b">
        <f t="shared" si="10"/>
        <v>1</v>
      </c>
      <c r="R103" s="1" t="b">
        <f t="shared" si="11"/>
        <v>0</v>
      </c>
      <c r="S103" s="1" t="b">
        <f t="shared" si="12"/>
        <v>0</v>
      </c>
      <c r="T103" t="b">
        <f t="shared" si="13"/>
        <v>0</v>
      </c>
    </row>
    <row r="104" spans="1:20" x14ac:dyDescent="0.2">
      <c r="A104" t="s">
        <v>160</v>
      </c>
      <c r="B104">
        <v>6720</v>
      </c>
      <c r="C104" t="s">
        <v>161</v>
      </c>
      <c r="D104">
        <v>0.26845999999999998</v>
      </c>
      <c r="E104">
        <v>0.28732000000000002</v>
      </c>
      <c r="F104">
        <v>3.0194100000000001</v>
      </c>
      <c r="G104">
        <v>0.22846</v>
      </c>
      <c r="H104">
        <v>100</v>
      </c>
      <c r="I104">
        <v>0.31561</v>
      </c>
      <c r="J104">
        <v>100</v>
      </c>
      <c r="K104">
        <v>3.9660299999999999</v>
      </c>
      <c r="L104">
        <v>100</v>
      </c>
      <c r="M104">
        <v>0.23891999999999999</v>
      </c>
      <c r="N104" t="b">
        <f t="shared" si="7"/>
        <v>1</v>
      </c>
      <c r="O104" t="b">
        <f t="shared" si="8"/>
        <v>0</v>
      </c>
      <c r="P104" s="1" t="b">
        <f t="shared" si="9"/>
        <v>0</v>
      </c>
      <c r="Q104" s="1" t="b">
        <f t="shared" si="10"/>
        <v>0</v>
      </c>
      <c r="R104" s="1" t="b">
        <f t="shared" si="11"/>
        <v>0</v>
      </c>
      <c r="S104" s="1" t="b">
        <f t="shared" si="12"/>
        <v>1</v>
      </c>
      <c r="T104" t="b">
        <f t="shared" si="13"/>
        <v>0</v>
      </c>
    </row>
    <row r="105" spans="1:20" x14ac:dyDescent="0.2">
      <c r="A105" t="s">
        <v>162</v>
      </c>
      <c r="B105">
        <v>3085</v>
      </c>
      <c r="C105" t="s">
        <v>161</v>
      </c>
      <c r="D105">
        <v>0.11902</v>
      </c>
      <c r="E105">
        <v>0.16153000000000001</v>
      </c>
      <c r="F105">
        <v>0.77244999999999997</v>
      </c>
      <c r="G105">
        <v>8.3799999999999999E-2</v>
      </c>
      <c r="H105">
        <v>100</v>
      </c>
      <c r="I105">
        <v>0.16655</v>
      </c>
      <c r="J105">
        <v>100</v>
      </c>
      <c r="K105">
        <v>0.90297000000000005</v>
      </c>
      <c r="L105">
        <v>100</v>
      </c>
      <c r="M105">
        <v>8.695E-2</v>
      </c>
      <c r="N105" t="b">
        <f t="shared" si="7"/>
        <v>1</v>
      </c>
      <c r="O105" t="b">
        <f t="shared" si="8"/>
        <v>0</v>
      </c>
      <c r="P105" s="1" t="b">
        <f t="shared" si="9"/>
        <v>0</v>
      </c>
      <c r="Q105" s="1" t="b">
        <f t="shared" si="10"/>
        <v>0</v>
      </c>
      <c r="R105" s="1" t="b">
        <f t="shared" si="11"/>
        <v>0</v>
      </c>
      <c r="S105" s="1" t="b">
        <f t="shared" si="12"/>
        <v>1</v>
      </c>
      <c r="T105" t="b">
        <f t="shared" si="13"/>
        <v>0</v>
      </c>
    </row>
    <row r="106" spans="1:20" x14ac:dyDescent="0.2">
      <c r="A106" t="s">
        <v>163</v>
      </c>
      <c r="B106">
        <v>2060</v>
      </c>
      <c r="C106" t="s">
        <v>23</v>
      </c>
      <c r="D106">
        <v>7.3480000000000004E-2</v>
      </c>
      <c r="E106">
        <v>6.9019999999999998E-2</v>
      </c>
      <c r="F106">
        <v>2.4195500000000001</v>
      </c>
      <c r="G106">
        <v>1.82277</v>
      </c>
      <c r="H106">
        <v>100</v>
      </c>
      <c r="I106">
        <v>7.1569999999999995E-2</v>
      </c>
      <c r="J106">
        <v>100</v>
      </c>
      <c r="K106">
        <v>2.6498499999999998</v>
      </c>
      <c r="L106">
        <v>100</v>
      </c>
      <c r="M106">
        <v>1.8283199999999999</v>
      </c>
      <c r="N106" t="b">
        <f t="shared" si="7"/>
        <v>1</v>
      </c>
      <c r="O106" t="b">
        <f t="shared" si="8"/>
        <v>0</v>
      </c>
      <c r="P106" s="1" t="b">
        <f t="shared" si="9"/>
        <v>0</v>
      </c>
      <c r="Q106" s="1" t="b">
        <f t="shared" si="10"/>
        <v>1</v>
      </c>
      <c r="R106" s="1" t="b">
        <f t="shared" si="11"/>
        <v>0</v>
      </c>
      <c r="S106" s="1" t="b">
        <f t="shared" si="12"/>
        <v>0</v>
      </c>
      <c r="T106" t="b">
        <f t="shared" si="13"/>
        <v>0</v>
      </c>
    </row>
    <row r="107" spans="1:20" x14ac:dyDescent="0.2">
      <c r="A107" t="s">
        <v>164</v>
      </c>
      <c r="B107">
        <v>8320</v>
      </c>
      <c r="C107" t="s">
        <v>31</v>
      </c>
      <c r="D107">
        <v>0.7177</v>
      </c>
      <c r="E107">
        <v>0.37225999999999998</v>
      </c>
      <c r="F107">
        <v>20.744340000000001</v>
      </c>
      <c r="G107">
        <v>0.80084999999999995</v>
      </c>
      <c r="H107">
        <v>100</v>
      </c>
      <c r="I107">
        <v>0.3947</v>
      </c>
      <c r="J107">
        <v>100</v>
      </c>
      <c r="K107">
        <v>23.171959999999999</v>
      </c>
      <c r="L107">
        <v>100</v>
      </c>
      <c r="M107">
        <v>0.81738999999999995</v>
      </c>
      <c r="N107" t="b">
        <f t="shared" si="7"/>
        <v>1</v>
      </c>
      <c r="O107" t="b">
        <f t="shared" si="8"/>
        <v>0</v>
      </c>
      <c r="P107" s="1" t="b">
        <f t="shared" si="9"/>
        <v>0</v>
      </c>
      <c r="Q107" s="1" t="b">
        <f t="shared" si="10"/>
        <v>1</v>
      </c>
      <c r="R107" s="1" t="b">
        <f t="shared" si="11"/>
        <v>0</v>
      </c>
      <c r="S107" s="1" t="b">
        <f t="shared" si="12"/>
        <v>0</v>
      </c>
      <c r="T107" t="b">
        <f t="shared" si="13"/>
        <v>0</v>
      </c>
    </row>
    <row r="108" spans="1:20" x14ac:dyDescent="0.2">
      <c r="A108" t="s">
        <v>165</v>
      </c>
      <c r="B108">
        <v>60</v>
      </c>
      <c r="C108" t="s">
        <v>27</v>
      </c>
      <c r="D108">
        <v>1.73E-3</v>
      </c>
      <c r="E108">
        <v>1.3600000000000001E-3</v>
      </c>
      <c r="F108">
        <v>5.2700000000000004E-3</v>
      </c>
      <c r="G108">
        <v>1.08E-3</v>
      </c>
      <c r="H108">
        <v>100</v>
      </c>
      <c r="I108">
        <v>1.41E-3</v>
      </c>
      <c r="J108">
        <v>100</v>
      </c>
      <c r="K108">
        <v>5.2500000000000003E-3</v>
      </c>
      <c r="L108">
        <v>100</v>
      </c>
      <c r="M108">
        <v>1.1000000000000001E-3</v>
      </c>
      <c r="N108" t="b">
        <f t="shared" si="7"/>
        <v>1</v>
      </c>
      <c r="O108" t="b">
        <f t="shared" si="8"/>
        <v>0</v>
      </c>
      <c r="P108" s="1" t="b">
        <f t="shared" si="9"/>
        <v>0</v>
      </c>
      <c r="Q108" s="1" t="b">
        <f t="shared" si="10"/>
        <v>0</v>
      </c>
      <c r="R108" s="1" t="b">
        <f t="shared" si="11"/>
        <v>0</v>
      </c>
      <c r="S108" s="1" t="b">
        <f t="shared" si="12"/>
        <v>1</v>
      </c>
      <c r="T108" t="b">
        <f t="shared" si="13"/>
        <v>0</v>
      </c>
    </row>
    <row r="109" spans="1:20" x14ac:dyDescent="0.2">
      <c r="A109" t="s">
        <v>166</v>
      </c>
      <c r="B109">
        <v>185</v>
      </c>
      <c r="C109" t="s">
        <v>23</v>
      </c>
      <c r="D109">
        <v>5.8199999999999997E-3</v>
      </c>
      <c r="E109">
        <v>5.8999999999999999E-3</v>
      </c>
      <c r="F109">
        <v>8.8499999999999995E-2</v>
      </c>
      <c r="G109">
        <v>3.0269999999999998E-2</v>
      </c>
      <c r="H109">
        <v>100</v>
      </c>
      <c r="I109">
        <v>5.8500000000000002E-3</v>
      </c>
      <c r="J109">
        <v>100</v>
      </c>
      <c r="K109">
        <v>8.727E-2</v>
      </c>
      <c r="L109">
        <v>100</v>
      </c>
      <c r="M109">
        <v>2.962E-2</v>
      </c>
      <c r="N109" t="b">
        <f t="shared" si="7"/>
        <v>0</v>
      </c>
      <c r="O109" t="b">
        <f t="shared" si="8"/>
        <v>0</v>
      </c>
      <c r="P109" s="1" t="b">
        <f t="shared" si="9"/>
        <v>1</v>
      </c>
      <c r="Q109" s="1" t="b">
        <f t="shared" si="10"/>
        <v>0</v>
      </c>
      <c r="R109" s="1" t="b">
        <f t="shared" si="11"/>
        <v>0</v>
      </c>
      <c r="S109" s="1" t="b">
        <f t="shared" si="12"/>
        <v>0</v>
      </c>
      <c r="T109" t="b">
        <f t="shared" si="13"/>
        <v>0</v>
      </c>
    </row>
    <row r="110" spans="1:20" x14ac:dyDescent="0.2">
      <c r="A110" t="s">
        <v>167</v>
      </c>
      <c r="B110">
        <v>65909</v>
      </c>
      <c r="C110" t="s">
        <v>168</v>
      </c>
      <c r="D110">
        <v>3.0675500000000002</v>
      </c>
      <c r="E110">
        <v>9.1224799999999995</v>
      </c>
      <c r="F110">
        <v>1000000</v>
      </c>
      <c r="G110">
        <v>1000000</v>
      </c>
      <c r="H110">
        <v>93.99</v>
      </c>
      <c r="I110">
        <v>10.0267</v>
      </c>
      <c r="J110">
        <v>0</v>
      </c>
      <c r="K110">
        <v>1000000</v>
      </c>
      <c r="L110">
        <v>0</v>
      </c>
      <c r="M110">
        <v>1000000</v>
      </c>
      <c r="N110" t="b">
        <f t="shared" si="7"/>
        <v>0</v>
      </c>
      <c r="O110" t="b">
        <f t="shared" si="8"/>
        <v>0</v>
      </c>
      <c r="P110" s="1" t="b">
        <f t="shared" si="9"/>
        <v>1</v>
      </c>
      <c r="Q110" s="1" t="b">
        <f t="shared" si="10"/>
        <v>0</v>
      </c>
      <c r="R110" s="1" t="b">
        <f t="shared" si="11"/>
        <v>0</v>
      </c>
      <c r="S110" s="1" t="b">
        <f t="shared" si="12"/>
        <v>0</v>
      </c>
      <c r="T110" t="b">
        <f t="shared" si="13"/>
        <v>0</v>
      </c>
    </row>
    <row r="111" spans="1:20" x14ac:dyDescent="0.2">
      <c r="A111" t="s">
        <v>169</v>
      </c>
      <c r="B111">
        <v>80</v>
      </c>
      <c r="C111" t="s">
        <v>23</v>
      </c>
      <c r="D111">
        <v>2.33E-3</v>
      </c>
      <c r="E111">
        <v>1.4400000000000001E-3</v>
      </c>
      <c r="F111">
        <v>6.1199999999999996E-3</v>
      </c>
      <c r="G111">
        <v>1.4499999999999999E-3</v>
      </c>
      <c r="H111">
        <v>100</v>
      </c>
      <c r="I111">
        <v>1.5E-3</v>
      </c>
      <c r="J111">
        <v>100</v>
      </c>
      <c r="K111">
        <v>6.0899999999999999E-3</v>
      </c>
      <c r="L111">
        <v>100</v>
      </c>
      <c r="M111">
        <v>1.5200000000000001E-3</v>
      </c>
      <c r="N111" t="b">
        <f t="shared" si="7"/>
        <v>1</v>
      </c>
      <c r="O111" t="b">
        <f t="shared" si="8"/>
        <v>0</v>
      </c>
      <c r="P111" s="1" t="b">
        <f t="shared" si="9"/>
        <v>0</v>
      </c>
      <c r="Q111" s="1" t="b">
        <f t="shared" si="10"/>
        <v>1</v>
      </c>
      <c r="R111" s="1" t="b">
        <f t="shared" si="11"/>
        <v>0</v>
      </c>
      <c r="S111" s="1" t="b">
        <f t="shared" si="12"/>
        <v>0</v>
      </c>
      <c r="T111" t="b">
        <f t="shared" si="13"/>
        <v>0</v>
      </c>
    </row>
    <row r="112" spans="1:20" x14ac:dyDescent="0.2">
      <c r="A112" t="s">
        <v>170</v>
      </c>
      <c r="B112">
        <v>215</v>
      </c>
      <c r="C112" t="s">
        <v>68</v>
      </c>
      <c r="D112">
        <v>8.3800000000000003E-3</v>
      </c>
      <c r="E112">
        <v>9.0299999999999998E-3</v>
      </c>
      <c r="F112">
        <v>5.6649999999999999E-2</v>
      </c>
      <c r="G112">
        <v>0.20416000000000001</v>
      </c>
      <c r="H112">
        <v>68.37</v>
      </c>
      <c r="I112">
        <v>7.8700000000000003E-3</v>
      </c>
      <c r="J112">
        <v>68.37</v>
      </c>
      <c r="K112">
        <v>5.6099999999999997E-2</v>
      </c>
      <c r="L112">
        <v>100</v>
      </c>
      <c r="M112">
        <v>0.20598</v>
      </c>
      <c r="N112" t="b">
        <f t="shared" si="7"/>
        <v>1</v>
      </c>
      <c r="O112" t="b">
        <f t="shared" si="8"/>
        <v>0</v>
      </c>
      <c r="P112" s="1" t="b">
        <f t="shared" si="9"/>
        <v>1</v>
      </c>
      <c r="Q112" s="1" t="b">
        <f t="shared" si="10"/>
        <v>0</v>
      </c>
      <c r="R112" s="1" t="b">
        <f t="shared" si="11"/>
        <v>0</v>
      </c>
      <c r="S112" s="1" t="b">
        <f t="shared" si="12"/>
        <v>0</v>
      </c>
      <c r="T112" t="b">
        <f t="shared" si="13"/>
        <v>0</v>
      </c>
    </row>
    <row r="113" spans="1:20" x14ac:dyDescent="0.2">
      <c r="A113" t="s">
        <v>171</v>
      </c>
      <c r="B113">
        <v>50823</v>
      </c>
      <c r="C113" t="s">
        <v>172</v>
      </c>
      <c r="D113">
        <v>3.8420399999999999</v>
      </c>
      <c r="E113">
        <v>6.0786499999999997</v>
      </c>
      <c r="F113">
        <v>1000000</v>
      </c>
      <c r="G113">
        <v>4.1755800000000001</v>
      </c>
      <c r="H113">
        <v>100</v>
      </c>
      <c r="I113">
        <v>6.3658200000000003</v>
      </c>
      <c r="J113">
        <v>0</v>
      </c>
      <c r="K113">
        <v>1000000</v>
      </c>
      <c r="L113">
        <v>100</v>
      </c>
      <c r="M113">
        <v>4.2932699999999997</v>
      </c>
      <c r="N113" t="b">
        <f t="shared" si="7"/>
        <v>0</v>
      </c>
      <c r="O113" t="b">
        <f t="shared" si="8"/>
        <v>0</v>
      </c>
      <c r="P113" s="1" t="b">
        <f t="shared" si="9"/>
        <v>1</v>
      </c>
      <c r="Q113" s="1" t="b">
        <f t="shared" si="10"/>
        <v>0</v>
      </c>
      <c r="R113" s="1" t="b">
        <f t="shared" si="11"/>
        <v>0</v>
      </c>
      <c r="S113" s="1" t="b">
        <f t="shared" si="12"/>
        <v>0</v>
      </c>
      <c r="T113" t="b">
        <f t="shared" si="13"/>
        <v>0</v>
      </c>
    </row>
    <row r="114" spans="1:20" x14ac:dyDescent="0.2">
      <c r="A114" t="s">
        <v>173</v>
      </c>
      <c r="B114">
        <v>1925</v>
      </c>
      <c r="C114" t="s">
        <v>77</v>
      </c>
      <c r="D114">
        <v>9.1859999999999997E-2</v>
      </c>
      <c r="E114">
        <v>0.13189999999999999</v>
      </c>
      <c r="F114">
        <v>1.0442</v>
      </c>
      <c r="G114">
        <v>0.10402</v>
      </c>
      <c r="H114">
        <v>100</v>
      </c>
      <c r="I114">
        <v>0.13328000000000001</v>
      </c>
      <c r="J114">
        <v>100</v>
      </c>
      <c r="K114">
        <v>1.0376399999999999</v>
      </c>
      <c r="L114">
        <v>100</v>
      </c>
      <c r="M114">
        <v>0.10397000000000001</v>
      </c>
      <c r="N114" t="b">
        <f t="shared" si="7"/>
        <v>0</v>
      </c>
      <c r="O114" t="b">
        <f t="shared" si="8"/>
        <v>0</v>
      </c>
      <c r="P114" s="1" t="b">
        <f t="shared" si="9"/>
        <v>1</v>
      </c>
      <c r="Q114" s="1" t="b">
        <f t="shared" si="10"/>
        <v>0</v>
      </c>
      <c r="R114" s="1" t="b">
        <f t="shared" si="11"/>
        <v>0</v>
      </c>
      <c r="S114" s="1" t="b">
        <f t="shared" si="12"/>
        <v>0</v>
      </c>
      <c r="T114" t="b">
        <f t="shared" si="13"/>
        <v>0</v>
      </c>
    </row>
    <row r="115" spans="1:20" x14ac:dyDescent="0.2">
      <c r="A115" t="s">
        <v>174</v>
      </c>
      <c r="B115">
        <v>29043</v>
      </c>
      <c r="C115" t="s">
        <v>175</v>
      </c>
      <c r="D115">
        <v>1000000</v>
      </c>
      <c r="E115">
        <v>1000000</v>
      </c>
      <c r="F115">
        <v>1000000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L115">
        <v>0</v>
      </c>
      <c r="M115">
        <v>1000000</v>
      </c>
      <c r="N115" t="b">
        <f t="shared" si="7"/>
        <v>0</v>
      </c>
      <c r="O115" t="b">
        <f t="shared" si="8"/>
        <v>1</v>
      </c>
      <c r="P115" s="1" t="b">
        <f t="shared" si="9"/>
        <v>0</v>
      </c>
      <c r="Q115" s="1" t="b">
        <f t="shared" si="10"/>
        <v>0</v>
      </c>
      <c r="R115" s="1" t="b">
        <f t="shared" si="11"/>
        <v>0</v>
      </c>
      <c r="S115" s="1" t="b">
        <f t="shared" si="12"/>
        <v>0</v>
      </c>
      <c r="T115" t="b">
        <f t="shared" si="13"/>
        <v>0</v>
      </c>
    </row>
    <row r="116" spans="1:20" x14ac:dyDescent="0.2">
      <c r="A116" t="s">
        <v>176</v>
      </c>
      <c r="B116">
        <v>20</v>
      </c>
      <c r="C116" t="s">
        <v>27</v>
      </c>
      <c r="D116">
        <v>6.4000000000000005E-4</v>
      </c>
      <c r="E116">
        <v>3.6999999999999999E-4</v>
      </c>
      <c r="F116">
        <v>1.2899999999999999E-3</v>
      </c>
      <c r="G116">
        <v>3.8000000000000002E-4</v>
      </c>
      <c r="H116">
        <v>100</v>
      </c>
      <c r="I116">
        <v>4.0999999999999999E-4</v>
      </c>
      <c r="J116">
        <v>100</v>
      </c>
      <c r="K116">
        <v>1.32E-3</v>
      </c>
      <c r="L116">
        <v>100</v>
      </c>
      <c r="M116">
        <v>3.8999999999999999E-4</v>
      </c>
      <c r="N116" t="b">
        <f t="shared" si="7"/>
        <v>1</v>
      </c>
      <c r="O116" t="b">
        <f t="shared" si="8"/>
        <v>0</v>
      </c>
      <c r="P116" s="1" t="b">
        <f t="shared" si="9"/>
        <v>0</v>
      </c>
      <c r="Q116" s="1" t="b">
        <f t="shared" si="10"/>
        <v>1</v>
      </c>
      <c r="R116" s="1" t="b">
        <f t="shared" si="11"/>
        <v>0</v>
      </c>
      <c r="S116" s="1" t="b">
        <f t="shared" si="12"/>
        <v>0</v>
      </c>
      <c r="T116" t="b">
        <f t="shared" si="13"/>
        <v>0</v>
      </c>
    </row>
    <row r="117" spans="1:20" x14ac:dyDescent="0.2">
      <c r="A117" t="s">
        <v>177</v>
      </c>
      <c r="B117">
        <v>342</v>
      </c>
      <c r="C117" t="s">
        <v>178</v>
      </c>
      <c r="D117">
        <v>9.2099999999999994E-3</v>
      </c>
      <c r="E117">
        <v>5.9500000000000004E-3</v>
      </c>
      <c r="F117">
        <v>3.3099999999999997E-2</v>
      </c>
      <c r="G117">
        <v>5.7999999999999996E-3</v>
      </c>
      <c r="H117">
        <v>100</v>
      </c>
      <c r="I117">
        <v>5.9800000000000001E-3</v>
      </c>
      <c r="J117">
        <v>100</v>
      </c>
      <c r="K117">
        <v>3.3279999999999997E-2</v>
      </c>
      <c r="L117">
        <v>100</v>
      </c>
      <c r="M117">
        <v>5.8900000000000003E-3</v>
      </c>
      <c r="N117" t="b">
        <f t="shared" si="7"/>
        <v>1</v>
      </c>
      <c r="O117" t="b">
        <f t="shared" si="8"/>
        <v>0</v>
      </c>
      <c r="P117" s="1" t="b">
        <f t="shared" si="9"/>
        <v>0</v>
      </c>
      <c r="Q117" s="1" t="b">
        <f t="shared" si="10"/>
        <v>0</v>
      </c>
      <c r="R117" s="1" t="b">
        <f t="shared" si="11"/>
        <v>0</v>
      </c>
      <c r="S117" s="1" t="b">
        <f t="shared" si="12"/>
        <v>1</v>
      </c>
      <c r="T117" t="b">
        <f t="shared" si="13"/>
        <v>0</v>
      </c>
    </row>
    <row r="118" spans="1:20" x14ac:dyDescent="0.2">
      <c r="A118" t="s">
        <v>179</v>
      </c>
      <c r="B118">
        <v>5955</v>
      </c>
      <c r="C118" t="s">
        <v>105</v>
      </c>
      <c r="D118">
        <v>0.29165999999999997</v>
      </c>
      <c r="E118">
        <v>0.40911999999999998</v>
      </c>
      <c r="F118">
        <v>5.8952099999999996</v>
      </c>
      <c r="G118">
        <v>0.32971</v>
      </c>
      <c r="H118">
        <v>100</v>
      </c>
      <c r="I118">
        <v>0.43717</v>
      </c>
      <c r="J118">
        <v>100</v>
      </c>
      <c r="K118">
        <v>7.1019100000000002</v>
      </c>
      <c r="L118">
        <v>100</v>
      </c>
      <c r="M118">
        <v>0.34799000000000002</v>
      </c>
      <c r="N118" t="b">
        <f t="shared" si="7"/>
        <v>0</v>
      </c>
      <c r="O118" t="b">
        <f t="shared" si="8"/>
        <v>0</v>
      </c>
      <c r="P118" s="1" t="b">
        <f t="shared" si="9"/>
        <v>1</v>
      </c>
      <c r="Q118" s="1" t="b">
        <f t="shared" si="10"/>
        <v>0</v>
      </c>
      <c r="R118" s="1" t="b">
        <f t="shared" si="11"/>
        <v>0</v>
      </c>
      <c r="S118" s="1" t="b">
        <f t="shared" si="12"/>
        <v>0</v>
      </c>
      <c r="T118" t="b">
        <f t="shared" si="13"/>
        <v>0</v>
      </c>
    </row>
    <row r="119" spans="1:20" x14ac:dyDescent="0.2">
      <c r="A119" t="s">
        <v>180</v>
      </c>
      <c r="B119">
        <v>41553</v>
      </c>
      <c r="C119" t="s">
        <v>29</v>
      </c>
      <c r="D119">
        <v>1.68638</v>
      </c>
      <c r="E119">
        <v>1.14954</v>
      </c>
      <c r="F119">
        <v>1000000</v>
      </c>
      <c r="G119">
        <v>1000000</v>
      </c>
      <c r="H119">
        <v>100</v>
      </c>
      <c r="I119">
        <v>1.0680099999999999</v>
      </c>
      <c r="J119">
        <v>0</v>
      </c>
      <c r="K119">
        <v>1000000</v>
      </c>
      <c r="L119">
        <v>0</v>
      </c>
      <c r="M119">
        <v>1000000</v>
      </c>
      <c r="N119" t="b">
        <f t="shared" si="7"/>
        <v>1</v>
      </c>
      <c r="O119" t="b">
        <f t="shared" si="8"/>
        <v>0</v>
      </c>
      <c r="P119" s="1" t="b">
        <f t="shared" si="9"/>
        <v>0</v>
      </c>
      <c r="Q119" s="1" t="b">
        <f t="shared" si="10"/>
        <v>1</v>
      </c>
      <c r="R119" s="1" t="b">
        <f t="shared" si="11"/>
        <v>0</v>
      </c>
      <c r="S119" s="1" t="b">
        <f t="shared" si="12"/>
        <v>0</v>
      </c>
      <c r="T119" t="b">
        <f t="shared" si="13"/>
        <v>0</v>
      </c>
    </row>
    <row r="120" spans="1:20" x14ac:dyDescent="0.2">
      <c r="A120" t="s">
        <v>181</v>
      </c>
      <c r="B120">
        <v>1900</v>
      </c>
      <c r="C120" t="s">
        <v>14</v>
      </c>
      <c r="D120">
        <v>6.3030000000000003E-2</v>
      </c>
      <c r="E120">
        <v>2.7789999999999999E-2</v>
      </c>
      <c r="F120">
        <v>0.77795000000000003</v>
      </c>
      <c r="G120">
        <v>5.1839999999999997E-2</v>
      </c>
      <c r="H120">
        <v>100</v>
      </c>
      <c r="I120">
        <v>2.5749999999999999E-2</v>
      </c>
      <c r="J120">
        <v>100</v>
      </c>
      <c r="K120">
        <v>0.83506999999999998</v>
      </c>
      <c r="L120">
        <v>100</v>
      </c>
      <c r="M120">
        <v>5.2940000000000001E-2</v>
      </c>
      <c r="N120" t="b">
        <f t="shared" si="7"/>
        <v>1</v>
      </c>
      <c r="O120" t="b">
        <f t="shared" si="8"/>
        <v>0</v>
      </c>
      <c r="P120" s="1" t="b">
        <f t="shared" si="9"/>
        <v>0</v>
      </c>
      <c r="Q120" s="1" t="b">
        <f t="shared" si="10"/>
        <v>1</v>
      </c>
      <c r="R120" s="1" t="b">
        <f t="shared" si="11"/>
        <v>0</v>
      </c>
      <c r="S120" s="1" t="b">
        <f t="shared" si="12"/>
        <v>0</v>
      </c>
      <c r="T120" t="b">
        <f t="shared" si="13"/>
        <v>0</v>
      </c>
    </row>
    <row r="121" spans="1:20" x14ac:dyDescent="0.2">
      <c r="A121" t="s">
        <v>182</v>
      </c>
      <c r="B121">
        <v>468</v>
      </c>
      <c r="C121" t="s">
        <v>37</v>
      </c>
      <c r="D121">
        <v>1.306E-2</v>
      </c>
      <c r="E121">
        <v>9.1199999999999996E-3</v>
      </c>
      <c r="F121">
        <v>6.1120000000000001E-2</v>
      </c>
      <c r="G121">
        <v>6.8199999999999997E-3</v>
      </c>
      <c r="H121">
        <v>100</v>
      </c>
      <c r="I121">
        <v>9.2599999999999991E-3</v>
      </c>
      <c r="J121">
        <v>100</v>
      </c>
      <c r="K121">
        <v>6.1150000000000003E-2</v>
      </c>
      <c r="L121">
        <v>100</v>
      </c>
      <c r="M121">
        <v>6.8199999999999997E-3</v>
      </c>
      <c r="N121" t="b">
        <f t="shared" si="7"/>
        <v>1</v>
      </c>
      <c r="O121" t="b">
        <f t="shared" si="8"/>
        <v>0</v>
      </c>
      <c r="P121" s="1" t="b">
        <f t="shared" si="9"/>
        <v>0</v>
      </c>
      <c r="Q121" s="1" t="b">
        <f t="shared" si="10"/>
        <v>0</v>
      </c>
      <c r="R121" s="1" t="b">
        <f t="shared" si="11"/>
        <v>0</v>
      </c>
      <c r="S121" s="1" t="b">
        <f t="shared" si="12"/>
        <v>1</v>
      </c>
      <c r="T121" t="b">
        <f t="shared" si="13"/>
        <v>0</v>
      </c>
    </row>
    <row r="122" spans="1:20" x14ac:dyDescent="0.2">
      <c r="A122" t="s">
        <v>183</v>
      </c>
      <c r="B122">
        <v>243</v>
      </c>
      <c r="C122" t="s">
        <v>184</v>
      </c>
      <c r="D122">
        <v>5.8100000000000001E-3</v>
      </c>
      <c r="E122">
        <v>3.8999999999999998E-3</v>
      </c>
      <c r="F122">
        <v>1.8589999999999999E-2</v>
      </c>
      <c r="G122">
        <v>0.67367999999999995</v>
      </c>
      <c r="H122">
        <v>100</v>
      </c>
      <c r="I122">
        <v>3.8700000000000002E-3</v>
      </c>
      <c r="J122">
        <v>100</v>
      </c>
      <c r="K122">
        <v>1.8380000000000001E-2</v>
      </c>
      <c r="L122">
        <v>100</v>
      </c>
      <c r="M122">
        <v>0.65964</v>
      </c>
      <c r="N122" t="b">
        <f t="shared" si="7"/>
        <v>1</v>
      </c>
      <c r="O122" t="b">
        <f t="shared" si="8"/>
        <v>0</v>
      </c>
      <c r="P122" s="1" t="b">
        <f t="shared" si="9"/>
        <v>0</v>
      </c>
      <c r="Q122" s="1" t="b">
        <f t="shared" si="10"/>
        <v>1</v>
      </c>
      <c r="R122" s="1" t="b">
        <f t="shared" si="11"/>
        <v>0</v>
      </c>
      <c r="S122" s="1" t="b">
        <f t="shared" si="12"/>
        <v>0</v>
      </c>
      <c r="T122" t="b">
        <f t="shared" si="13"/>
        <v>0</v>
      </c>
    </row>
    <row r="123" spans="1:20" x14ac:dyDescent="0.2">
      <c r="A123" t="s">
        <v>185</v>
      </c>
      <c r="B123">
        <v>3472788</v>
      </c>
      <c r="C123" t="s">
        <v>128</v>
      </c>
      <c r="D123">
        <v>1000000</v>
      </c>
      <c r="E123">
        <v>1000000</v>
      </c>
      <c r="F123">
        <v>1000000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L123">
        <v>0</v>
      </c>
      <c r="M123">
        <v>1000000</v>
      </c>
      <c r="N123" t="b">
        <f t="shared" si="7"/>
        <v>0</v>
      </c>
      <c r="O123" t="b">
        <f t="shared" si="8"/>
        <v>1</v>
      </c>
      <c r="P123" s="1" t="b">
        <f t="shared" si="9"/>
        <v>0</v>
      </c>
      <c r="Q123" s="1" t="b">
        <f t="shared" si="10"/>
        <v>0</v>
      </c>
      <c r="R123" s="1" t="b">
        <f t="shared" si="11"/>
        <v>0</v>
      </c>
      <c r="S123" s="1" t="b">
        <f t="shared" si="12"/>
        <v>0</v>
      </c>
      <c r="T123" t="b">
        <f t="shared" si="13"/>
        <v>0</v>
      </c>
    </row>
    <row r="124" spans="1:20" x14ac:dyDescent="0.2">
      <c r="A124" t="s">
        <v>186</v>
      </c>
      <c r="B124">
        <v>150722</v>
      </c>
      <c r="C124" t="s">
        <v>187</v>
      </c>
      <c r="D124">
        <v>37.006700000000002</v>
      </c>
      <c r="E124">
        <v>1000000</v>
      </c>
      <c r="F124">
        <v>1000000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L124">
        <v>0</v>
      </c>
      <c r="M124">
        <v>1000000</v>
      </c>
      <c r="N124" t="b">
        <f t="shared" si="7"/>
        <v>0</v>
      </c>
      <c r="O124" t="b">
        <f t="shared" si="8"/>
        <v>0</v>
      </c>
      <c r="P124" s="1" t="b">
        <f t="shared" si="9"/>
        <v>1</v>
      </c>
      <c r="Q124" s="1" t="b">
        <f t="shared" si="10"/>
        <v>0</v>
      </c>
      <c r="R124" s="1" t="b">
        <f t="shared" si="11"/>
        <v>0</v>
      </c>
      <c r="S124" s="1" t="b">
        <f t="shared" si="12"/>
        <v>0</v>
      </c>
      <c r="T124" t="b">
        <f t="shared" si="13"/>
        <v>0</v>
      </c>
    </row>
    <row r="125" spans="1:20" x14ac:dyDescent="0.2">
      <c r="A125" t="s">
        <v>188</v>
      </c>
      <c r="B125">
        <v>156</v>
      </c>
      <c r="C125" t="s">
        <v>61</v>
      </c>
      <c r="D125">
        <v>4.3499999999999997E-3</v>
      </c>
      <c r="E125">
        <v>4.0299999999999997E-3</v>
      </c>
      <c r="F125">
        <v>1.078E-2</v>
      </c>
      <c r="G125">
        <v>3.4099999999999998E-3</v>
      </c>
      <c r="H125">
        <v>100</v>
      </c>
      <c r="I125">
        <v>4.2500000000000003E-3</v>
      </c>
      <c r="J125">
        <v>100</v>
      </c>
      <c r="K125">
        <v>1.1259999999999999E-2</v>
      </c>
      <c r="L125">
        <v>100</v>
      </c>
      <c r="M125">
        <v>3.46E-3</v>
      </c>
      <c r="N125" t="b">
        <f t="shared" si="7"/>
        <v>1</v>
      </c>
      <c r="O125" t="b">
        <f t="shared" si="8"/>
        <v>0</v>
      </c>
      <c r="P125" s="1" t="b">
        <f t="shared" si="9"/>
        <v>0</v>
      </c>
      <c r="Q125" s="1" t="b">
        <f t="shared" si="10"/>
        <v>0</v>
      </c>
      <c r="R125" s="1" t="b">
        <f t="shared" si="11"/>
        <v>0</v>
      </c>
      <c r="S125" s="1" t="b">
        <f t="shared" si="12"/>
        <v>1</v>
      </c>
      <c r="T125" t="b">
        <f t="shared" si="13"/>
        <v>0</v>
      </c>
    </row>
    <row r="126" spans="1:20" x14ac:dyDescent="0.2">
      <c r="A126" t="s">
        <v>189</v>
      </c>
      <c r="B126">
        <v>190</v>
      </c>
      <c r="C126" t="s">
        <v>16</v>
      </c>
      <c r="D126">
        <v>4.8700000000000002E-3</v>
      </c>
      <c r="E126">
        <v>2.4499999999999999E-3</v>
      </c>
      <c r="F126">
        <v>2.0240000000000001E-2</v>
      </c>
      <c r="G126">
        <v>3.15E-3</v>
      </c>
      <c r="H126">
        <v>100</v>
      </c>
      <c r="I126">
        <v>2.4599999999999999E-3</v>
      </c>
      <c r="J126">
        <v>100</v>
      </c>
      <c r="K126">
        <v>1.983E-2</v>
      </c>
      <c r="L126">
        <v>100</v>
      </c>
      <c r="M126">
        <v>3.16E-3</v>
      </c>
      <c r="N126" t="b">
        <f t="shared" si="7"/>
        <v>1</v>
      </c>
      <c r="O126" t="b">
        <f t="shared" si="8"/>
        <v>0</v>
      </c>
      <c r="P126" s="1" t="b">
        <f t="shared" si="9"/>
        <v>0</v>
      </c>
      <c r="Q126" s="1" t="b">
        <f t="shared" si="10"/>
        <v>1</v>
      </c>
      <c r="R126" s="1" t="b">
        <f t="shared" si="11"/>
        <v>0</v>
      </c>
      <c r="S126" s="1" t="b">
        <f t="shared" si="12"/>
        <v>0</v>
      </c>
      <c r="T126" t="b">
        <f t="shared" si="13"/>
        <v>0</v>
      </c>
    </row>
    <row r="127" spans="1:20" x14ac:dyDescent="0.2">
      <c r="A127" t="s">
        <v>190</v>
      </c>
      <c r="B127">
        <v>7009145</v>
      </c>
      <c r="C127" t="s">
        <v>140</v>
      </c>
      <c r="D127">
        <v>1000000</v>
      </c>
      <c r="E127">
        <v>1000000</v>
      </c>
      <c r="F127">
        <v>1000000</v>
      </c>
      <c r="G127">
        <v>1000000</v>
      </c>
      <c r="H127">
        <v>0</v>
      </c>
      <c r="I127">
        <v>1000000</v>
      </c>
      <c r="J127">
        <v>0</v>
      </c>
      <c r="K127">
        <v>1000000</v>
      </c>
      <c r="L127">
        <v>0</v>
      </c>
      <c r="M127">
        <v>1000000</v>
      </c>
      <c r="N127" t="b">
        <f t="shared" si="7"/>
        <v>0</v>
      </c>
      <c r="O127" t="b">
        <f t="shared" si="8"/>
        <v>1</v>
      </c>
      <c r="P127" s="1" t="b">
        <f t="shared" si="9"/>
        <v>0</v>
      </c>
      <c r="Q127" s="1" t="b">
        <f t="shared" si="10"/>
        <v>0</v>
      </c>
      <c r="R127" s="1" t="b">
        <f t="shared" si="11"/>
        <v>0</v>
      </c>
      <c r="S127" s="1" t="b">
        <f t="shared" si="12"/>
        <v>0</v>
      </c>
      <c r="T127" t="b">
        <f t="shared" si="13"/>
        <v>0</v>
      </c>
    </row>
    <row r="128" spans="1:20" x14ac:dyDescent="0.2">
      <c r="A128" t="s">
        <v>191</v>
      </c>
      <c r="B128">
        <v>2431</v>
      </c>
      <c r="C128" t="s">
        <v>192</v>
      </c>
      <c r="D128">
        <v>0.10231</v>
      </c>
      <c r="E128">
        <v>0.60094999999999998</v>
      </c>
      <c r="F128">
        <v>23.706160000000001</v>
      </c>
      <c r="G128">
        <v>1000000</v>
      </c>
      <c r="H128">
        <v>0</v>
      </c>
      <c r="I128">
        <v>0.19517999999999999</v>
      </c>
      <c r="J128">
        <v>0</v>
      </c>
      <c r="K128">
        <v>3.7070699999999999</v>
      </c>
      <c r="L128">
        <v>0</v>
      </c>
      <c r="M128">
        <v>1000000</v>
      </c>
      <c r="N128" t="b">
        <f t="shared" si="7"/>
        <v>0</v>
      </c>
      <c r="O128" t="b">
        <f t="shared" si="8"/>
        <v>0</v>
      </c>
      <c r="P128" s="1" t="b">
        <f t="shared" si="9"/>
        <v>1</v>
      </c>
      <c r="Q128" s="1" t="b">
        <f t="shared" si="10"/>
        <v>0</v>
      </c>
      <c r="R128" s="1" t="b">
        <f t="shared" si="11"/>
        <v>0</v>
      </c>
      <c r="S128" s="1" t="b">
        <f t="shared" si="12"/>
        <v>0</v>
      </c>
      <c r="T128" t="b">
        <f t="shared" si="13"/>
        <v>0</v>
      </c>
    </row>
    <row r="129" spans="1:20" x14ac:dyDescent="0.2">
      <c r="A129" t="s">
        <v>193</v>
      </c>
      <c r="B129">
        <v>16533</v>
      </c>
      <c r="C129" t="s">
        <v>35</v>
      </c>
      <c r="D129">
        <v>1000000</v>
      </c>
      <c r="E129">
        <v>54.97654</v>
      </c>
      <c r="F129">
        <v>1000000</v>
      </c>
      <c r="G129">
        <v>1000000</v>
      </c>
      <c r="H129">
        <v>100</v>
      </c>
      <c r="I129">
        <v>54.607579999999999</v>
      </c>
      <c r="J129">
        <v>100</v>
      </c>
      <c r="K129">
        <v>1000000</v>
      </c>
      <c r="L129">
        <v>0</v>
      </c>
      <c r="M129">
        <v>1000000</v>
      </c>
      <c r="N129" t="b">
        <f t="shared" si="7"/>
        <v>1</v>
      </c>
      <c r="O129" t="b">
        <f t="shared" si="8"/>
        <v>0</v>
      </c>
      <c r="P129" s="1" t="b">
        <f t="shared" si="9"/>
        <v>0</v>
      </c>
      <c r="Q129" s="1" t="b">
        <f t="shared" si="10"/>
        <v>1</v>
      </c>
      <c r="R129" s="1" t="b">
        <f t="shared" si="11"/>
        <v>0</v>
      </c>
      <c r="S129" s="1" t="b">
        <f t="shared" si="12"/>
        <v>0</v>
      </c>
      <c r="T129" t="b">
        <f t="shared" si="13"/>
        <v>0</v>
      </c>
    </row>
    <row r="130" spans="1:20" x14ac:dyDescent="0.2">
      <c r="A130" t="s">
        <v>194</v>
      </c>
      <c r="B130">
        <v>27</v>
      </c>
      <c r="C130" t="s">
        <v>65</v>
      </c>
      <c r="D130">
        <v>1.0499999999999999E-3</v>
      </c>
      <c r="E130">
        <v>1.91E-3</v>
      </c>
      <c r="F130">
        <v>6.1999999999999998E-3</v>
      </c>
      <c r="G130">
        <v>2.111E-2</v>
      </c>
      <c r="H130">
        <v>14.81</v>
      </c>
      <c r="I130">
        <v>1.16E-3</v>
      </c>
      <c r="J130">
        <v>100</v>
      </c>
      <c r="K130">
        <v>6.1199999999999996E-3</v>
      </c>
      <c r="L130">
        <v>100</v>
      </c>
      <c r="M130">
        <v>2.087E-2</v>
      </c>
      <c r="N130" t="b">
        <f t="shared" si="7"/>
        <v>0</v>
      </c>
      <c r="O130" t="b">
        <f t="shared" si="8"/>
        <v>0</v>
      </c>
      <c r="P130" s="1" t="b">
        <f t="shared" si="9"/>
        <v>1</v>
      </c>
      <c r="Q130" s="1" t="b">
        <f t="shared" si="10"/>
        <v>0</v>
      </c>
      <c r="R130" s="1" t="b">
        <f t="shared" si="11"/>
        <v>0</v>
      </c>
      <c r="S130" s="1" t="b">
        <f t="shared" si="12"/>
        <v>0</v>
      </c>
      <c r="T130" t="b">
        <f t="shared" si="13"/>
        <v>0</v>
      </c>
    </row>
    <row r="131" spans="1:20" x14ac:dyDescent="0.2">
      <c r="A131" t="s">
        <v>195</v>
      </c>
      <c r="B131">
        <v>32832</v>
      </c>
      <c r="C131" t="s">
        <v>42</v>
      </c>
      <c r="D131">
        <v>1.53755</v>
      </c>
      <c r="E131">
        <v>3.3858600000000001</v>
      </c>
      <c r="F131">
        <v>1000000</v>
      </c>
      <c r="G131">
        <v>1.82223</v>
      </c>
      <c r="H131">
        <v>100</v>
      </c>
      <c r="I131">
        <v>3.4053900000000001</v>
      </c>
      <c r="J131">
        <v>0</v>
      </c>
      <c r="K131">
        <v>1000000</v>
      </c>
      <c r="L131">
        <v>100</v>
      </c>
      <c r="M131">
        <v>1.9035200000000001</v>
      </c>
      <c r="N131" t="b">
        <f t="shared" ref="N131:N153" si="14">OR(D131&gt;E131,D131&gt;F131,D131&gt;G131,D131&gt;I131,D131&gt;K131,D131&gt;M131)</f>
        <v>0</v>
      </c>
      <c r="O131" t="b">
        <f t="shared" ref="O131:O153" si="15">AND(D131&gt;1000,E131&gt;1000,F131&gt;1000,G131&gt;1000,H131&lt;100,J131&lt;100,L131&lt;100)</f>
        <v>0</v>
      </c>
      <c r="P131" s="1" t="b">
        <f t="shared" ref="P131:P153" si="16">AND(D131&lt;E131,D131&lt;F131,D131&lt;G131)</f>
        <v>1</v>
      </c>
      <c r="Q131" s="1" t="b">
        <f t="shared" ref="Q131:Q153" si="17">AND(E131&lt;D131,E131&lt;F131,E131&lt;G131)</f>
        <v>0</v>
      </c>
      <c r="R131" s="1" t="b">
        <f t="shared" ref="R131:R153" si="18">AND(F131&lt;D131,F131&lt;E131,F131&lt;G131)</f>
        <v>0</v>
      </c>
      <c r="S131" s="1" t="b">
        <f t="shared" ref="S131:S153" si="19">AND(G131&lt;D131,G131&lt;E131,G131&lt;F131)</f>
        <v>0</v>
      </c>
      <c r="T131" t="b">
        <f t="shared" ref="T131:T153" si="20">AND(AND(P131=FALSE,Q131=FALSE,R131=FALSE,S131=FALSE),OR(D131&lt;1000,E131&lt;1000,F131&lt;1000,G131&lt;1000))</f>
        <v>0</v>
      </c>
    </row>
    <row r="132" spans="1:20" x14ac:dyDescent="0.2">
      <c r="A132" t="s">
        <v>196</v>
      </c>
      <c r="B132">
        <v>129</v>
      </c>
      <c r="C132" t="s">
        <v>197</v>
      </c>
      <c r="D132">
        <v>8.6389999999999995E-2</v>
      </c>
      <c r="E132">
        <v>3.2050000000000002E-2</v>
      </c>
      <c r="F132">
        <v>2.8139999999999998E-2</v>
      </c>
      <c r="G132">
        <v>0.16911999999999999</v>
      </c>
      <c r="H132">
        <v>4.6500000000000004</v>
      </c>
      <c r="I132">
        <v>2.8729999999999999E-2</v>
      </c>
      <c r="J132">
        <v>100</v>
      </c>
      <c r="K132">
        <v>2.8000000000000001E-2</v>
      </c>
      <c r="L132">
        <v>100</v>
      </c>
      <c r="M132">
        <v>0.16866</v>
      </c>
      <c r="N132" t="b">
        <f t="shared" si="14"/>
        <v>1</v>
      </c>
      <c r="O132" t="b">
        <f t="shared" si="15"/>
        <v>0</v>
      </c>
      <c r="P132" s="1" t="b">
        <f t="shared" si="16"/>
        <v>0</v>
      </c>
      <c r="Q132" s="1" t="b">
        <f t="shared" si="17"/>
        <v>0</v>
      </c>
      <c r="R132" s="1" t="b">
        <f t="shared" si="18"/>
        <v>1</v>
      </c>
      <c r="S132" s="1" t="b">
        <f t="shared" si="19"/>
        <v>0</v>
      </c>
      <c r="T132" t="b">
        <f t="shared" si="20"/>
        <v>0</v>
      </c>
    </row>
    <row r="133" spans="1:20" x14ac:dyDescent="0.2">
      <c r="A133" t="s">
        <v>198</v>
      </c>
      <c r="B133">
        <v>48</v>
      </c>
      <c r="C133" t="s">
        <v>23</v>
      </c>
      <c r="D133">
        <v>1.57E-3</v>
      </c>
      <c r="E133">
        <v>1E-3</v>
      </c>
      <c r="F133">
        <v>4.0699999999999998E-3</v>
      </c>
      <c r="G133">
        <v>9.8999999999999999E-4</v>
      </c>
      <c r="H133">
        <v>100</v>
      </c>
      <c r="I133">
        <v>9.6000000000000002E-4</v>
      </c>
      <c r="J133">
        <v>100</v>
      </c>
      <c r="K133">
        <v>4.0099999999999997E-3</v>
      </c>
      <c r="L133">
        <v>100</v>
      </c>
      <c r="M133">
        <v>1E-3</v>
      </c>
      <c r="N133" t="b">
        <f t="shared" si="14"/>
        <v>1</v>
      </c>
      <c r="O133" t="b">
        <f t="shared" si="15"/>
        <v>0</v>
      </c>
      <c r="P133" s="1" t="b">
        <f t="shared" si="16"/>
        <v>0</v>
      </c>
      <c r="Q133" s="1" t="b">
        <f t="shared" si="17"/>
        <v>0</v>
      </c>
      <c r="R133" s="1" t="b">
        <f t="shared" si="18"/>
        <v>0</v>
      </c>
      <c r="S133" s="1" t="b">
        <f t="shared" si="19"/>
        <v>1</v>
      </c>
      <c r="T133" t="b">
        <f t="shared" si="20"/>
        <v>0</v>
      </c>
    </row>
    <row r="134" spans="1:20" x14ac:dyDescent="0.2">
      <c r="A134" t="s">
        <v>199</v>
      </c>
      <c r="B134">
        <v>90</v>
      </c>
      <c r="C134" t="s">
        <v>82</v>
      </c>
      <c r="D134">
        <v>3.29E-3</v>
      </c>
      <c r="E134">
        <v>9.0900000000000009E-3</v>
      </c>
      <c r="F134">
        <v>5.3260000000000002E-2</v>
      </c>
      <c r="G134">
        <v>0.18207000000000001</v>
      </c>
      <c r="H134">
        <v>0</v>
      </c>
      <c r="I134">
        <v>2.8600000000000001E-3</v>
      </c>
      <c r="J134">
        <v>0</v>
      </c>
      <c r="K134">
        <v>2.7029999999999998E-2</v>
      </c>
      <c r="L134">
        <v>100</v>
      </c>
      <c r="M134">
        <v>0.18165999999999999</v>
      </c>
      <c r="N134" t="b">
        <f t="shared" si="14"/>
        <v>1</v>
      </c>
      <c r="O134" t="b">
        <f t="shared" si="15"/>
        <v>0</v>
      </c>
      <c r="P134" s="1" t="b">
        <f t="shared" si="16"/>
        <v>1</v>
      </c>
      <c r="Q134" s="1" t="b">
        <f t="shared" si="17"/>
        <v>0</v>
      </c>
      <c r="R134" s="1" t="b">
        <f t="shared" si="18"/>
        <v>0</v>
      </c>
      <c r="S134" s="1" t="b">
        <f t="shared" si="19"/>
        <v>0</v>
      </c>
      <c r="T134" t="b">
        <f t="shared" si="20"/>
        <v>0</v>
      </c>
    </row>
    <row r="135" spans="1:20" x14ac:dyDescent="0.2">
      <c r="A135" t="s">
        <v>200</v>
      </c>
      <c r="B135">
        <v>126</v>
      </c>
      <c r="C135" t="s">
        <v>16</v>
      </c>
      <c r="D135">
        <v>3.3400000000000001E-3</v>
      </c>
      <c r="E135">
        <v>1.6999999999999999E-3</v>
      </c>
      <c r="F135">
        <v>1.285E-2</v>
      </c>
      <c r="G135">
        <v>2.1800000000000001E-3</v>
      </c>
      <c r="H135">
        <v>100</v>
      </c>
      <c r="I135">
        <v>1.74E-3</v>
      </c>
      <c r="J135">
        <v>100</v>
      </c>
      <c r="K135">
        <v>1.265E-2</v>
      </c>
      <c r="L135">
        <v>100</v>
      </c>
      <c r="M135">
        <v>2.2100000000000002E-3</v>
      </c>
      <c r="N135" t="b">
        <f t="shared" si="14"/>
        <v>1</v>
      </c>
      <c r="O135" t="b">
        <f t="shared" si="15"/>
        <v>0</v>
      </c>
      <c r="P135" s="1" t="b">
        <f t="shared" si="16"/>
        <v>0</v>
      </c>
      <c r="Q135" s="1" t="b">
        <f t="shared" si="17"/>
        <v>1</v>
      </c>
      <c r="R135" s="1" t="b">
        <f t="shared" si="18"/>
        <v>0</v>
      </c>
      <c r="S135" s="1" t="b">
        <f t="shared" si="19"/>
        <v>0</v>
      </c>
      <c r="T135" t="b">
        <f t="shared" si="20"/>
        <v>0</v>
      </c>
    </row>
    <row r="136" spans="1:20" x14ac:dyDescent="0.2">
      <c r="A136" t="s">
        <v>201</v>
      </c>
      <c r="B136">
        <v>70</v>
      </c>
      <c r="C136" t="s">
        <v>53</v>
      </c>
      <c r="D136">
        <v>1.9E-3</v>
      </c>
      <c r="E136">
        <v>1.25E-3</v>
      </c>
      <c r="F136">
        <v>5.0600000000000003E-3</v>
      </c>
      <c r="G136">
        <v>1.2099999999999999E-3</v>
      </c>
      <c r="H136">
        <v>100</v>
      </c>
      <c r="I136">
        <v>1.25E-3</v>
      </c>
      <c r="J136">
        <v>100</v>
      </c>
      <c r="K136">
        <v>5.0000000000000001E-3</v>
      </c>
      <c r="L136">
        <v>100</v>
      </c>
      <c r="M136">
        <v>1.23E-3</v>
      </c>
      <c r="N136" t="b">
        <f t="shared" si="14"/>
        <v>1</v>
      </c>
      <c r="O136" t="b">
        <f t="shared" si="15"/>
        <v>0</v>
      </c>
      <c r="P136" s="1" t="b">
        <f t="shared" si="16"/>
        <v>0</v>
      </c>
      <c r="Q136" s="1" t="b">
        <f t="shared" si="17"/>
        <v>0</v>
      </c>
      <c r="R136" s="1" t="b">
        <f t="shared" si="18"/>
        <v>0</v>
      </c>
      <c r="S136" s="1" t="b">
        <f t="shared" si="19"/>
        <v>1</v>
      </c>
      <c r="T136" t="b">
        <f t="shared" si="20"/>
        <v>0</v>
      </c>
    </row>
    <row r="137" spans="1:20" x14ac:dyDescent="0.2">
      <c r="A137" t="s">
        <v>202</v>
      </c>
      <c r="B137">
        <v>7837</v>
      </c>
      <c r="C137" t="s">
        <v>23</v>
      </c>
      <c r="D137">
        <v>0.42305999999999999</v>
      </c>
      <c r="E137">
        <v>0.19924</v>
      </c>
      <c r="F137">
        <v>7.9191000000000003</v>
      </c>
      <c r="G137">
        <v>0.37254999999999999</v>
      </c>
      <c r="H137">
        <v>100</v>
      </c>
      <c r="I137">
        <v>0.21701999999999999</v>
      </c>
      <c r="J137">
        <v>100</v>
      </c>
      <c r="K137">
        <v>10.94303</v>
      </c>
      <c r="L137">
        <v>100</v>
      </c>
      <c r="M137">
        <v>0.37940000000000002</v>
      </c>
      <c r="N137" t="b">
        <f t="shared" si="14"/>
        <v>1</v>
      </c>
      <c r="O137" t="b">
        <f t="shared" si="15"/>
        <v>0</v>
      </c>
      <c r="P137" s="1" t="b">
        <f t="shared" si="16"/>
        <v>0</v>
      </c>
      <c r="Q137" s="1" t="b">
        <f t="shared" si="17"/>
        <v>1</v>
      </c>
      <c r="R137" s="1" t="b">
        <f t="shared" si="18"/>
        <v>0</v>
      </c>
      <c r="S137" s="1" t="b">
        <f t="shared" si="19"/>
        <v>0</v>
      </c>
      <c r="T137" t="b">
        <f t="shared" si="20"/>
        <v>0</v>
      </c>
    </row>
    <row r="138" spans="1:20" x14ac:dyDescent="0.2">
      <c r="A138" t="s">
        <v>203</v>
      </c>
      <c r="B138">
        <v>240</v>
      </c>
      <c r="C138" t="s">
        <v>29</v>
      </c>
      <c r="D138">
        <v>8.1200000000000005E-3</v>
      </c>
      <c r="E138">
        <v>9.0799999999999995E-3</v>
      </c>
      <c r="F138">
        <v>3.3009999999999998E-2</v>
      </c>
      <c r="G138">
        <v>6.1000000000000004E-3</v>
      </c>
      <c r="H138">
        <v>100</v>
      </c>
      <c r="I138">
        <v>9.0299999999999998E-3</v>
      </c>
      <c r="J138">
        <v>100</v>
      </c>
      <c r="K138">
        <v>3.2800000000000003E-2</v>
      </c>
      <c r="L138">
        <v>100</v>
      </c>
      <c r="M138">
        <v>6.0899999999999999E-3</v>
      </c>
      <c r="N138" t="b">
        <f t="shared" si="14"/>
        <v>1</v>
      </c>
      <c r="O138" t="b">
        <f t="shared" si="15"/>
        <v>0</v>
      </c>
      <c r="P138" s="1" t="b">
        <f t="shared" si="16"/>
        <v>0</v>
      </c>
      <c r="Q138" s="1" t="b">
        <f t="shared" si="17"/>
        <v>0</v>
      </c>
      <c r="R138" s="1" t="b">
        <f t="shared" si="18"/>
        <v>0</v>
      </c>
      <c r="S138" s="1" t="b">
        <f t="shared" si="19"/>
        <v>1</v>
      </c>
      <c r="T138" t="b">
        <f t="shared" si="20"/>
        <v>0</v>
      </c>
    </row>
    <row r="139" spans="1:20" x14ac:dyDescent="0.2">
      <c r="A139" t="s">
        <v>204</v>
      </c>
      <c r="B139">
        <v>1275</v>
      </c>
      <c r="C139" t="s">
        <v>23</v>
      </c>
      <c r="D139">
        <v>4.1029999999999997E-2</v>
      </c>
      <c r="E139">
        <v>2.6530000000000001E-2</v>
      </c>
      <c r="F139">
        <v>0.54237000000000002</v>
      </c>
      <c r="G139">
        <v>12.1463</v>
      </c>
      <c r="H139">
        <v>100</v>
      </c>
      <c r="I139">
        <v>2.777E-2</v>
      </c>
      <c r="J139">
        <v>100</v>
      </c>
      <c r="K139">
        <v>0.67562999999999995</v>
      </c>
      <c r="L139">
        <v>100</v>
      </c>
      <c r="M139">
        <v>12.59076</v>
      </c>
      <c r="N139" t="b">
        <f t="shared" si="14"/>
        <v>1</v>
      </c>
      <c r="O139" t="b">
        <f t="shared" si="15"/>
        <v>0</v>
      </c>
      <c r="P139" s="1" t="b">
        <f t="shared" si="16"/>
        <v>0</v>
      </c>
      <c r="Q139" s="1" t="b">
        <f t="shared" si="17"/>
        <v>1</v>
      </c>
      <c r="R139" s="1" t="b">
        <f t="shared" si="18"/>
        <v>0</v>
      </c>
      <c r="S139" s="1" t="b">
        <f t="shared" si="19"/>
        <v>0</v>
      </c>
      <c r="T139" t="b">
        <f t="shared" si="20"/>
        <v>0</v>
      </c>
    </row>
    <row r="140" spans="1:20" x14ac:dyDescent="0.2">
      <c r="A140" t="s">
        <v>205</v>
      </c>
      <c r="B140">
        <v>575</v>
      </c>
      <c r="C140" t="s">
        <v>206</v>
      </c>
      <c r="D140">
        <v>1.652E-2</v>
      </c>
      <c r="E140">
        <v>1.383E-2</v>
      </c>
      <c r="F140">
        <v>7.1230000000000002E-2</v>
      </c>
      <c r="G140">
        <v>9.1800000000000007E-3</v>
      </c>
      <c r="H140">
        <v>100</v>
      </c>
      <c r="I140">
        <v>1.38E-2</v>
      </c>
      <c r="J140">
        <v>100</v>
      </c>
      <c r="K140">
        <v>7.0809999999999998E-2</v>
      </c>
      <c r="L140">
        <v>100</v>
      </c>
      <c r="M140">
        <v>9.0900000000000009E-3</v>
      </c>
      <c r="N140" t="b">
        <f t="shared" si="14"/>
        <v>1</v>
      </c>
      <c r="O140" t="b">
        <f t="shared" si="15"/>
        <v>0</v>
      </c>
      <c r="P140" s="1" t="b">
        <f t="shared" si="16"/>
        <v>0</v>
      </c>
      <c r="Q140" s="1" t="b">
        <f t="shared" si="17"/>
        <v>0</v>
      </c>
      <c r="R140" s="1" t="b">
        <f t="shared" si="18"/>
        <v>0</v>
      </c>
      <c r="S140" s="1" t="b">
        <f t="shared" si="19"/>
        <v>1</v>
      </c>
      <c r="T140" t="b">
        <f t="shared" si="20"/>
        <v>0</v>
      </c>
    </row>
    <row r="141" spans="1:20" x14ac:dyDescent="0.2">
      <c r="A141" t="s">
        <v>207</v>
      </c>
      <c r="B141">
        <v>400</v>
      </c>
      <c r="C141" t="s">
        <v>29</v>
      </c>
      <c r="D141">
        <v>1.6109999999999999E-2</v>
      </c>
      <c r="E141">
        <v>1.8759999999999999E-2</v>
      </c>
      <c r="F141">
        <v>9.6560000000000007E-2</v>
      </c>
      <c r="G141">
        <v>1.533E-2</v>
      </c>
      <c r="H141">
        <v>100</v>
      </c>
      <c r="I141">
        <v>1.8800000000000001E-2</v>
      </c>
      <c r="J141">
        <v>100</v>
      </c>
      <c r="K141">
        <v>9.5549999999999996E-2</v>
      </c>
      <c r="L141">
        <v>100</v>
      </c>
      <c r="M141">
        <v>1.559E-2</v>
      </c>
      <c r="N141" t="b">
        <f t="shared" si="14"/>
        <v>1</v>
      </c>
      <c r="O141" t="b">
        <f t="shared" si="15"/>
        <v>0</v>
      </c>
      <c r="P141" s="1" t="b">
        <f t="shared" si="16"/>
        <v>0</v>
      </c>
      <c r="Q141" s="1" t="b">
        <f t="shared" si="17"/>
        <v>0</v>
      </c>
      <c r="R141" s="1" t="b">
        <f t="shared" si="18"/>
        <v>0</v>
      </c>
      <c r="S141" s="1" t="b">
        <f t="shared" si="19"/>
        <v>1</v>
      </c>
      <c r="T141" t="b">
        <f t="shared" si="20"/>
        <v>0</v>
      </c>
    </row>
    <row r="142" spans="1:20" x14ac:dyDescent="0.2">
      <c r="A142" t="s">
        <v>208</v>
      </c>
      <c r="B142">
        <v>144</v>
      </c>
      <c r="C142" t="s">
        <v>23</v>
      </c>
      <c r="D142">
        <v>4.6800000000000001E-3</v>
      </c>
      <c r="E142">
        <v>2.7100000000000002E-3</v>
      </c>
      <c r="F142">
        <v>2.3800000000000002E-2</v>
      </c>
      <c r="G142">
        <v>3.5999999999999999E-3</v>
      </c>
      <c r="H142">
        <v>100</v>
      </c>
      <c r="I142">
        <v>2.7100000000000002E-3</v>
      </c>
      <c r="J142">
        <v>100</v>
      </c>
      <c r="K142">
        <v>2.333E-2</v>
      </c>
      <c r="L142">
        <v>100</v>
      </c>
      <c r="M142">
        <v>3.63E-3</v>
      </c>
      <c r="N142" t="b">
        <f t="shared" si="14"/>
        <v>1</v>
      </c>
      <c r="O142" t="b">
        <f t="shared" si="15"/>
        <v>0</v>
      </c>
      <c r="P142" s="1" t="b">
        <f t="shared" si="16"/>
        <v>0</v>
      </c>
      <c r="Q142" s="1" t="b">
        <f t="shared" si="17"/>
        <v>1</v>
      </c>
      <c r="R142" s="1" t="b">
        <f t="shared" si="18"/>
        <v>0</v>
      </c>
      <c r="S142" s="1" t="b">
        <f t="shared" si="19"/>
        <v>0</v>
      </c>
      <c r="T142" t="b">
        <f t="shared" si="20"/>
        <v>0</v>
      </c>
    </row>
    <row r="143" spans="1:20" x14ac:dyDescent="0.2">
      <c r="A143" t="s">
        <v>209</v>
      </c>
      <c r="B143">
        <v>760444</v>
      </c>
      <c r="C143" t="s">
        <v>63</v>
      </c>
      <c r="D143">
        <v>1000000</v>
      </c>
      <c r="E143">
        <v>1000000</v>
      </c>
      <c r="F143">
        <v>1000000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L143">
        <v>0</v>
      </c>
      <c r="M143">
        <v>1000000</v>
      </c>
      <c r="N143" t="b">
        <f t="shared" si="14"/>
        <v>0</v>
      </c>
      <c r="O143" t="b">
        <f t="shared" si="15"/>
        <v>1</v>
      </c>
      <c r="P143" s="1" t="b">
        <f t="shared" si="16"/>
        <v>0</v>
      </c>
      <c r="Q143" s="1" t="b">
        <f t="shared" si="17"/>
        <v>0</v>
      </c>
      <c r="R143" s="1" t="b">
        <f t="shared" si="18"/>
        <v>0</v>
      </c>
      <c r="S143" s="1" t="b">
        <f t="shared" si="19"/>
        <v>0</v>
      </c>
      <c r="T143" t="b">
        <f t="shared" si="20"/>
        <v>0</v>
      </c>
    </row>
    <row r="144" spans="1:20" x14ac:dyDescent="0.2">
      <c r="A144" t="s">
        <v>210</v>
      </c>
      <c r="B144">
        <v>465</v>
      </c>
      <c r="C144" t="s">
        <v>82</v>
      </c>
      <c r="D144">
        <v>1.353E-2</v>
      </c>
      <c r="E144">
        <v>5.2359999999999997E-2</v>
      </c>
      <c r="F144">
        <v>0.51078000000000001</v>
      </c>
      <c r="G144">
        <v>7.7362599999999997</v>
      </c>
      <c r="H144">
        <v>0</v>
      </c>
      <c r="I144">
        <v>2.2540000000000001E-2</v>
      </c>
      <c r="J144">
        <v>0</v>
      </c>
      <c r="K144">
        <v>0.20324999999999999</v>
      </c>
      <c r="L144">
        <v>100</v>
      </c>
      <c r="M144">
        <v>7.9624100000000002</v>
      </c>
      <c r="N144" t="b">
        <f t="shared" si="14"/>
        <v>0</v>
      </c>
      <c r="O144" t="b">
        <f t="shared" si="15"/>
        <v>0</v>
      </c>
      <c r="P144" s="1" t="b">
        <f t="shared" si="16"/>
        <v>1</v>
      </c>
      <c r="Q144" s="1" t="b">
        <f t="shared" si="17"/>
        <v>0</v>
      </c>
      <c r="R144" s="1" t="b">
        <f t="shared" si="18"/>
        <v>0</v>
      </c>
      <c r="S144" s="1" t="b">
        <f t="shared" si="19"/>
        <v>0</v>
      </c>
      <c r="T144" t="b">
        <f t="shared" si="20"/>
        <v>0</v>
      </c>
    </row>
    <row r="145" spans="1:22" x14ac:dyDescent="0.2">
      <c r="A145" t="s">
        <v>211</v>
      </c>
      <c r="B145">
        <v>31707</v>
      </c>
      <c r="C145" t="s">
        <v>212</v>
      </c>
      <c r="D145">
        <v>1.2383200000000001</v>
      </c>
      <c r="E145">
        <v>0.46218999999999999</v>
      </c>
      <c r="F145">
        <v>1000000</v>
      </c>
      <c r="G145">
        <v>1.13571</v>
      </c>
      <c r="H145">
        <v>100</v>
      </c>
      <c r="I145">
        <v>0.51346999999999998</v>
      </c>
      <c r="J145">
        <v>0</v>
      </c>
      <c r="K145">
        <v>1000000</v>
      </c>
      <c r="L145">
        <v>100</v>
      </c>
      <c r="M145">
        <v>1.1829400000000001</v>
      </c>
      <c r="N145" t="b">
        <f t="shared" si="14"/>
        <v>1</v>
      </c>
      <c r="O145" t="b">
        <f t="shared" si="15"/>
        <v>0</v>
      </c>
      <c r="P145" s="1" t="b">
        <f t="shared" si="16"/>
        <v>0</v>
      </c>
      <c r="Q145" s="1" t="b">
        <f t="shared" si="17"/>
        <v>1</v>
      </c>
      <c r="R145" s="1" t="b">
        <f t="shared" si="18"/>
        <v>0</v>
      </c>
      <c r="S145" s="1" t="b">
        <f t="shared" si="19"/>
        <v>0</v>
      </c>
      <c r="T145" t="b">
        <f t="shared" si="20"/>
        <v>0</v>
      </c>
    </row>
    <row r="146" spans="1:22" x14ac:dyDescent="0.2">
      <c r="A146" t="s">
        <v>213</v>
      </c>
      <c r="B146">
        <v>70</v>
      </c>
      <c r="C146" t="s">
        <v>16</v>
      </c>
      <c r="D146">
        <v>1.9E-3</v>
      </c>
      <c r="E146">
        <v>9.7999999999999997E-4</v>
      </c>
      <c r="F146">
        <v>6.3899999999999998E-3</v>
      </c>
      <c r="G146">
        <v>1.1999999999999999E-3</v>
      </c>
      <c r="H146">
        <v>100</v>
      </c>
      <c r="I146">
        <v>9.8999999999999999E-4</v>
      </c>
      <c r="J146">
        <v>100</v>
      </c>
      <c r="K146">
        <v>6.3499999999999997E-3</v>
      </c>
      <c r="L146">
        <v>100</v>
      </c>
      <c r="M146">
        <v>1.1900000000000001E-3</v>
      </c>
      <c r="N146" t="b">
        <f t="shared" si="14"/>
        <v>1</v>
      </c>
      <c r="O146" t="b">
        <f t="shared" si="15"/>
        <v>0</v>
      </c>
      <c r="P146" s="1" t="b">
        <f t="shared" si="16"/>
        <v>0</v>
      </c>
      <c r="Q146" s="1" t="b">
        <f t="shared" si="17"/>
        <v>1</v>
      </c>
      <c r="R146" s="1" t="b">
        <f t="shared" si="18"/>
        <v>0</v>
      </c>
      <c r="S146" s="1" t="b">
        <f t="shared" si="19"/>
        <v>0</v>
      </c>
      <c r="T146" t="b">
        <f t="shared" si="20"/>
        <v>0</v>
      </c>
    </row>
    <row r="147" spans="1:22" x14ac:dyDescent="0.2">
      <c r="A147" t="s">
        <v>214</v>
      </c>
      <c r="B147">
        <v>380171</v>
      </c>
      <c r="C147" t="s">
        <v>128</v>
      </c>
      <c r="D147">
        <v>1000000</v>
      </c>
      <c r="E147">
        <v>1000000</v>
      </c>
      <c r="F147">
        <v>1000000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L147">
        <v>0</v>
      </c>
      <c r="M147">
        <v>1000000</v>
      </c>
      <c r="N147" t="b">
        <f t="shared" si="14"/>
        <v>0</v>
      </c>
      <c r="O147" t="b">
        <f t="shared" si="15"/>
        <v>1</v>
      </c>
      <c r="P147" s="1" t="b">
        <f t="shared" si="16"/>
        <v>0</v>
      </c>
      <c r="Q147" s="1" t="b">
        <f t="shared" si="17"/>
        <v>0</v>
      </c>
      <c r="R147" s="1" t="b">
        <f t="shared" si="18"/>
        <v>0</v>
      </c>
      <c r="S147" s="1" t="b">
        <f t="shared" si="19"/>
        <v>0</v>
      </c>
      <c r="T147" t="b">
        <f t="shared" si="20"/>
        <v>0</v>
      </c>
    </row>
    <row r="148" spans="1:22" x14ac:dyDescent="0.2">
      <c r="A148" t="s">
        <v>215</v>
      </c>
      <c r="B148">
        <v>8568</v>
      </c>
      <c r="C148" t="s">
        <v>68</v>
      </c>
      <c r="D148">
        <v>0.42029</v>
      </c>
      <c r="E148">
        <v>0.58814999999999995</v>
      </c>
      <c r="F148">
        <v>23.770199999999999</v>
      </c>
      <c r="G148">
        <v>1000000</v>
      </c>
      <c r="H148">
        <v>73.599999999999994</v>
      </c>
      <c r="I148">
        <v>0.51541000000000003</v>
      </c>
      <c r="J148">
        <v>73.599999999999994</v>
      </c>
      <c r="K148">
        <v>21.624420000000001</v>
      </c>
      <c r="L148">
        <v>0</v>
      </c>
      <c r="M148">
        <v>1000000</v>
      </c>
      <c r="N148" t="b">
        <f t="shared" si="14"/>
        <v>0</v>
      </c>
      <c r="O148" t="b">
        <f t="shared" si="15"/>
        <v>0</v>
      </c>
      <c r="P148" s="1" t="b">
        <f t="shared" si="16"/>
        <v>1</v>
      </c>
      <c r="Q148" s="1" t="b">
        <f t="shared" si="17"/>
        <v>0</v>
      </c>
      <c r="R148" s="1" t="b">
        <f t="shared" si="18"/>
        <v>0</v>
      </c>
      <c r="S148" s="1" t="b">
        <f t="shared" si="19"/>
        <v>0</v>
      </c>
      <c r="T148" t="b">
        <f t="shared" si="20"/>
        <v>0</v>
      </c>
    </row>
    <row r="149" spans="1:22" x14ac:dyDescent="0.2">
      <c r="A149" t="s">
        <v>216</v>
      </c>
      <c r="B149">
        <v>330769</v>
      </c>
      <c r="C149" t="s">
        <v>105</v>
      </c>
      <c r="D149">
        <v>24.542290000000001</v>
      </c>
      <c r="E149">
        <v>20.93309</v>
      </c>
      <c r="F149">
        <v>1000000</v>
      </c>
      <c r="G149">
        <v>1000000</v>
      </c>
      <c r="H149">
        <v>100</v>
      </c>
      <c r="I149">
        <v>21.033809999999999</v>
      </c>
      <c r="J149">
        <v>0</v>
      </c>
      <c r="K149">
        <v>1000000</v>
      </c>
      <c r="L149">
        <v>0</v>
      </c>
      <c r="M149">
        <v>1000000</v>
      </c>
      <c r="N149" t="b">
        <f t="shared" si="14"/>
        <v>1</v>
      </c>
      <c r="O149" t="b">
        <f t="shared" si="15"/>
        <v>0</v>
      </c>
      <c r="P149" s="1" t="b">
        <f t="shared" si="16"/>
        <v>0</v>
      </c>
      <c r="Q149" s="1" t="b">
        <f t="shared" si="17"/>
        <v>1</v>
      </c>
      <c r="R149" s="1" t="b">
        <f t="shared" si="18"/>
        <v>0</v>
      </c>
      <c r="S149" s="1" t="b">
        <f t="shared" si="19"/>
        <v>0</v>
      </c>
      <c r="T149" t="b">
        <f t="shared" si="20"/>
        <v>0</v>
      </c>
    </row>
    <row r="150" spans="1:22" x14ac:dyDescent="0.2">
      <c r="A150" t="s">
        <v>217</v>
      </c>
      <c r="B150">
        <v>11410</v>
      </c>
      <c r="C150" t="s">
        <v>218</v>
      </c>
      <c r="D150">
        <v>1000000</v>
      </c>
      <c r="E150">
        <v>38.042909999999999</v>
      </c>
      <c r="F150">
        <v>33.614449999999998</v>
      </c>
      <c r="G150">
        <v>1000000</v>
      </c>
      <c r="H150">
        <v>100</v>
      </c>
      <c r="I150">
        <v>41.887090000000001</v>
      </c>
      <c r="J150">
        <v>100</v>
      </c>
      <c r="K150">
        <v>35.659770000000002</v>
      </c>
      <c r="L150">
        <v>0</v>
      </c>
      <c r="M150">
        <v>1000000</v>
      </c>
      <c r="N150" t="b">
        <f t="shared" si="14"/>
        <v>1</v>
      </c>
      <c r="O150" t="b">
        <f t="shared" si="15"/>
        <v>0</v>
      </c>
      <c r="P150" s="1" t="b">
        <f t="shared" si="16"/>
        <v>0</v>
      </c>
      <c r="Q150" s="1" t="b">
        <f t="shared" si="17"/>
        <v>0</v>
      </c>
      <c r="R150" s="1" t="b">
        <f t="shared" si="18"/>
        <v>1</v>
      </c>
      <c r="S150" s="1" t="b">
        <f t="shared" si="19"/>
        <v>0</v>
      </c>
      <c r="T150" t="b">
        <f t="shared" si="20"/>
        <v>0</v>
      </c>
    </row>
    <row r="151" spans="1:22" x14ac:dyDescent="0.2">
      <c r="A151" t="s">
        <v>219</v>
      </c>
      <c r="B151">
        <v>306</v>
      </c>
      <c r="C151" t="s">
        <v>220</v>
      </c>
      <c r="D151">
        <v>1.0370000000000001E-2</v>
      </c>
      <c r="E151">
        <v>3.7810000000000003E-2</v>
      </c>
      <c r="F151">
        <v>0.42365999999999998</v>
      </c>
      <c r="G151">
        <v>1.4985299999999999</v>
      </c>
      <c r="H151">
        <v>0</v>
      </c>
      <c r="I151">
        <v>1.132E-2</v>
      </c>
      <c r="J151">
        <v>0</v>
      </c>
      <c r="K151">
        <v>8.1030000000000005E-2</v>
      </c>
      <c r="L151">
        <v>100</v>
      </c>
      <c r="M151">
        <v>1.4942599999999999</v>
      </c>
      <c r="N151" t="b">
        <f t="shared" si="14"/>
        <v>0</v>
      </c>
      <c r="O151" t="b">
        <f t="shared" si="15"/>
        <v>0</v>
      </c>
      <c r="P151" s="1" t="b">
        <f t="shared" si="16"/>
        <v>1</v>
      </c>
      <c r="Q151" s="1" t="b">
        <f t="shared" si="17"/>
        <v>0</v>
      </c>
      <c r="R151" s="1" t="b">
        <f t="shared" si="18"/>
        <v>0</v>
      </c>
      <c r="S151" s="1" t="b">
        <f t="shared" si="19"/>
        <v>0</v>
      </c>
      <c r="T151" t="b">
        <f t="shared" si="20"/>
        <v>0</v>
      </c>
    </row>
    <row r="152" spans="1:22" x14ac:dyDescent="0.2">
      <c r="A152" t="s">
        <v>221</v>
      </c>
      <c r="B152">
        <v>310805</v>
      </c>
      <c r="C152" t="s">
        <v>153</v>
      </c>
      <c r="D152">
        <v>26.145980000000002</v>
      </c>
      <c r="E152">
        <v>49.010840000000002</v>
      </c>
      <c r="F152">
        <v>1000000</v>
      </c>
      <c r="G152">
        <v>26.618469999999999</v>
      </c>
      <c r="H152">
        <v>100</v>
      </c>
      <c r="I152">
        <v>50.243090000000002</v>
      </c>
      <c r="J152">
        <v>0</v>
      </c>
      <c r="K152">
        <v>1000000</v>
      </c>
      <c r="L152">
        <v>100</v>
      </c>
      <c r="M152">
        <v>27.013449999999999</v>
      </c>
      <c r="N152" t="b">
        <f t="shared" si="14"/>
        <v>0</v>
      </c>
      <c r="O152" t="b">
        <f t="shared" si="15"/>
        <v>0</v>
      </c>
      <c r="P152" s="1" t="b">
        <f t="shared" si="16"/>
        <v>1</v>
      </c>
      <c r="Q152" s="1" t="b">
        <f t="shared" si="17"/>
        <v>0</v>
      </c>
      <c r="R152" s="1" t="b">
        <f t="shared" si="18"/>
        <v>0</v>
      </c>
      <c r="S152" s="1" t="b">
        <f t="shared" si="19"/>
        <v>0</v>
      </c>
      <c r="T152" t="b">
        <f t="shared" si="20"/>
        <v>0</v>
      </c>
    </row>
    <row r="153" spans="1:22" x14ac:dyDescent="0.2">
      <c r="A153" t="s">
        <v>222</v>
      </c>
      <c r="B153">
        <v>30756</v>
      </c>
      <c r="C153" t="s">
        <v>223</v>
      </c>
      <c r="D153">
        <v>19.668980000000001</v>
      </c>
      <c r="E153">
        <v>42.556510000000003</v>
      </c>
      <c r="F153">
        <v>1000000</v>
      </c>
      <c r="G153">
        <v>1000000</v>
      </c>
      <c r="H153">
        <v>100</v>
      </c>
      <c r="I153">
        <v>40.208660000000002</v>
      </c>
      <c r="J153">
        <v>100</v>
      </c>
      <c r="K153">
        <v>1000000</v>
      </c>
      <c r="L153">
        <v>0</v>
      </c>
      <c r="M153">
        <v>1000000</v>
      </c>
      <c r="N153" t="b">
        <f t="shared" si="14"/>
        <v>0</v>
      </c>
      <c r="O153" t="b">
        <f t="shared" si="15"/>
        <v>0</v>
      </c>
      <c r="P153" s="1" t="b">
        <f t="shared" si="16"/>
        <v>1</v>
      </c>
      <c r="Q153" s="1" t="b">
        <f t="shared" si="17"/>
        <v>0</v>
      </c>
      <c r="R153" s="1" t="b">
        <f t="shared" si="18"/>
        <v>0</v>
      </c>
      <c r="S153" s="1" t="b">
        <f t="shared" si="19"/>
        <v>0</v>
      </c>
      <c r="T153" t="b">
        <f t="shared" si="20"/>
        <v>0</v>
      </c>
    </row>
    <row r="155" spans="1:22" x14ac:dyDescent="0.2">
      <c r="M155" t="s">
        <v>236</v>
      </c>
      <c r="P155" s="1">
        <f>COUNTIF(P2:P153,TRUE)</f>
        <v>33</v>
      </c>
      <c r="Q155" s="1">
        <f t="shared" ref="Q155:S155" si="21">COUNTIF(Q2:Q153,TRUE)</f>
        <v>72</v>
      </c>
      <c r="R155" s="1">
        <f t="shared" si="21"/>
        <v>3</v>
      </c>
      <c r="S155" s="1">
        <f t="shared" si="21"/>
        <v>23</v>
      </c>
      <c r="T155" s="1">
        <f>COUNTIF(T2:T152,FALSE)</f>
        <v>150</v>
      </c>
      <c r="V155">
        <f>P155+Q155+R155+S155</f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128" workbookViewId="0">
      <selection activeCell="P156" sqref="P15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226</v>
      </c>
      <c r="O1" t="s">
        <v>227</v>
      </c>
      <c r="P1" t="s">
        <v>228</v>
      </c>
    </row>
    <row r="2" spans="1:16" x14ac:dyDescent="0.2">
      <c r="A2" t="s">
        <v>13</v>
      </c>
      <c r="B2">
        <v>1900</v>
      </c>
      <c r="C2" t="s">
        <v>14</v>
      </c>
      <c r="D2">
        <v>6.1949999999999998E-2</v>
      </c>
      <c r="E2">
        <v>2.546E-2</v>
      </c>
      <c r="F2">
        <v>0.62936999999999999</v>
      </c>
      <c r="G2">
        <v>5.0689999999999999E-2</v>
      </c>
      <c r="H2">
        <v>100</v>
      </c>
      <c r="I2">
        <v>2.708E-2</v>
      </c>
      <c r="J2">
        <v>100</v>
      </c>
      <c r="K2">
        <v>0.70638000000000001</v>
      </c>
      <c r="L2">
        <v>100</v>
      </c>
      <c r="M2">
        <v>5.6509999999999998E-2</v>
      </c>
      <c r="N2" t="b">
        <f>OR(D2&gt;E2,D2&gt;F2,D2&gt;G2,D2&gt;I2,D2&gt;K2,D2&gt;M2)</f>
        <v>1</v>
      </c>
      <c r="O2" t="b">
        <f>AND(D2&gt;1000,E2&gt;1000,F2&gt;1000,G2&gt;1000,H2&lt;100,J2&lt;100,L2&lt;100)</f>
        <v>0</v>
      </c>
      <c r="P2" t="b">
        <f>AND(D2&lt;1000,E2&lt;1000,F2&lt;1000,G2&lt;1000,H2=100,J2=100,L2=100)</f>
        <v>1</v>
      </c>
    </row>
    <row r="3" spans="1:16" x14ac:dyDescent="0.2">
      <c r="A3" t="s">
        <v>15</v>
      </c>
      <c r="B3">
        <v>342</v>
      </c>
      <c r="C3" t="s">
        <v>16</v>
      </c>
      <c r="D3">
        <v>8.8999999999999999E-3</v>
      </c>
      <c r="E3">
        <v>4.3699999999999998E-3</v>
      </c>
      <c r="F3">
        <v>4.1169999999999998E-2</v>
      </c>
      <c r="G3">
        <v>5.5100000000000001E-3</v>
      </c>
      <c r="H3">
        <v>100</v>
      </c>
      <c r="I3">
        <v>4.62E-3</v>
      </c>
      <c r="J3">
        <v>100</v>
      </c>
      <c r="K3">
        <v>4.3290000000000002E-2</v>
      </c>
      <c r="L3">
        <v>100</v>
      </c>
      <c r="M3">
        <v>6.0000000000000001E-3</v>
      </c>
      <c r="N3" t="b">
        <f t="shared" ref="N3:N66" si="0">OR(D3&gt;E3,D3&gt;F3,D3&gt;G3,D3&gt;I3,D3&gt;K3,D3&gt;M3)</f>
        <v>1</v>
      </c>
      <c r="O3" t="b">
        <f t="shared" ref="O3:O66" si="1">AND(D3&gt;1000,E3&gt;1000,F3&gt;1000,G3&gt;1000,H3&lt;100,J3&lt;100,L3&lt;100)</f>
        <v>0</v>
      </c>
      <c r="P3" t="b">
        <f t="shared" ref="P3:P66" si="2">AND(D3&lt;1000,E3&lt;1000,F3&lt;1000,G3&lt;1000,H3=100,J3=100,L3=100)</f>
        <v>1</v>
      </c>
    </row>
    <row r="4" spans="1:16" x14ac:dyDescent="0.2">
      <c r="A4" t="s">
        <v>17</v>
      </c>
      <c r="B4">
        <v>829220</v>
      </c>
      <c r="C4" t="s">
        <v>18</v>
      </c>
      <c r="D4">
        <v>1000000</v>
      </c>
      <c r="E4">
        <v>1000000</v>
      </c>
      <c r="F4">
        <v>1000000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 t="b">
        <f t="shared" si="0"/>
        <v>0</v>
      </c>
      <c r="O4" t="b">
        <f t="shared" si="1"/>
        <v>1</v>
      </c>
      <c r="P4" t="b">
        <f t="shared" si="2"/>
        <v>0</v>
      </c>
    </row>
    <row r="5" spans="1:16" x14ac:dyDescent="0.2">
      <c r="A5" t="s">
        <v>20</v>
      </c>
      <c r="B5">
        <v>425</v>
      </c>
      <c r="C5" t="s">
        <v>21</v>
      </c>
      <c r="D5">
        <v>1.528E-2</v>
      </c>
      <c r="E5">
        <v>1.9939999999999999E-2</v>
      </c>
      <c r="F5">
        <v>0.11706</v>
      </c>
      <c r="G5">
        <v>9.6790000000000001E-2</v>
      </c>
      <c r="H5">
        <v>100</v>
      </c>
      <c r="I5">
        <v>2.3089999999999999E-2</v>
      </c>
      <c r="J5">
        <v>100</v>
      </c>
      <c r="K5">
        <v>0.12392</v>
      </c>
      <c r="L5">
        <v>100</v>
      </c>
      <c r="M5">
        <v>0.10061</v>
      </c>
      <c r="N5" t="b">
        <f t="shared" si="0"/>
        <v>0</v>
      </c>
      <c r="O5" t="b">
        <f t="shared" si="1"/>
        <v>0</v>
      </c>
      <c r="P5" t="b">
        <f t="shared" si="2"/>
        <v>1</v>
      </c>
    </row>
    <row r="6" spans="1:16" x14ac:dyDescent="0.2">
      <c r="A6" t="s">
        <v>22</v>
      </c>
      <c r="B6">
        <v>629</v>
      </c>
      <c r="C6" t="s">
        <v>23</v>
      </c>
      <c r="D6">
        <v>2.0740000000000001E-2</v>
      </c>
      <c r="E6">
        <v>1.123E-2</v>
      </c>
      <c r="F6">
        <v>8.7749999999999995E-2</v>
      </c>
      <c r="G6">
        <v>1.294E-2</v>
      </c>
      <c r="H6">
        <v>100</v>
      </c>
      <c r="I6">
        <v>1.208E-2</v>
      </c>
      <c r="J6">
        <v>100</v>
      </c>
      <c r="K6">
        <v>9.1670000000000001E-2</v>
      </c>
      <c r="L6">
        <v>100</v>
      </c>
      <c r="M6">
        <v>1.4250000000000001E-2</v>
      </c>
      <c r="N6" t="b">
        <f t="shared" si="0"/>
        <v>1</v>
      </c>
      <c r="O6" t="b">
        <f t="shared" si="1"/>
        <v>0</v>
      </c>
      <c r="P6" t="b">
        <f t="shared" si="2"/>
        <v>1</v>
      </c>
    </row>
    <row r="7" spans="1:16" x14ac:dyDescent="0.2">
      <c r="A7" t="s">
        <v>24</v>
      </c>
      <c r="B7">
        <v>171955</v>
      </c>
      <c r="C7" t="s">
        <v>25</v>
      </c>
      <c r="D7">
        <v>14.80782</v>
      </c>
      <c r="E7">
        <v>8.3687900000000006</v>
      </c>
      <c r="F7">
        <v>1000000</v>
      </c>
      <c r="G7">
        <v>11.219390000000001</v>
      </c>
      <c r="H7">
        <v>100</v>
      </c>
      <c r="I7">
        <v>9.6017700000000001</v>
      </c>
      <c r="J7">
        <v>0</v>
      </c>
      <c r="K7">
        <v>1000000</v>
      </c>
      <c r="L7">
        <v>100</v>
      </c>
      <c r="M7">
        <v>12.125540000000001</v>
      </c>
      <c r="N7" t="b">
        <f t="shared" si="0"/>
        <v>1</v>
      </c>
      <c r="O7" t="b">
        <f t="shared" si="1"/>
        <v>0</v>
      </c>
      <c r="P7" t="b">
        <f t="shared" si="2"/>
        <v>0</v>
      </c>
    </row>
    <row r="8" spans="1:16" x14ac:dyDescent="0.2">
      <c r="A8" t="s">
        <v>26</v>
      </c>
      <c r="B8">
        <v>36</v>
      </c>
      <c r="C8" t="s">
        <v>27</v>
      </c>
      <c r="D8">
        <v>1.3799999999999999E-3</v>
      </c>
      <c r="E8">
        <v>1.48E-3</v>
      </c>
      <c r="F8">
        <v>3.9899999999999996E-3</v>
      </c>
      <c r="G8">
        <v>1.3799999999999999E-3</v>
      </c>
      <c r="H8">
        <v>100</v>
      </c>
      <c r="I8">
        <v>1.5499999999999999E-3</v>
      </c>
      <c r="J8">
        <v>100</v>
      </c>
      <c r="K8">
        <v>4.0299999999999997E-3</v>
      </c>
      <c r="L8">
        <v>100</v>
      </c>
      <c r="M8">
        <v>1.41E-3</v>
      </c>
      <c r="N8" t="b">
        <f t="shared" si="0"/>
        <v>0</v>
      </c>
      <c r="O8" t="b">
        <f t="shared" si="1"/>
        <v>0</v>
      </c>
      <c r="P8" t="b">
        <f t="shared" si="2"/>
        <v>1</v>
      </c>
    </row>
    <row r="9" spans="1:16" x14ac:dyDescent="0.2">
      <c r="A9" t="s">
        <v>28</v>
      </c>
      <c r="B9">
        <v>544</v>
      </c>
      <c r="C9" t="s">
        <v>29</v>
      </c>
      <c r="D9">
        <v>2.5819999999999999E-2</v>
      </c>
      <c r="E9">
        <v>1.3100000000000001E-2</v>
      </c>
      <c r="F9">
        <v>0.20033999999999999</v>
      </c>
      <c r="G9">
        <v>1.9949999999999999E-2</v>
      </c>
      <c r="H9">
        <v>100</v>
      </c>
      <c r="I9">
        <v>1.289E-2</v>
      </c>
      <c r="J9">
        <v>100</v>
      </c>
      <c r="K9">
        <v>0.20114000000000001</v>
      </c>
      <c r="L9">
        <v>100</v>
      </c>
      <c r="M9">
        <v>2.1489999999999999E-2</v>
      </c>
      <c r="N9" t="b">
        <f t="shared" si="0"/>
        <v>1</v>
      </c>
      <c r="O9" t="b">
        <f t="shared" si="1"/>
        <v>0</v>
      </c>
      <c r="P9" t="b">
        <f t="shared" si="2"/>
        <v>1</v>
      </c>
    </row>
    <row r="10" spans="1:16" x14ac:dyDescent="0.2">
      <c r="A10" t="s">
        <v>30</v>
      </c>
      <c r="B10">
        <v>36198</v>
      </c>
      <c r="C10" t="s">
        <v>31</v>
      </c>
      <c r="D10">
        <v>3.5839300000000001</v>
      </c>
      <c r="E10">
        <v>1.1254900000000001</v>
      </c>
      <c r="F10">
        <v>1000000</v>
      </c>
      <c r="G10">
        <v>1.28905</v>
      </c>
      <c r="H10">
        <v>100</v>
      </c>
      <c r="I10">
        <v>1.1714800000000001</v>
      </c>
      <c r="J10">
        <v>0</v>
      </c>
      <c r="K10">
        <v>1000000</v>
      </c>
      <c r="L10">
        <v>100</v>
      </c>
      <c r="M10">
        <v>1.4047400000000001</v>
      </c>
      <c r="N10" t="b">
        <f t="shared" si="0"/>
        <v>1</v>
      </c>
      <c r="O10" t="b">
        <f t="shared" si="1"/>
        <v>0</v>
      </c>
      <c r="P10" t="b">
        <f t="shared" si="2"/>
        <v>0</v>
      </c>
    </row>
    <row r="11" spans="1:16" x14ac:dyDescent="0.2">
      <c r="A11" t="s">
        <v>32</v>
      </c>
      <c r="B11">
        <v>74987</v>
      </c>
      <c r="C11" t="s">
        <v>33</v>
      </c>
      <c r="D11">
        <v>9.1660900000000005</v>
      </c>
      <c r="E11">
        <v>39.815339999999999</v>
      </c>
      <c r="F11">
        <v>1000000</v>
      </c>
      <c r="G11">
        <v>1000000</v>
      </c>
      <c r="H11">
        <v>92.24</v>
      </c>
      <c r="I11">
        <v>38.880760000000002</v>
      </c>
      <c r="J11">
        <v>0</v>
      </c>
      <c r="K11">
        <v>1000000</v>
      </c>
      <c r="L11">
        <v>0</v>
      </c>
      <c r="M11">
        <v>1000000</v>
      </c>
      <c r="N11" t="b">
        <f t="shared" si="0"/>
        <v>0</v>
      </c>
      <c r="O11" t="b">
        <f t="shared" si="1"/>
        <v>0</v>
      </c>
      <c r="P11" t="b">
        <f t="shared" si="2"/>
        <v>0</v>
      </c>
    </row>
    <row r="12" spans="1:16" x14ac:dyDescent="0.2">
      <c r="A12" t="s">
        <v>34</v>
      </c>
      <c r="B12">
        <v>16533</v>
      </c>
      <c r="C12" t="s">
        <v>35</v>
      </c>
      <c r="D12">
        <v>1000000</v>
      </c>
      <c r="E12">
        <v>49.466700000000003</v>
      </c>
      <c r="F12">
        <v>52.72222</v>
      </c>
      <c r="G12">
        <v>1000000</v>
      </c>
      <c r="H12">
        <v>100</v>
      </c>
      <c r="I12">
        <v>50.230640000000001</v>
      </c>
      <c r="J12">
        <v>100</v>
      </c>
      <c r="K12">
        <v>54.631709999999998</v>
      </c>
      <c r="L12">
        <v>0</v>
      </c>
      <c r="M12">
        <v>1000000</v>
      </c>
      <c r="N12" t="b">
        <f t="shared" si="0"/>
        <v>1</v>
      </c>
      <c r="O12" t="b">
        <f t="shared" si="1"/>
        <v>0</v>
      </c>
      <c r="P12" t="b">
        <f t="shared" si="2"/>
        <v>0</v>
      </c>
    </row>
    <row r="13" spans="1:16" x14ac:dyDescent="0.2">
      <c r="A13" t="s">
        <v>36</v>
      </c>
      <c r="B13">
        <v>783</v>
      </c>
      <c r="C13" t="s">
        <v>37</v>
      </c>
      <c r="D13">
        <v>2.1659999999999999E-2</v>
      </c>
      <c r="E13">
        <v>1.307E-2</v>
      </c>
      <c r="F13">
        <v>0.16098999999999999</v>
      </c>
      <c r="G13">
        <v>10.487970000000001</v>
      </c>
      <c r="H13">
        <v>100</v>
      </c>
      <c r="I13">
        <v>1.414E-2</v>
      </c>
      <c r="J13">
        <v>100</v>
      </c>
      <c r="K13">
        <v>0.19474</v>
      </c>
      <c r="L13">
        <v>100</v>
      </c>
      <c r="M13">
        <v>11.110760000000001</v>
      </c>
      <c r="N13" t="b">
        <f t="shared" si="0"/>
        <v>1</v>
      </c>
      <c r="O13" t="b">
        <f t="shared" si="1"/>
        <v>0</v>
      </c>
      <c r="P13" t="b">
        <f t="shared" si="2"/>
        <v>1</v>
      </c>
    </row>
    <row r="14" spans="1:16" x14ac:dyDescent="0.2">
      <c r="A14" t="s">
        <v>38</v>
      </c>
      <c r="B14">
        <v>459</v>
      </c>
      <c r="C14" t="s">
        <v>37</v>
      </c>
      <c r="D14">
        <v>1.281E-2</v>
      </c>
      <c r="E14">
        <v>7.8600000000000007E-3</v>
      </c>
      <c r="F14">
        <v>7.3200000000000001E-2</v>
      </c>
      <c r="G14">
        <v>2.9863499999999998</v>
      </c>
      <c r="H14">
        <v>100</v>
      </c>
      <c r="I14">
        <v>8.2100000000000003E-3</v>
      </c>
      <c r="J14">
        <v>100</v>
      </c>
      <c r="K14">
        <v>7.3319999999999996E-2</v>
      </c>
      <c r="L14">
        <v>100</v>
      </c>
      <c r="M14">
        <v>3.09497</v>
      </c>
      <c r="N14" t="b">
        <f t="shared" si="0"/>
        <v>1</v>
      </c>
      <c r="O14" t="b">
        <f t="shared" si="1"/>
        <v>0</v>
      </c>
      <c r="P14" t="b">
        <f t="shared" si="2"/>
        <v>1</v>
      </c>
    </row>
    <row r="15" spans="1:16" x14ac:dyDescent="0.2">
      <c r="A15" t="s">
        <v>39</v>
      </c>
      <c r="B15">
        <v>210</v>
      </c>
      <c r="C15" t="s">
        <v>40</v>
      </c>
      <c r="D15">
        <v>5.5100000000000001E-3</v>
      </c>
      <c r="E15">
        <v>2.8500000000000001E-3</v>
      </c>
      <c r="F15">
        <v>1.8450000000000001E-2</v>
      </c>
      <c r="G15">
        <v>3.5400000000000002E-3</v>
      </c>
      <c r="H15">
        <v>100</v>
      </c>
      <c r="I15">
        <v>2.8500000000000001E-3</v>
      </c>
      <c r="J15">
        <v>100</v>
      </c>
      <c r="K15">
        <v>1.839E-2</v>
      </c>
      <c r="L15">
        <v>100</v>
      </c>
      <c r="M15">
        <v>3.7000000000000002E-3</v>
      </c>
      <c r="N15" t="b">
        <f t="shared" si="0"/>
        <v>1</v>
      </c>
      <c r="O15" t="b">
        <f t="shared" si="1"/>
        <v>0</v>
      </c>
      <c r="P15" t="b">
        <f t="shared" si="2"/>
        <v>1</v>
      </c>
    </row>
    <row r="16" spans="1:16" x14ac:dyDescent="0.2">
      <c r="A16" t="s">
        <v>41</v>
      </c>
      <c r="B16">
        <v>4160</v>
      </c>
      <c r="C16" t="s">
        <v>42</v>
      </c>
      <c r="D16">
        <v>0.18689</v>
      </c>
      <c r="E16">
        <v>0.1052</v>
      </c>
      <c r="F16">
        <v>1.9097</v>
      </c>
      <c r="G16">
        <v>0.15114</v>
      </c>
      <c r="H16">
        <v>100</v>
      </c>
      <c r="I16">
        <v>0.10954999999999999</v>
      </c>
      <c r="J16">
        <v>100</v>
      </c>
      <c r="K16">
        <v>1.9523999999999999</v>
      </c>
      <c r="L16">
        <v>100</v>
      </c>
      <c r="M16">
        <v>0.15945999999999999</v>
      </c>
      <c r="N16" t="b">
        <f t="shared" si="0"/>
        <v>1</v>
      </c>
      <c r="O16" t="b">
        <f t="shared" si="1"/>
        <v>0</v>
      </c>
      <c r="P16" t="b">
        <f t="shared" si="2"/>
        <v>1</v>
      </c>
    </row>
    <row r="17" spans="1:16" x14ac:dyDescent="0.2">
      <c r="A17" t="s">
        <v>43</v>
      </c>
      <c r="B17">
        <v>1194003</v>
      </c>
      <c r="C17" t="s">
        <v>44</v>
      </c>
      <c r="D17">
        <v>1000000</v>
      </c>
      <c r="E17">
        <v>1000000</v>
      </c>
      <c r="F17">
        <v>1000000</v>
      </c>
      <c r="G17">
        <v>1000000</v>
      </c>
      <c r="H17">
        <v>0</v>
      </c>
      <c r="I17">
        <v>1000000</v>
      </c>
      <c r="J17">
        <v>0</v>
      </c>
      <c r="K17">
        <v>1000000</v>
      </c>
      <c r="L17">
        <v>0</v>
      </c>
      <c r="M17">
        <v>1000000</v>
      </c>
      <c r="N17" t="b">
        <f t="shared" si="0"/>
        <v>0</v>
      </c>
      <c r="O17" t="b">
        <f t="shared" si="1"/>
        <v>1</v>
      </c>
      <c r="P17" t="b">
        <f t="shared" si="2"/>
        <v>0</v>
      </c>
    </row>
    <row r="18" spans="1:16" x14ac:dyDescent="0.2">
      <c r="A18" t="s">
        <v>45</v>
      </c>
      <c r="B18">
        <v>16456</v>
      </c>
      <c r="C18" t="s">
        <v>46</v>
      </c>
      <c r="D18">
        <v>1000000</v>
      </c>
      <c r="E18">
        <v>39.627079999999999</v>
      </c>
      <c r="F18">
        <v>1000000</v>
      </c>
      <c r="G18">
        <v>1000000</v>
      </c>
      <c r="H18">
        <v>100</v>
      </c>
      <c r="I18">
        <v>41.551070000000003</v>
      </c>
      <c r="J18">
        <v>0</v>
      </c>
      <c r="K18">
        <v>1000000</v>
      </c>
      <c r="L18">
        <v>0</v>
      </c>
      <c r="M18">
        <v>1000000</v>
      </c>
      <c r="N18" t="b">
        <f t="shared" si="0"/>
        <v>1</v>
      </c>
      <c r="O18" t="b">
        <f t="shared" si="1"/>
        <v>0</v>
      </c>
      <c r="P18" t="b">
        <f t="shared" si="2"/>
        <v>0</v>
      </c>
    </row>
    <row r="19" spans="1:16" x14ac:dyDescent="0.2">
      <c r="A19" t="s">
        <v>47</v>
      </c>
      <c r="B19">
        <v>126</v>
      </c>
      <c r="C19" t="s">
        <v>16</v>
      </c>
      <c r="D19">
        <v>3.2299999999999998E-3</v>
      </c>
      <c r="E19">
        <v>1.67E-3</v>
      </c>
      <c r="F19">
        <v>1.234E-2</v>
      </c>
      <c r="G19">
        <v>2.0899999999999998E-3</v>
      </c>
      <c r="H19">
        <v>100</v>
      </c>
      <c r="I19">
        <v>1.97E-3</v>
      </c>
      <c r="J19">
        <v>100</v>
      </c>
      <c r="K19">
        <v>1.308E-2</v>
      </c>
      <c r="L19">
        <v>100</v>
      </c>
      <c r="M19">
        <v>2.2699999999999999E-3</v>
      </c>
      <c r="N19" t="b">
        <f t="shared" si="0"/>
        <v>1</v>
      </c>
      <c r="O19" t="b">
        <f t="shared" si="1"/>
        <v>0</v>
      </c>
      <c r="P19" t="b">
        <f t="shared" si="2"/>
        <v>1</v>
      </c>
    </row>
    <row r="20" spans="1:16" x14ac:dyDescent="0.2">
      <c r="A20" t="s">
        <v>48</v>
      </c>
      <c r="B20">
        <v>42039</v>
      </c>
      <c r="C20" t="s">
        <v>49</v>
      </c>
      <c r="D20">
        <v>1000000</v>
      </c>
      <c r="E20">
        <v>1000000</v>
      </c>
      <c r="F20">
        <v>1000000</v>
      </c>
      <c r="G20">
        <v>1000000</v>
      </c>
      <c r="H20">
        <v>0</v>
      </c>
      <c r="I20">
        <v>1000000</v>
      </c>
      <c r="J20">
        <v>0</v>
      </c>
      <c r="K20">
        <v>1000000</v>
      </c>
      <c r="L20">
        <v>0</v>
      </c>
      <c r="M20">
        <v>1000000</v>
      </c>
      <c r="N20" t="b">
        <f t="shared" si="0"/>
        <v>0</v>
      </c>
      <c r="O20" t="b">
        <f t="shared" si="1"/>
        <v>1</v>
      </c>
      <c r="P20" t="b">
        <f t="shared" si="2"/>
        <v>0</v>
      </c>
    </row>
    <row r="21" spans="1:16" x14ac:dyDescent="0.2">
      <c r="A21" t="s">
        <v>50</v>
      </c>
      <c r="B21">
        <v>42615</v>
      </c>
      <c r="C21" t="s">
        <v>51</v>
      </c>
      <c r="D21">
        <v>1000000</v>
      </c>
      <c r="E21">
        <v>1000000</v>
      </c>
      <c r="F21">
        <v>1000000</v>
      </c>
      <c r="G21">
        <v>1000000</v>
      </c>
      <c r="H21">
        <v>0</v>
      </c>
      <c r="I21">
        <v>1000000</v>
      </c>
      <c r="J21">
        <v>0</v>
      </c>
      <c r="K21">
        <v>1000000</v>
      </c>
      <c r="L21">
        <v>0</v>
      </c>
      <c r="M21">
        <v>1000000</v>
      </c>
      <c r="N21" t="b">
        <f t="shared" si="0"/>
        <v>0</v>
      </c>
      <c r="O21" t="b">
        <f t="shared" si="1"/>
        <v>1</v>
      </c>
      <c r="P21" t="b">
        <f t="shared" si="2"/>
        <v>0</v>
      </c>
    </row>
    <row r="22" spans="1:16" x14ac:dyDescent="0.2">
      <c r="A22" t="s">
        <v>52</v>
      </c>
      <c r="B22">
        <v>90</v>
      </c>
      <c r="C22" t="s">
        <v>53</v>
      </c>
      <c r="D22">
        <v>2.4599999999999999E-3</v>
      </c>
      <c r="E22">
        <v>1.23E-3</v>
      </c>
      <c r="F22">
        <v>3.4299999999999999E-3</v>
      </c>
      <c r="G22">
        <v>1.6299999999999999E-3</v>
      </c>
      <c r="H22">
        <v>100</v>
      </c>
      <c r="I22">
        <v>1.33E-3</v>
      </c>
      <c r="J22">
        <v>100</v>
      </c>
      <c r="K22">
        <v>3.65E-3</v>
      </c>
      <c r="L22">
        <v>100</v>
      </c>
      <c r="M22">
        <v>1.7600000000000001E-3</v>
      </c>
      <c r="N22" t="b">
        <f t="shared" si="0"/>
        <v>1</v>
      </c>
      <c r="O22" t="b">
        <f t="shared" si="1"/>
        <v>0</v>
      </c>
      <c r="P22" t="b">
        <f t="shared" si="2"/>
        <v>1</v>
      </c>
    </row>
    <row r="23" spans="1:16" x14ac:dyDescent="0.2">
      <c r="A23" t="s">
        <v>54</v>
      </c>
      <c r="B23">
        <v>128060</v>
      </c>
      <c r="C23" t="s">
        <v>23</v>
      </c>
      <c r="D23">
        <v>5.5805100000000003</v>
      </c>
      <c r="E23">
        <v>5.351</v>
      </c>
      <c r="F23">
        <v>1000000</v>
      </c>
      <c r="G23">
        <v>1000000</v>
      </c>
      <c r="H23">
        <v>100</v>
      </c>
      <c r="I23">
        <v>5.9977299999999998</v>
      </c>
      <c r="J23">
        <v>0</v>
      </c>
      <c r="K23">
        <v>1000000</v>
      </c>
      <c r="L23">
        <v>0</v>
      </c>
      <c r="M23">
        <v>1000000</v>
      </c>
      <c r="N23" t="b">
        <f t="shared" si="0"/>
        <v>1</v>
      </c>
      <c r="O23" t="b">
        <f t="shared" si="1"/>
        <v>0</v>
      </c>
      <c r="P23" t="b">
        <f t="shared" si="2"/>
        <v>0</v>
      </c>
    </row>
    <row r="24" spans="1:16" x14ac:dyDescent="0.2">
      <c r="A24" t="s">
        <v>55</v>
      </c>
      <c r="B24">
        <v>5511</v>
      </c>
      <c r="C24" t="s">
        <v>29</v>
      </c>
      <c r="D24">
        <v>0.21653</v>
      </c>
      <c r="E24">
        <v>0.15029000000000001</v>
      </c>
      <c r="F24">
        <v>12.7643</v>
      </c>
      <c r="G24">
        <v>1000000</v>
      </c>
      <c r="H24">
        <v>100</v>
      </c>
      <c r="I24">
        <v>0.16338</v>
      </c>
      <c r="J24">
        <v>100</v>
      </c>
      <c r="K24">
        <v>13.729050000000001</v>
      </c>
      <c r="L24">
        <v>0</v>
      </c>
      <c r="M24">
        <v>1000000</v>
      </c>
      <c r="N24" t="b">
        <f t="shared" si="0"/>
        <v>1</v>
      </c>
      <c r="O24" t="b">
        <f t="shared" si="1"/>
        <v>0</v>
      </c>
      <c r="P24" t="b">
        <f t="shared" si="2"/>
        <v>0</v>
      </c>
    </row>
    <row r="25" spans="1:16" x14ac:dyDescent="0.2">
      <c r="A25" t="s">
        <v>56</v>
      </c>
      <c r="B25">
        <v>26146</v>
      </c>
      <c r="C25" t="s">
        <v>57</v>
      </c>
      <c r="D25">
        <v>1.91107</v>
      </c>
      <c r="E25">
        <v>1.1987000000000001</v>
      </c>
      <c r="F25">
        <v>1000000</v>
      </c>
      <c r="G25">
        <v>3.2381199999999999</v>
      </c>
      <c r="H25">
        <v>100</v>
      </c>
      <c r="I25">
        <v>1.3247500000000001</v>
      </c>
      <c r="J25">
        <v>0</v>
      </c>
      <c r="K25">
        <v>1000000</v>
      </c>
      <c r="L25">
        <v>100</v>
      </c>
      <c r="M25">
        <v>4.08324</v>
      </c>
      <c r="N25" t="b">
        <f t="shared" si="0"/>
        <v>1</v>
      </c>
      <c r="O25" t="b">
        <f t="shared" si="1"/>
        <v>0</v>
      </c>
      <c r="P25" t="b">
        <f t="shared" si="2"/>
        <v>0</v>
      </c>
    </row>
    <row r="26" spans="1:16" x14ac:dyDescent="0.2">
      <c r="A26" t="s">
        <v>58</v>
      </c>
      <c r="B26">
        <v>252</v>
      </c>
      <c r="C26" t="s">
        <v>23</v>
      </c>
      <c r="D26">
        <v>8.5900000000000004E-3</v>
      </c>
      <c r="E26">
        <v>7.8200000000000006E-3</v>
      </c>
      <c r="F26">
        <v>0.24345</v>
      </c>
      <c r="G26">
        <v>0.10008</v>
      </c>
      <c r="H26">
        <v>100</v>
      </c>
      <c r="I26">
        <v>8.1499999999999993E-3</v>
      </c>
      <c r="J26">
        <v>100</v>
      </c>
      <c r="K26">
        <v>0.25411</v>
      </c>
      <c r="L26">
        <v>100</v>
      </c>
      <c r="M26">
        <v>0.10335</v>
      </c>
      <c r="N26" t="b">
        <f t="shared" si="0"/>
        <v>1</v>
      </c>
      <c r="O26" t="b">
        <f t="shared" si="1"/>
        <v>0</v>
      </c>
      <c r="P26" t="b">
        <f t="shared" si="2"/>
        <v>1</v>
      </c>
    </row>
    <row r="27" spans="1:16" x14ac:dyDescent="0.2">
      <c r="A27" t="s">
        <v>59</v>
      </c>
      <c r="B27">
        <v>60</v>
      </c>
      <c r="C27" t="s">
        <v>37</v>
      </c>
      <c r="D27">
        <v>1.8799999999999999E-3</v>
      </c>
      <c r="E27">
        <v>1.7799999999999999E-3</v>
      </c>
      <c r="F27">
        <v>2.213E-2</v>
      </c>
      <c r="G27">
        <v>7.6499999999999997E-3</v>
      </c>
      <c r="H27">
        <v>100</v>
      </c>
      <c r="I27">
        <v>1.89E-3</v>
      </c>
      <c r="J27">
        <v>100</v>
      </c>
      <c r="K27">
        <v>2.3089999999999999E-2</v>
      </c>
      <c r="L27">
        <v>100</v>
      </c>
      <c r="M27">
        <v>7.8700000000000003E-3</v>
      </c>
      <c r="N27" t="b">
        <f t="shared" si="0"/>
        <v>1</v>
      </c>
      <c r="O27" t="b">
        <f t="shared" si="1"/>
        <v>0</v>
      </c>
      <c r="P27" t="b">
        <f t="shared" si="2"/>
        <v>1</v>
      </c>
    </row>
    <row r="28" spans="1:16" x14ac:dyDescent="0.2">
      <c r="A28" t="s">
        <v>60</v>
      </c>
      <c r="B28">
        <v>270</v>
      </c>
      <c r="C28" t="s">
        <v>61</v>
      </c>
      <c r="D28">
        <v>7.6099999999999996E-3</v>
      </c>
      <c r="E28">
        <v>7.1000000000000004E-3</v>
      </c>
      <c r="F28">
        <v>1.9449999999999999E-2</v>
      </c>
      <c r="G28">
        <v>6.5300000000000002E-3</v>
      </c>
      <c r="H28">
        <v>100</v>
      </c>
      <c r="I28">
        <v>7.4200000000000004E-3</v>
      </c>
      <c r="J28">
        <v>100</v>
      </c>
      <c r="K28">
        <v>2.0580000000000001E-2</v>
      </c>
      <c r="L28">
        <v>100</v>
      </c>
      <c r="M28">
        <v>6.96E-3</v>
      </c>
      <c r="N28" t="b">
        <f t="shared" si="0"/>
        <v>1</v>
      </c>
      <c r="O28" t="b">
        <f t="shared" si="1"/>
        <v>0</v>
      </c>
      <c r="P28" t="b">
        <f t="shared" si="2"/>
        <v>1</v>
      </c>
    </row>
    <row r="29" spans="1:16" x14ac:dyDescent="0.2">
      <c r="A29" t="s">
        <v>62</v>
      </c>
      <c r="B29">
        <v>962710</v>
      </c>
      <c r="C29" t="s">
        <v>63</v>
      </c>
      <c r="D29">
        <v>1000000</v>
      </c>
      <c r="E29">
        <v>1000000</v>
      </c>
      <c r="F29">
        <v>1000000</v>
      </c>
      <c r="G29">
        <v>1000000</v>
      </c>
      <c r="H29">
        <v>0</v>
      </c>
      <c r="I29">
        <v>1000000</v>
      </c>
      <c r="J29">
        <v>0</v>
      </c>
      <c r="K29">
        <v>1000000</v>
      </c>
      <c r="L29">
        <v>0</v>
      </c>
      <c r="M29">
        <v>1000000</v>
      </c>
      <c r="N29" t="b">
        <f t="shared" si="0"/>
        <v>0</v>
      </c>
      <c r="O29" t="b">
        <f t="shared" si="1"/>
        <v>1</v>
      </c>
      <c r="P29" t="b">
        <f t="shared" si="2"/>
        <v>0</v>
      </c>
    </row>
    <row r="30" spans="1:16" x14ac:dyDescent="0.2">
      <c r="A30" t="s">
        <v>64</v>
      </c>
      <c r="B30">
        <v>108</v>
      </c>
      <c r="C30" t="s">
        <v>65</v>
      </c>
      <c r="D30">
        <v>5.0400000000000002E-3</v>
      </c>
      <c r="E30">
        <v>4.6699999999999997E-3</v>
      </c>
      <c r="F30">
        <v>1.069E-2</v>
      </c>
      <c r="G30">
        <v>0.10974</v>
      </c>
      <c r="H30">
        <v>58.33</v>
      </c>
      <c r="I30">
        <v>2.2200000000000002E-3</v>
      </c>
      <c r="J30">
        <v>100</v>
      </c>
      <c r="K30">
        <v>1.1010000000000001E-2</v>
      </c>
      <c r="L30">
        <v>100</v>
      </c>
      <c r="M30">
        <v>0.11255</v>
      </c>
      <c r="N30" t="b">
        <f t="shared" si="0"/>
        <v>1</v>
      </c>
      <c r="O30" t="b">
        <f t="shared" si="1"/>
        <v>0</v>
      </c>
      <c r="P30" t="b">
        <f t="shared" si="2"/>
        <v>0</v>
      </c>
    </row>
    <row r="31" spans="1:16" x14ac:dyDescent="0.2">
      <c r="A31" t="s">
        <v>66</v>
      </c>
      <c r="B31">
        <v>261</v>
      </c>
      <c r="C31" t="s">
        <v>37</v>
      </c>
      <c r="D31">
        <v>6.8700000000000002E-3</v>
      </c>
      <c r="E31">
        <v>4.3600000000000002E-3</v>
      </c>
      <c r="F31">
        <v>3.0939999999999999E-2</v>
      </c>
      <c r="G31">
        <v>0.53051000000000004</v>
      </c>
      <c r="H31">
        <v>100</v>
      </c>
      <c r="I31">
        <v>4.7499999999999999E-3</v>
      </c>
      <c r="J31">
        <v>100</v>
      </c>
      <c r="K31">
        <v>3.2910000000000002E-2</v>
      </c>
      <c r="L31">
        <v>100</v>
      </c>
      <c r="M31">
        <v>0.55828</v>
      </c>
      <c r="N31" t="b">
        <f t="shared" si="0"/>
        <v>1</v>
      </c>
      <c r="O31" t="b">
        <f t="shared" si="1"/>
        <v>0</v>
      </c>
      <c r="P31" t="b">
        <f t="shared" si="2"/>
        <v>1</v>
      </c>
    </row>
    <row r="32" spans="1:16" x14ac:dyDescent="0.2">
      <c r="A32" t="s">
        <v>67</v>
      </c>
      <c r="B32">
        <v>1156740</v>
      </c>
      <c r="C32" t="s">
        <v>68</v>
      </c>
      <c r="D32">
        <v>1000000</v>
      </c>
      <c r="E32">
        <v>1000000</v>
      </c>
      <c r="F32">
        <v>1000000</v>
      </c>
      <c r="G32">
        <v>1000000</v>
      </c>
      <c r="H32">
        <v>0</v>
      </c>
      <c r="I32">
        <v>1000000</v>
      </c>
      <c r="J32">
        <v>0</v>
      </c>
      <c r="K32">
        <v>1000000</v>
      </c>
      <c r="L32">
        <v>0</v>
      </c>
      <c r="M32">
        <v>1000000</v>
      </c>
      <c r="N32" t="b">
        <f t="shared" si="0"/>
        <v>0</v>
      </c>
      <c r="O32" t="b">
        <f t="shared" si="1"/>
        <v>1</v>
      </c>
      <c r="P32" t="b">
        <f t="shared" si="2"/>
        <v>0</v>
      </c>
    </row>
    <row r="33" spans="1:16" x14ac:dyDescent="0.2">
      <c r="A33" t="s">
        <v>69</v>
      </c>
      <c r="B33">
        <v>1024060</v>
      </c>
      <c r="C33" t="s">
        <v>23</v>
      </c>
      <c r="D33">
        <v>47.655569999999997</v>
      </c>
      <c r="E33">
        <v>48.96819</v>
      </c>
      <c r="F33">
        <v>1000000</v>
      </c>
      <c r="G33">
        <v>1000000</v>
      </c>
      <c r="H33">
        <v>100</v>
      </c>
      <c r="I33">
        <v>54.915599999999998</v>
      </c>
      <c r="J33">
        <v>0</v>
      </c>
      <c r="K33">
        <v>1000000</v>
      </c>
      <c r="L33">
        <v>0</v>
      </c>
      <c r="M33">
        <v>1000000</v>
      </c>
      <c r="N33" t="b">
        <f t="shared" si="0"/>
        <v>0</v>
      </c>
      <c r="O33" t="b">
        <f t="shared" si="1"/>
        <v>0</v>
      </c>
      <c r="P33" t="b">
        <f t="shared" si="2"/>
        <v>0</v>
      </c>
    </row>
    <row r="34" spans="1:16" x14ac:dyDescent="0.2">
      <c r="A34" t="s">
        <v>70</v>
      </c>
      <c r="B34">
        <v>117</v>
      </c>
      <c r="C34" t="s">
        <v>37</v>
      </c>
      <c r="D34">
        <v>3.2000000000000002E-3</v>
      </c>
      <c r="E34">
        <v>1.98E-3</v>
      </c>
      <c r="F34">
        <v>1.0630000000000001E-2</v>
      </c>
      <c r="G34">
        <v>0.11774</v>
      </c>
      <c r="H34">
        <v>100</v>
      </c>
      <c r="I34">
        <v>2.0799999999999998E-3</v>
      </c>
      <c r="J34">
        <v>100</v>
      </c>
      <c r="K34">
        <v>1.0970000000000001E-2</v>
      </c>
      <c r="L34">
        <v>100</v>
      </c>
      <c r="M34">
        <v>0.12144000000000001</v>
      </c>
      <c r="N34" t="b">
        <f t="shared" si="0"/>
        <v>1</v>
      </c>
      <c r="O34" t="b">
        <f t="shared" si="1"/>
        <v>0</v>
      </c>
      <c r="P34" t="b">
        <f t="shared" si="2"/>
        <v>1</v>
      </c>
    </row>
    <row r="35" spans="1:16" x14ac:dyDescent="0.2">
      <c r="A35" t="s">
        <v>71</v>
      </c>
      <c r="B35">
        <v>40</v>
      </c>
      <c r="C35" t="s">
        <v>37</v>
      </c>
      <c r="D35">
        <v>1.2099999999999999E-3</v>
      </c>
      <c r="E35">
        <v>7.2999999999999996E-4</v>
      </c>
      <c r="F35">
        <v>2.9399999999999999E-3</v>
      </c>
      <c r="G35">
        <v>7.7999999999999999E-4</v>
      </c>
      <c r="H35">
        <v>100</v>
      </c>
      <c r="I35">
        <v>7.6000000000000004E-4</v>
      </c>
      <c r="J35">
        <v>100</v>
      </c>
      <c r="K35">
        <v>2.99E-3</v>
      </c>
      <c r="L35">
        <v>100</v>
      </c>
      <c r="M35">
        <v>8.1999999999999998E-4</v>
      </c>
      <c r="N35" t="b">
        <f t="shared" si="0"/>
        <v>1</v>
      </c>
      <c r="O35" t="b">
        <f t="shared" si="1"/>
        <v>0</v>
      </c>
      <c r="P35" t="b">
        <f t="shared" si="2"/>
        <v>1</v>
      </c>
    </row>
    <row r="36" spans="1:16" x14ac:dyDescent="0.2">
      <c r="A36" t="s">
        <v>72</v>
      </c>
      <c r="B36">
        <v>17811</v>
      </c>
      <c r="C36" t="s">
        <v>35</v>
      </c>
      <c r="D36">
        <v>1000000</v>
      </c>
      <c r="E36">
        <v>1000000</v>
      </c>
      <c r="F36">
        <v>1000000</v>
      </c>
      <c r="G36">
        <v>1000000</v>
      </c>
      <c r="H36">
        <v>0</v>
      </c>
      <c r="I36">
        <v>1000000</v>
      </c>
      <c r="J36">
        <v>0</v>
      </c>
      <c r="K36">
        <v>1000000</v>
      </c>
      <c r="L36">
        <v>0</v>
      </c>
      <c r="M36">
        <v>1000000</v>
      </c>
      <c r="N36" t="b">
        <f t="shared" si="0"/>
        <v>0</v>
      </c>
      <c r="O36" t="b">
        <f t="shared" si="1"/>
        <v>1</v>
      </c>
      <c r="P36" t="b">
        <f t="shared" si="2"/>
        <v>0</v>
      </c>
    </row>
    <row r="37" spans="1:16" x14ac:dyDescent="0.2">
      <c r="A37" t="s">
        <v>73</v>
      </c>
      <c r="B37">
        <v>310</v>
      </c>
      <c r="C37" t="s">
        <v>21</v>
      </c>
      <c r="D37">
        <v>1.355E-2</v>
      </c>
      <c r="E37">
        <v>1.1480000000000001E-2</v>
      </c>
      <c r="F37">
        <v>5.8450000000000002E-2</v>
      </c>
      <c r="G37">
        <v>2.283E-2</v>
      </c>
      <c r="H37">
        <v>100</v>
      </c>
      <c r="I37">
        <v>1.2070000000000001E-2</v>
      </c>
      <c r="J37">
        <v>100</v>
      </c>
      <c r="K37">
        <v>6.012E-2</v>
      </c>
      <c r="L37">
        <v>100</v>
      </c>
      <c r="M37">
        <v>2.3900000000000001E-2</v>
      </c>
      <c r="N37" t="b">
        <f t="shared" si="0"/>
        <v>1</v>
      </c>
      <c r="O37" t="b">
        <f t="shared" si="1"/>
        <v>0</v>
      </c>
      <c r="P37" t="b">
        <f t="shared" si="2"/>
        <v>1</v>
      </c>
    </row>
    <row r="38" spans="1:16" x14ac:dyDescent="0.2">
      <c r="A38" t="s">
        <v>74</v>
      </c>
      <c r="B38">
        <v>1224</v>
      </c>
      <c r="C38" t="s">
        <v>29</v>
      </c>
      <c r="D38">
        <v>5.126E-2</v>
      </c>
      <c r="E38">
        <v>4.4249999999999998E-2</v>
      </c>
      <c r="F38">
        <v>4.5429500000000003</v>
      </c>
      <c r="G38">
        <v>2.6978499999999999</v>
      </c>
      <c r="H38">
        <v>100</v>
      </c>
      <c r="I38">
        <v>4.8559999999999999E-2</v>
      </c>
      <c r="J38">
        <v>100</v>
      </c>
      <c r="K38">
        <v>5.2431700000000001</v>
      </c>
      <c r="L38">
        <v>100</v>
      </c>
      <c r="M38">
        <v>2.8904200000000002</v>
      </c>
      <c r="N38" t="b">
        <f t="shared" si="0"/>
        <v>1</v>
      </c>
      <c r="O38" t="b">
        <f t="shared" si="1"/>
        <v>0</v>
      </c>
      <c r="P38" t="b">
        <f t="shared" si="2"/>
        <v>1</v>
      </c>
    </row>
    <row r="39" spans="1:16" x14ac:dyDescent="0.2">
      <c r="A39" t="s">
        <v>75</v>
      </c>
      <c r="B39">
        <v>160</v>
      </c>
      <c r="C39" t="s">
        <v>29</v>
      </c>
      <c r="D39">
        <v>5.7000000000000002E-3</v>
      </c>
      <c r="E39">
        <v>7.4099999999999999E-3</v>
      </c>
      <c r="F39">
        <v>1.9970000000000002E-2</v>
      </c>
      <c r="G39">
        <v>5.1500000000000001E-3</v>
      </c>
      <c r="H39">
        <v>100</v>
      </c>
      <c r="I39">
        <v>7.7000000000000002E-3</v>
      </c>
      <c r="J39">
        <v>100</v>
      </c>
      <c r="K39">
        <v>2.0500000000000001E-2</v>
      </c>
      <c r="L39">
        <v>100</v>
      </c>
      <c r="M39">
        <v>5.4099999999999999E-3</v>
      </c>
      <c r="N39" t="b">
        <f t="shared" si="0"/>
        <v>1</v>
      </c>
      <c r="O39" t="b">
        <f t="shared" si="1"/>
        <v>0</v>
      </c>
      <c r="P39" t="b">
        <f t="shared" si="2"/>
        <v>1</v>
      </c>
    </row>
    <row r="40" spans="1:16" x14ac:dyDescent="0.2">
      <c r="A40" t="s">
        <v>76</v>
      </c>
      <c r="B40">
        <v>6570</v>
      </c>
      <c r="C40" t="s">
        <v>77</v>
      </c>
      <c r="D40">
        <v>0.33823999999999999</v>
      </c>
      <c r="E40">
        <v>0.34082000000000001</v>
      </c>
      <c r="F40">
        <v>5.6638099999999998</v>
      </c>
      <c r="G40">
        <v>0.22550000000000001</v>
      </c>
      <c r="H40">
        <v>100</v>
      </c>
      <c r="I40">
        <v>0.39966000000000002</v>
      </c>
      <c r="J40">
        <v>100</v>
      </c>
      <c r="K40">
        <v>8.3951600000000006</v>
      </c>
      <c r="L40">
        <v>100</v>
      </c>
      <c r="M40">
        <v>0.26013999999999998</v>
      </c>
      <c r="N40" t="b">
        <f t="shared" si="0"/>
        <v>1</v>
      </c>
      <c r="O40" t="b">
        <f t="shared" si="1"/>
        <v>0</v>
      </c>
      <c r="P40" t="b">
        <f t="shared" si="2"/>
        <v>1</v>
      </c>
    </row>
    <row r="41" spans="1:16" x14ac:dyDescent="0.2">
      <c r="A41" t="s">
        <v>78</v>
      </c>
      <c r="B41">
        <v>3365</v>
      </c>
      <c r="C41" t="s">
        <v>79</v>
      </c>
      <c r="D41">
        <v>0.13899</v>
      </c>
      <c r="E41">
        <v>0.19277</v>
      </c>
      <c r="F41">
        <v>1.5236700000000001</v>
      </c>
      <c r="G41">
        <v>8.5059999999999997E-2</v>
      </c>
      <c r="H41">
        <v>100</v>
      </c>
      <c r="I41">
        <v>0.21581</v>
      </c>
      <c r="J41">
        <v>100</v>
      </c>
      <c r="K41">
        <v>2.12527</v>
      </c>
      <c r="L41">
        <v>100</v>
      </c>
      <c r="M41">
        <v>0.10149</v>
      </c>
      <c r="N41" t="b">
        <f t="shared" si="0"/>
        <v>1</v>
      </c>
      <c r="O41" t="b">
        <f t="shared" si="1"/>
        <v>0</v>
      </c>
      <c r="P41" t="b">
        <f t="shared" si="2"/>
        <v>1</v>
      </c>
    </row>
    <row r="42" spans="1:16" x14ac:dyDescent="0.2">
      <c r="A42" t="s">
        <v>80</v>
      </c>
      <c r="B42">
        <v>3456</v>
      </c>
      <c r="C42" t="s">
        <v>31</v>
      </c>
      <c r="D42">
        <v>0.19295999999999999</v>
      </c>
      <c r="E42">
        <v>0.31303999999999998</v>
      </c>
      <c r="F42">
        <v>2.48651</v>
      </c>
      <c r="G42">
        <v>0.18798000000000001</v>
      </c>
      <c r="H42">
        <v>100</v>
      </c>
      <c r="I42">
        <v>0.35143000000000002</v>
      </c>
      <c r="J42">
        <v>100</v>
      </c>
      <c r="K42">
        <v>3.39331</v>
      </c>
      <c r="L42">
        <v>100</v>
      </c>
      <c r="M42">
        <v>0.21584</v>
      </c>
      <c r="N42" t="b">
        <f t="shared" si="0"/>
        <v>1</v>
      </c>
      <c r="O42" t="b">
        <f t="shared" si="1"/>
        <v>0</v>
      </c>
      <c r="P42" t="b">
        <f t="shared" si="2"/>
        <v>1</v>
      </c>
    </row>
    <row r="43" spans="1:16" x14ac:dyDescent="0.2">
      <c r="A43" t="s">
        <v>81</v>
      </c>
      <c r="B43">
        <v>1645</v>
      </c>
      <c r="C43" t="s">
        <v>82</v>
      </c>
      <c r="D43">
        <v>4.7690000000000003E-2</v>
      </c>
      <c r="E43">
        <v>0.22106000000000001</v>
      </c>
      <c r="F43">
        <v>4.9964399999999998</v>
      </c>
      <c r="G43">
        <v>1000000</v>
      </c>
      <c r="H43">
        <v>0</v>
      </c>
      <c r="I43">
        <v>0.10458000000000001</v>
      </c>
      <c r="J43">
        <v>0</v>
      </c>
      <c r="K43">
        <v>2.3544900000000002</v>
      </c>
      <c r="L43">
        <v>0</v>
      </c>
      <c r="M43">
        <v>1000000</v>
      </c>
      <c r="N43" t="b">
        <f t="shared" si="0"/>
        <v>0</v>
      </c>
      <c r="O43" t="b">
        <f t="shared" si="1"/>
        <v>0</v>
      </c>
      <c r="P43" t="b">
        <f t="shared" si="2"/>
        <v>0</v>
      </c>
    </row>
    <row r="44" spans="1:16" x14ac:dyDescent="0.2">
      <c r="A44" t="s">
        <v>83</v>
      </c>
      <c r="B44">
        <v>2709</v>
      </c>
      <c r="C44" t="s">
        <v>37</v>
      </c>
      <c r="D44">
        <v>7.9329999999999998E-2</v>
      </c>
      <c r="E44">
        <v>4.0590000000000001E-2</v>
      </c>
      <c r="F44">
        <v>0.87351000000000001</v>
      </c>
      <c r="G44">
        <v>4.9070000000000003E-2</v>
      </c>
      <c r="H44">
        <v>100</v>
      </c>
      <c r="I44">
        <v>4.7780000000000003E-2</v>
      </c>
      <c r="J44">
        <v>100</v>
      </c>
      <c r="K44">
        <v>1.1697599999999999</v>
      </c>
      <c r="L44">
        <v>100</v>
      </c>
      <c r="M44">
        <v>5.6000000000000001E-2</v>
      </c>
      <c r="N44" t="b">
        <f t="shared" si="0"/>
        <v>1</v>
      </c>
      <c r="O44" t="b">
        <f t="shared" si="1"/>
        <v>0</v>
      </c>
      <c r="P44" t="b">
        <f t="shared" si="2"/>
        <v>1</v>
      </c>
    </row>
    <row r="45" spans="1:16" x14ac:dyDescent="0.2">
      <c r="A45" t="s">
        <v>84</v>
      </c>
      <c r="B45">
        <v>3881871</v>
      </c>
      <c r="C45" t="s">
        <v>77</v>
      </c>
      <c r="D45">
        <v>1000000</v>
      </c>
      <c r="E45">
        <v>1000000</v>
      </c>
      <c r="F45">
        <v>1000000</v>
      </c>
      <c r="G45">
        <v>1000000</v>
      </c>
      <c r="H45">
        <v>0</v>
      </c>
      <c r="I45">
        <v>1000000</v>
      </c>
      <c r="J45">
        <v>0</v>
      </c>
      <c r="K45">
        <v>1000000</v>
      </c>
      <c r="L45">
        <v>0</v>
      </c>
      <c r="M45">
        <v>1000000</v>
      </c>
      <c r="N45" t="b">
        <f t="shared" si="0"/>
        <v>0</v>
      </c>
      <c r="O45" t="b">
        <f t="shared" si="1"/>
        <v>1</v>
      </c>
      <c r="P45" t="b">
        <f t="shared" si="2"/>
        <v>0</v>
      </c>
    </row>
    <row r="46" spans="1:16" x14ac:dyDescent="0.2">
      <c r="A46" t="s">
        <v>85</v>
      </c>
      <c r="B46">
        <v>162</v>
      </c>
      <c r="C46" t="s">
        <v>53</v>
      </c>
      <c r="D46">
        <v>4.2900000000000004E-3</v>
      </c>
      <c r="E46">
        <v>2.2200000000000002E-3</v>
      </c>
      <c r="F46">
        <v>6.9300000000000004E-3</v>
      </c>
      <c r="G46">
        <v>2.8300000000000001E-3</v>
      </c>
      <c r="H46">
        <v>100</v>
      </c>
      <c r="I46">
        <v>2.5600000000000002E-3</v>
      </c>
      <c r="J46">
        <v>100</v>
      </c>
      <c r="K46">
        <v>7.0699999999999999E-3</v>
      </c>
      <c r="L46">
        <v>100</v>
      </c>
      <c r="M46">
        <v>2.96E-3</v>
      </c>
      <c r="N46" t="b">
        <f t="shared" si="0"/>
        <v>1</v>
      </c>
      <c r="O46" t="b">
        <f t="shared" si="1"/>
        <v>0</v>
      </c>
      <c r="P46" t="b">
        <f t="shared" si="2"/>
        <v>1</v>
      </c>
    </row>
    <row r="47" spans="1:16" x14ac:dyDescent="0.2">
      <c r="A47" t="s">
        <v>86</v>
      </c>
      <c r="B47">
        <v>198</v>
      </c>
      <c r="C47" t="s">
        <v>53</v>
      </c>
      <c r="D47">
        <v>5.2199999999999998E-3</v>
      </c>
      <c r="E47">
        <v>3.6099999999999999E-3</v>
      </c>
      <c r="F47">
        <v>1.362E-2</v>
      </c>
      <c r="G47">
        <v>3.47E-3</v>
      </c>
      <c r="H47">
        <v>100</v>
      </c>
      <c r="I47">
        <v>3.79E-3</v>
      </c>
      <c r="J47">
        <v>100</v>
      </c>
      <c r="K47">
        <v>1.426E-2</v>
      </c>
      <c r="L47">
        <v>100</v>
      </c>
      <c r="M47">
        <v>3.62E-3</v>
      </c>
      <c r="N47" t="b">
        <f t="shared" si="0"/>
        <v>1</v>
      </c>
      <c r="O47" t="b">
        <f t="shared" si="1"/>
        <v>0</v>
      </c>
      <c r="P47" t="b">
        <f t="shared" si="2"/>
        <v>1</v>
      </c>
    </row>
    <row r="48" spans="1:16" x14ac:dyDescent="0.2">
      <c r="A48" t="s">
        <v>87</v>
      </c>
      <c r="B48">
        <v>952</v>
      </c>
      <c r="C48" t="s">
        <v>16</v>
      </c>
      <c r="D48">
        <v>2.7869999999999999E-2</v>
      </c>
      <c r="E48">
        <v>1.2579999999999999E-2</v>
      </c>
      <c r="F48">
        <v>0.25802000000000003</v>
      </c>
      <c r="G48">
        <v>1.866E-2</v>
      </c>
      <c r="H48">
        <v>100</v>
      </c>
      <c r="I48">
        <v>1.4120000000000001E-2</v>
      </c>
      <c r="J48">
        <v>100</v>
      </c>
      <c r="K48">
        <v>0.28016000000000002</v>
      </c>
      <c r="L48">
        <v>100</v>
      </c>
      <c r="M48">
        <v>2.0660000000000001E-2</v>
      </c>
      <c r="N48" t="b">
        <f t="shared" si="0"/>
        <v>1</v>
      </c>
      <c r="O48" t="b">
        <f t="shared" si="1"/>
        <v>0</v>
      </c>
      <c r="P48" t="b">
        <f t="shared" si="2"/>
        <v>1</v>
      </c>
    </row>
    <row r="49" spans="1:16" x14ac:dyDescent="0.2">
      <c r="A49" t="s">
        <v>88</v>
      </c>
      <c r="B49">
        <v>59211</v>
      </c>
      <c r="C49" t="s">
        <v>57</v>
      </c>
      <c r="D49">
        <v>3.1197400000000002</v>
      </c>
      <c r="E49">
        <v>5.9882499999999999</v>
      </c>
      <c r="F49">
        <v>1000000</v>
      </c>
      <c r="G49">
        <v>23.513269999999999</v>
      </c>
      <c r="H49">
        <v>100</v>
      </c>
      <c r="I49">
        <v>7.5007799999999998</v>
      </c>
      <c r="J49">
        <v>0</v>
      </c>
      <c r="K49">
        <v>1000000</v>
      </c>
      <c r="L49">
        <v>100</v>
      </c>
      <c r="M49">
        <v>26.082239999999999</v>
      </c>
      <c r="N49" t="b">
        <f t="shared" si="0"/>
        <v>0</v>
      </c>
      <c r="O49" t="b">
        <f t="shared" si="1"/>
        <v>0</v>
      </c>
      <c r="P49" t="b">
        <f t="shared" si="2"/>
        <v>0</v>
      </c>
    </row>
    <row r="50" spans="1:16" x14ac:dyDescent="0.2">
      <c r="A50" t="s">
        <v>89</v>
      </c>
      <c r="B50">
        <v>315</v>
      </c>
      <c r="C50" t="s">
        <v>27</v>
      </c>
      <c r="D50">
        <v>9.0100000000000006E-3</v>
      </c>
      <c r="E50">
        <v>4.4200000000000003E-3</v>
      </c>
      <c r="F50">
        <v>3.8920000000000003E-2</v>
      </c>
      <c r="G50">
        <v>6.0499999999999998E-3</v>
      </c>
      <c r="H50">
        <v>100</v>
      </c>
      <c r="I50">
        <v>4.6299999999999996E-3</v>
      </c>
      <c r="J50">
        <v>100</v>
      </c>
      <c r="K50">
        <v>4.0300000000000002E-2</v>
      </c>
      <c r="L50">
        <v>100</v>
      </c>
      <c r="M50">
        <v>6.6E-3</v>
      </c>
      <c r="N50" t="b">
        <f t="shared" si="0"/>
        <v>1</v>
      </c>
      <c r="O50" t="b">
        <f t="shared" si="1"/>
        <v>0</v>
      </c>
      <c r="P50" t="b">
        <f t="shared" si="2"/>
        <v>1</v>
      </c>
    </row>
    <row r="51" spans="1:16" x14ac:dyDescent="0.2">
      <c r="A51" t="s">
        <v>90</v>
      </c>
      <c r="B51">
        <v>360</v>
      </c>
      <c r="C51" t="s">
        <v>91</v>
      </c>
      <c r="D51">
        <v>4.548E-2</v>
      </c>
      <c r="E51">
        <v>8.2309999999999994E-2</v>
      </c>
      <c r="F51">
        <v>9.6290000000000001E-2</v>
      </c>
      <c r="G51">
        <v>1.6412800000000001</v>
      </c>
      <c r="H51">
        <v>44.44</v>
      </c>
      <c r="I51">
        <v>8.831E-2</v>
      </c>
      <c r="J51">
        <v>100</v>
      </c>
      <c r="K51">
        <v>9.9909999999999999E-2</v>
      </c>
      <c r="L51">
        <v>100</v>
      </c>
      <c r="M51">
        <v>1.67231</v>
      </c>
      <c r="N51" t="b">
        <f t="shared" si="0"/>
        <v>0</v>
      </c>
      <c r="O51" t="b">
        <f t="shared" si="1"/>
        <v>0</v>
      </c>
      <c r="P51" t="b">
        <f t="shared" si="2"/>
        <v>0</v>
      </c>
    </row>
    <row r="52" spans="1:16" x14ac:dyDescent="0.2">
      <c r="A52" t="s">
        <v>92</v>
      </c>
      <c r="B52">
        <v>3015</v>
      </c>
      <c r="C52" t="s">
        <v>31</v>
      </c>
      <c r="D52">
        <v>0.13078999999999999</v>
      </c>
      <c r="E52">
        <v>7.4560000000000001E-2</v>
      </c>
      <c r="F52">
        <v>1.81159</v>
      </c>
      <c r="G52">
        <v>9.5979999999999996E-2</v>
      </c>
      <c r="H52">
        <v>100</v>
      </c>
      <c r="I52">
        <v>7.8700000000000006E-2</v>
      </c>
      <c r="J52">
        <v>100</v>
      </c>
      <c r="K52">
        <v>1.5502899999999999</v>
      </c>
      <c r="L52">
        <v>100</v>
      </c>
      <c r="M52">
        <v>0.10119</v>
      </c>
      <c r="N52" t="b">
        <f t="shared" si="0"/>
        <v>1</v>
      </c>
      <c r="O52" t="b">
        <f t="shared" si="1"/>
        <v>0</v>
      </c>
      <c r="P52" t="b">
        <f t="shared" si="2"/>
        <v>1</v>
      </c>
    </row>
    <row r="53" spans="1:16" x14ac:dyDescent="0.2">
      <c r="A53" t="s">
        <v>93</v>
      </c>
      <c r="B53">
        <v>120</v>
      </c>
      <c r="C53" t="s">
        <v>23</v>
      </c>
      <c r="D53">
        <v>3.5200000000000001E-3</v>
      </c>
      <c r="E53">
        <v>2.1099999999999999E-3</v>
      </c>
      <c r="F53">
        <v>1.225E-2</v>
      </c>
      <c r="G53">
        <v>2.3500000000000001E-3</v>
      </c>
      <c r="H53">
        <v>100</v>
      </c>
      <c r="I53">
        <v>2.1800000000000001E-3</v>
      </c>
      <c r="J53">
        <v>100</v>
      </c>
      <c r="K53">
        <v>1.272E-2</v>
      </c>
      <c r="L53">
        <v>100</v>
      </c>
      <c r="M53">
        <v>2.4599999999999999E-3</v>
      </c>
      <c r="N53" t="b">
        <f t="shared" si="0"/>
        <v>1</v>
      </c>
      <c r="O53" t="b">
        <f t="shared" si="1"/>
        <v>0</v>
      </c>
      <c r="P53" t="b">
        <f t="shared" si="2"/>
        <v>1</v>
      </c>
    </row>
    <row r="54" spans="1:16" x14ac:dyDescent="0.2">
      <c r="A54" t="s">
        <v>94</v>
      </c>
      <c r="B54">
        <v>873</v>
      </c>
      <c r="C54" t="s">
        <v>42</v>
      </c>
      <c r="D54">
        <v>3.7920000000000002E-2</v>
      </c>
      <c r="E54">
        <v>2.232E-2</v>
      </c>
      <c r="F54">
        <v>0.24123</v>
      </c>
      <c r="G54">
        <v>3.1E-2</v>
      </c>
      <c r="H54">
        <v>100</v>
      </c>
      <c r="I54">
        <v>2.3619999999999999E-2</v>
      </c>
      <c r="J54">
        <v>100</v>
      </c>
      <c r="K54">
        <v>0.23935000000000001</v>
      </c>
      <c r="L54">
        <v>100</v>
      </c>
      <c r="M54">
        <v>3.288E-2</v>
      </c>
      <c r="N54" t="b">
        <f t="shared" si="0"/>
        <v>1</v>
      </c>
      <c r="O54" t="b">
        <f t="shared" si="1"/>
        <v>0</v>
      </c>
      <c r="P54" t="b">
        <f t="shared" si="2"/>
        <v>1</v>
      </c>
    </row>
    <row r="55" spans="1:16" x14ac:dyDescent="0.2">
      <c r="A55" t="s">
        <v>95</v>
      </c>
      <c r="B55">
        <v>1040</v>
      </c>
      <c r="C55" t="s">
        <v>23</v>
      </c>
      <c r="D55">
        <v>3.7139999999999999E-2</v>
      </c>
      <c r="E55">
        <v>6.1830000000000003E-2</v>
      </c>
      <c r="F55">
        <v>0.31891000000000003</v>
      </c>
      <c r="G55">
        <v>4.1700000000000001E-2</v>
      </c>
      <c r="H55">
        <v>100</v>
      </c>
      <c r="I55">
        <v>6.8830000000000002E-2</v>
      </c>
      <c r="J55">
        <v>100</v>
      </c>
      <c r="K55">
        <v>0.29341</v>
      </c>
      <c r="L55">
        <v>100</v>
      </c>
      <c r="M55">
        <v>4.2950000000000002E-2</v>
      </c>
      <c r="N55" t="b">
        <f t="shared" si="0"/>
        <v>0</v>
      </c>
      <c r="O55" t="b">
        <f t="shared" si="1"/>
        <v>0</v>
      </c>
      <c r="P55" t="b">
        <f t="shared" si="2"/>
        <v>1</v>
      </c>
    </row>
    <row r="56" spans="1:16" x14ac:dyDescent="0.2">
      <c r="A56" t="s">
        <v>96</v>
      </c>
      <c r="B56">
        <v>360</v>
      </c>
      <c r="C56" t="s">
        <v>91</v>
      </c>
      <c r="D56">
        <v>4.4889999999999999E-2</v>
      </c>
      <c r="E56">
        <v>8.1589999999999996E-2</v>
      </c>
      <c r="F56">
        <v>9.6089999999999995E-2</v>
      </c>
      <c r="G56">
        <v>1.6134900000000001</v>
      </c>
      <c r="H56">
        <v>44.44</v>
      </c>
      <c r="I56">
        <v>8.0710000000000004E-2</v>
      </c>
      <c r="J56">
        <v>100</v>
      </c>
      <c r="K56">
        <v>0.10223</v>
      </c>
      <c r="L56">
        <v>100</v>
      </c>
      <c r="M56">
        <v>1.6833</v>
      </c>
      <c r="N56" t="b">
        <f t="shared" si="0"/>
        <v>0</v>
      </c>
      <c r="O56" t="b">
        <f t="shared" si="1"/>
        <v>0</v>
      </c>
      <c r="P56" t="b">
        <f t="shared" si="2"/>
        <v>0</v>
      </c>
    </row>
    <row r="57" spans="1:16" x14ac:dyDescent="0.2">
      <c r="A57" t="s">
        <v>97</v>
      </c>
      <c r="B57">
        <v>310</v>
      </c>
      <c r="C57" t="s">
        <v>23</v>
      </c>
      <c r="D57">
        <v>9.5999999999999992E-3</v>
      </c>
      <c r="E57">
        <v>9.5200000000000007E-3</v>
      </c>
      <c r="F57">
        <v>0.14555000000000001</v>
      </c>
      <c r="G57">
        <v>6.3020000000000007E-2</v>
      </c>
      <c r="H57">
        <v>100</v>
      </c>
      <c r="I57">
        <v>9.9399999999999992E-3</v>
      </c>
      <c r="J57">
        <v>100</v>
      </c>
      <c r="K57">
        <v>0.1522</v>
      </c>
      <c r="L57">
        <v>100</v>
      </c>
      <c r="M57">
        <v>6.4839999999999995E-2</v>
      </c>
      <c r="N57" t="b">
        <f t="shared" si="0"/>
        <v>1</v>
      </c>
      <c r="O57" t="b">
        <f t="shared" si="1"/>
        <v>0</v>
      </c>
      <c r="P57" t="b">
        <f t="shared" si="2"/>
        <v>1</v>
      </c>
    </row>
    <row r="58" spans="1:16" x14ac:dyDescent="0.2">
      <c r="A58" t="s">
        <v>98</v>
      </c>
      <c r="B58">
        <v>144</v>
      </c>
      <c r="C58" t="s">
        <v>23</v>
      </c>
      <c r="D58">
        <v>4.6699999999999997E-3</v>
      </c>
      <c r="E58">
        <v>2.7100000000000002E-3</v>
      </c>
      <c r="F58">
        <v>2.4029999999999999E-2</v>
      </c>
      <c r="G58">
        <v>3.5899999999999999E-3</v>
      </c>
      <c r="H58">
        <v>100</v>
      </c>
      <c r="I58">
        <v>2.8400000000000001E-3</v>
      </c>
      <c r="J58">
        <v>100</v>
      </c>
      <c r="K58">
        <v>2.4559999999999998E-2</v>
      </c>
      <c r="L58">
        <v>100</v>
      </c>
      <c r="M58">
        <v>3.9300000000000003E-3</v>
      </c>
      <c r="N58" t="b">
        <f t="shared" si="0"/>
        <v>1</v>
      </c>
      <c r="O58" t="b">
        <f t="shared" si="1"/>
        <v>0</v>
      </c>
      <c r="P58" t="b">
        <f t="shared" si="2"/>
        <v>1</v>
      </c>
    </row>
    <row r="59" spans="1:16" x14ac:dyDescent="0.2">
      <c r="A59" t="s">
        <v>99</v>
      </c>
      <c r="B59">
        <v>235</v>
      </c>
      <c r="C59" t="s">
        <v>37</v>
      </c>
      <c r="D59">
        <v>6.7999999999999996E-3</v>
      </c>
      <c r="E59">
        <v>6.5199999999999998E-3</v>
      </c>
      <c r="F59">
        <v>9.2340000000000005E-2</v>
      </c>
      <c r="G59">
        <v>1.8939999999999999E-2</v>
      </c>
      <c r="H59">
        <v>100</v>
      </c>
      <c r="I59">
        <v>6.8199999999999997E-3</v>
      </c>
      <c r="J59">
        <v>100</v>
      </c>
      <c r="K59">
        <v>9.5649999999999999E-2</v>
      </c>
      <c r="L59">
        <v>100</v>
      </c>
      <c r="M59">
        <v>1.9230000000000001E-2</v>
      </c>
      <c r="N59" t="b">
        <f t="shared" si="0"/>
        <v>1</v>
      </c>
      <c r="O59" t="b">
        <f t="shared" si="1"/>
        <v>0</v>
      </c>
      <c r="P59" t="b">
        <f t="shared" si="2"/>
        <v>1</v>
      </c>
    </row>
    <row r="60" spans="1:16" x14ac:dyDescent="0.2">
      <c r="A60" t="s">
        <v>100</v>
      </c>
      <c r="B60">
        <v>135</v>
      </c>
      <c r="C60" t="s">
        <v>23</v>
      </c>
      <c r="D60">
        <v>4.2500000000000003E-3</v>
      </c>
      <c r="E60">
        <v>4.3200000000000001E-3</v>
      </c>
      <c r="F60">
        <v>6.9339999999999999E-2</v>
      </c>
      <c r="G60">
        <v>1.6619999999999999E-2</v>
      </c>
      <c r="H60">
        <v>100</v>
      </c>
      <c r="I60">
        <v>4.4999999999999997E-3</v>
      </c>
      <c r="J60">
        <v>100</v>
      </c>
      <c r="K60">
        <v>7.2679999999999995E-2</v>
      </c>
      <c r="L60">
        <v>100</v>
      </c>
      <c r="M60">
        <v>1.7170000000000001E-2</v>
      </c>
      <c r="N60" t="b">
        <f t="shared" si="0"/>
        <v>0</v>
      </c>
      <c r="O60" t="b">
        <f t="shared" si="1"/>
        <v>0</v>
      </c>
      <c r="P60" t="b">
        <f t="shared" si="2"/>
        <v>1</v>
      </c>
    </row>
    <row r="61" spans="1:16" x14ac:dyDescent="0.2">
      <c r="A61" t="s">
        <v>101</v>
      </c>
      <c r="B61">
        <v>131584</v>
      </c>
      <c r="C61" t="s">
        <v>77</v>
      </c>
      <c r="D61">
        <v>41.341940000000001</v>
      </c>
      <c r="E61">
        <v>16.372710000000001</v>
      </c>
      <c r="F61">
        <v>1000000</v>
      </c>
      <c r="G61">
        <v>38.93233</v>
      </c>
      <c r="H61">
        <v>100</v>
      </c>
      <c r="I61">
        <v>17.46979</v>
      </c>
      <c r="J61">
        <v>0</v>
      </c>
      <c r="K61">
        <v>1000000</v>
      </c>
      <c r="L61">
        <v>100</v>
      </c>
      <c r="M61">
        <v>46.166539999999998</v>
      </c>
      <c r="N61" t="b">
        <f t="shared" si="0"/>
        <v>1</v>
      </c>
      <c r="O61" t="b">
        <f t="shared" si="1"/>
        <v>0</v>
      </c>
      <c r="P61" t="b">
        <f t="shared" si="2"/>
        <v>0</v>
      </c>
    </row>
    <row r="62" spans="1:16" x14ac:dyDescent="0.2">
      <c r="A62" t="s">
        <v>102</v>
      </c>
      <c r="B62">
        <v>415</v>
      </c>
      <c r="C62" t="s">
        <v>103</v>
      </c>
      <c r="D62">
        <v>3.2349999999999997E-2</v>
      </c>
      <c r="E62">
        <v>3.4160000000000003E-2</v>
      </c>
      <c r="F62">
        <v>0.13847000000000001</v>
      </c>
      <c r="G62">
        <v>0.45291999999999999</v>
      </c>
      <c r="H62">
        <v>68.67</v>
      </c>
      <c r="I62">
        <v>3.4479999999999997E-2</v>
      </c>
      <c r="J62">
        <v>100</v>
      </c>
      <c r="K62">
        <v>0.15196000000000001</v>
      </c>
      <c r="L62">
        <v>100</v>
      </c>
      <c r="M62">
        <v>0.48122999999999999</v>
      </c>
      <c r="N62" t="b">
        <f t="shared" si="0"/>
        <v>0</v>
      </c>
      <c r="O62" t="b">
        <f t="shared" si="1"/>
        <v>0</v>
      </c>
      <c r="P62" t="b">
        <f t="shared" si="2"/>
        <v>0</v>
      </c>
    </row>
    <row r="63" spans="1:16" x14ac:dyDescent="0.2">
      <c r="A63" t="s">
        <v>104</v>
      </c>
      <c r="B63">
        <v>4295</v>
      </c>
      <c r="C63" t="s">
        <v>105</v>
      </c>
      <c r="D63">
        <v>0.21972</v>
      </c>
      <c r="E63">
        <v>0.30769999999999997</v>
      </c>
      <c r="F63">
        <v>3.9960399999999998</v>
      </c>
      <c r="G63">
        <v>0.24393999999999999</v>
      </c>
      <c r="H63">
        <v>100</v>
      </c>
      <c r="I63">
        <v>0.38629999999999998</v>
      </c>
      <c r="J63">
        <v>100</v>
      </c>
      <c r="K63">
        <v>5.11477</v>
      </c>
      <c r="L63">
        <v>100</v>
      </c>
      <c r="M63">
        <v>0.29349999999999998</v>
      </c>
      <c r="N63" t="b">
        <f t="shared" si="0"/>
        <v>0</v>
      </c>
      <c r="O63" t="b">
        <f t="shared" si="1"/>
        <v>0</v>
      </c>
      <c r="P63" t="b">
        <f t="shared" si="2"/>
        <v>1</v>
      </c>
    </row>
    <row r="64" spans="1:16" x14ac:dyDescent="0.2">
      <c r="A64" t="s">
        <v>106</v>
      </c>
      <c r="B64">
        <v>2629953</v>
      </c>
      <c r="C64" t="s">
        <v>31</v>
      </c>
      <c r="D64">
        <v>1000000</v>
      </c>
      <c r="E64">
        <v>1000000</v>
      </c>
      <c r="F64">
        <v>1000000</v>
      </c>
      <c r="G64">
        <v>1000000</v>
      </c>
      <c r="H64">
        <v>0</v>
      </c>
      <c r="I64">
        <v>1000000</v>
      </c>
      <c r="J64">
        <v>0</v>
      </c>
      <c r="K64">
        <v>1000000</v>
      </c>
      <c r="L64">
        <v>0</v>
      </c>
      <c r="M64">
        <v>1000000</v>
      </c>
      <c r="N64" t="b">
        <f t="shared" si="0"/>
        <v>0</v>
      </c>
      <c r="O64" t="b">
        <f t="shared" si="1"/>
        <v>1</v>
      </c>
      <c r="P64" t="b">
        <f t="shared" si="2"/>
        <v>0</v>
      </c>
    </row>
    <row r="65" spans="1:16" x14ac:dyDescent="0.2">
      <c r="A65" t="s">
        <v>107</v>
      </c>
      <c r="B65">
        <v>210</v>
      </c>
      <c r="C65" t="s">
        <v>40</v>
      </c>
      <c r="D65">
        <v>5.4299999999999999E-3</v>
      </c>
      <c r="E65">
        <v>2.6800000000000001E-3</v>
      </c>
      <c r="F65">
        <v>1.797E-2</v>
      </c>
      <c r="G65">
        <v>3.47E-3</v>
      </c>
      <c r="H65">
        <v>100</v>
      </c>
      <c r="I65">
        <v>3.0599999999999998E-3</v>
      </c>
      <c r="J65">
        <v>100</v>
      </c>
      <c r="K65">
        <v>1.9060000000000001E-2</v>
      </c>
      <c r="L65">
        <v>100</v>
      </c>
      <c r="M65">
        <v>3.9300000000000003E-3</v>
      </c>
      <c r="N65" t="b">
        <f t="shared" si="0"/>
        <v>1</v>
      </c>
      <c r="O65" t="b">
        <f t="shared" si="1"/>
        <v>0</v>
      </c>
      <c r="P65" t="b">
        <f t="shared" si="2"/>
        <v>1</v>
      </c>
    </row>
    <row r="66" spans="1:16" x14ac:dyDescent="0.2">
      <c r="A66" t="s">
        <v>108</v>
      </c>
      <c r="B66">
        <v>5745</v>
      </c>
      <c r="C66" t="s">
        <v>77</v>
      </c>
      <c r="D66">
        <v>0.29735</v>
      </c>
      <c r="E66">
        <v>0.37561</v>
      </c>
      <c r="F66">
        <v>7.9081000000000001</v>
      </c>
      <c r="G66">
        <v>0.31090000000000001</v>
      </c>
      <c r="H66">
        <v>100</v>
      </c>
      <c r="I66">
        <v>0.44828000000000001</v>
      </c>
      <c r="J66">
        <v>100</v>
      </c>
      <c r="K66">
        <v>9.4108900000000002</v>
      </c>
      <c r="L66">
        <v>100</v>
      </c>
      <c r="M66">
        <v>0.41287000000000001</v>
      </c>
      <c r="N66" t="b">
        <f t="shared" si="0"/>
        <v>0</v>
      </c>
      <c r="O66" t="b">
        <f t="shared" si="1"/>
        <v>0</v>
      </c>
      <c r="P66" t="b">
        <f t="shared" si="2"/>
        <v>1</v>
      </c>
    </row>
    <row r="67" spans="1:16" x14ac:dyDescent="0.2">
      <c r="A67" t="s">
        <v>109</v>
      </c>
      <c r="B67">
        <v>693</v>
      </c>
      <c r="C67" t="s">
        <v>37</v>
      </c>
      <c r="D67">
        <v>1.9900000000000001E-2</v>
      </c>
      <c r="E67">
        <v>1.201E-2</v>
      </c>
      <c r="F67">
        <v>0.13014999999999999</v>
      </c>
      <c r="G67">
        <v>3.6623100000000002</v>
      </c>
      <c r="H67">
        <v>100</v>
      </c>
      <c r="I67">
        <v>1.431E-2</v>
      </c>
      <c r="J67">
        <v>100</v>
      </c>
      <c r="K67">
        <v>0.15101999999999999</v>
      </c>
      <c r="L67">
        <v>100</v>
      </c>
      <c r="M67">
        <v>4.0435800000000004</v>
      </c>
      <c r="N67" t="b">
        <f t="shared" ref="N67:N130" si="3">OR(D67&gt;E67,D67&gt;F67,D67&gt;G67,D67&gt;I67,D67&gt;K67,D67&gt;M67)</f>
        <v>1</v>
      </c>
      <c r="O67" t="b">
        <f t="shared" ref="O67:O130" si="4">AND(D67&gt;1000,E67&gt;1000,F67&gt;1000,G67&gt;1000,H67&lt;100,J67&lt;100,L67&lt;100)</f>
        <v>0</v>
      </c>
      <c r="P67" t="b">
        <f t="shared" ref="P67:P130" si="5">AND(D67&lt;1000,E67&lt;1000,F67&lt;1000,G67&lt;1000,H67=100,J67=100,L67=100)</f>
        <v>1</v>
      </c>
    </row>
    <row r="68" spans="1:16" x14ac:dyDescent="0.2">
      <c r="A68" t="s">
        <v>110</v>
      </c>
      <c r="B68">
        <v>125955</v>
      </c>
      <c r="C68" t="s">
        <v>111</v>
      </c>
      <c r="D68">
        <v>1000000</v>
      </c>
      <c r="E68">
        <v>1000000</v>
      </c>
      <c r="F68">
        <v>1000000</v>
      </c>
      <c r="G68">
        <v>1000000</v>
      </c>
      <c r="H68">
        <v>0</v>
      </c>
      <c r="I68">
        <v>1000000</v>
      </c>
      <c r="J68">
        <v>0</v>
      </c>
      <c r="K68">
        <v>1000000</v>
      </c>
      <c r="L68">
        <v>0</v>
      </c>
      <c r="M68">
        <v>1000000</v>
      </c>
      <c r="N68" t="b">
        <f t="shared" si="3"/>
        <v>0</v>
      </c>
      <c r="O68" t="b">
        <f t="shared" si="4"/>
        <v>1</v>
      </c>
      <c r="P68" t="b">
        <f t="shared" si="5"/>
        <v>0</v>
      </c>
    </row>
    <row r="69" spans="1:16" x14ac:dyDescent="0.2">
      <c r="A69" t="s">
        <v>112</v>
      </c>
      <c r="B69">
        <v>16060</v>
      </c>
      <c r="C69" t="s">
        <v>23</v>
      </c>
      <c r="D69">
        <v>0.60494000000000003</v>
      </c>
      <c r="E69">
        <v>0.55147000000000002</v>
      </c>
      <c r="F69">
        <v>1000000</v>
      </c>
      <c r="G69">
        <v>1000000</v>
      </c>
      <c r="H69">
        <v>100</v>
      </c>
      <c r="I69">
        <v>0.64614000000000005</v>
      </c>
      <c r="J69">
        <v>0</v>
      </c>
      <c r="K69">
        <v>1000000</v>
      </c>
      <c r="L69">
        <v>0</v>
      </c>
      <c r="M69">
        <v>1000000</v>
      </c>
      <c r="N69" t="b">
        <f t="shared" si="3"/>
        <v>1</v>
      </c>
      <c r="O69" t="b">
        <f t="shared" si="4"/>
        <v>0</v>
      </c>
      <c r="P69" t="b">
        <f t="shared" si="5"/>
        <v>0</v>
      </c>
    </row>
    <row r="70" spans="1:16" x14ac:dyDescent="0.2">
      <c r="A70" t="s">
        <v>113</v>
      </c>
      <c r="B70">
        <v>432</v>
      </c>
      <c r="C70" t="s">
        <v>37</v>
      </c>
      <c r="D70">
        <v>1.206E-2</v>
      </c>
      <c r="E70">
        <v>8.7100000000000007E-3</v>
      </c>
      <c r="F70">
        <v>5.0819999999999997E-2</v>
      </c>
      <c r="G70">
        <v>6.7200000000000003E-3</v>
      </c>
      <c r="H70">
        <v>100</v>
      </c>
      <c r="I70">
        <v>9.0900000000000009E-3</v>
      </c>
      <c r="J70">
        <v>100</v>
      </c>
      <c r="K70">
        <v>4.9599999999999998E-2</v>
      </c>
      <c r="L70">
        <v>100</v>
      </c>
      <c r="M70">
        <v>6.8100000000000001E-3</v>
      </c>
      <c r="N70" t="b">
        <f t="shared" si="3"/>
        <v>1</v>
      </c>
      <c r="O70" t="b">
        <f t="shared" si="4"/>
        <v>0</v>
      </c>
      <c r="P70" t="b">
        <f t="shared" si="5"/>
        <v>1</v>
      </c>
    </row>
    <row r="71" spans="1:16" x14ac:dyDescent="0.2">
      <c r="A71" t="s">
        <v>114</v>
      </c>
      <c r="B71">
        <v>60</v>
      </c>
      <c r="C71" t="s">
        <v>37</v>
      </c>
      <c r="D71">
        <v>1.91E-3</v>
      </c>
      <c r="E71">
        <v>1.8E-3</v>
      </c>
      <c r="F71">
        <v>2.2540000000000001E-2</v>
      </c>
      <c r="G71">
        <v>7.7299999999999999E-3</v>
      </c>
      <c r="H71">
        <v>100</v>
      </c>
      <c r="I71">
        <v>1.83E-3</v>
      </c>
      <c r="J71">
        <v>100</v>
      </c>
      <c r="K71">
        <v>2.2210000000000001E-2</v>
      </c>
      <c r="L71">
        <v>100</v>
      </c>
      <c r="M71">
        <v>7.5199999999999998E-3</v>
      </c>
      <c r="N71" t="b">
        <f t="shared" si="3"/>
        <v>1</v>
      </c>
      <c r="O71" t="b">
        <f t="shared" si="4"/>
        <v>0</v>
      </c>
      <c r="P71" t="b">
        <f t="shared" si="5"/>
        <v>1</v>
      </c>
    </row>
    <row r="72" spans="1:16" x14ac:dyDescent="0.2">
      <c r="A72" t="s">
        <v>115</v>
      </c>
      <c r="B72">
        <v>12</v>
      </c>
      <c r="C72" t="s">
        <v>27</v>
      </c>
      <c r="D72">
        <v>4.4999999999999999E-4</v>
      </c>
      <c r="E72">
        <v>2.7E-4</v>
      </c>
      <c r="F72">
        <v>7.9000000000000001E-4</v>
      </c>
      <c r="G72">
        <v>2.5000000000000001E-4</v>
      </c>
      <c r="H72">
        <v>100</v>
      </c>
      <c r="I72">
        <v>2.7E-4</v>
      </c>
      <c r="J72">
        <v>100</v>
      </c>
      <c r="K72">
        <v>8.1999999999999998E-4</v>
      </c>
      <c r="L72">
        <v>100</v>
      </c>
      <c r="M72">
        <v>2.7E-4</v>
      </c>
      <c r="N72" t="b">
        <f t="shared" si="3"/>
        <v>1</v>
      </c>
      <c r="O72" t="b">
        <f t="shared" si="4"/>
        <v>0</v>
      </c>
      <c r="P72" t="b">
        <f t="shared" si="5"/>
        <v>1</v>
      </c>
    </row>
    <row r="73" spans="1:16" x14ac:dyDescent="0.2">
      <c r="A73" t="s">
        <v>116</v>
      </c>
      <c r="B73">
        <v>11135</v>
      </c>
      <c r="C73" t="s">
        <v>117</v>
      </c>
      <c r="D73">
        <v>9.4476200000000006</v>
      </c>
      <c r="E73">
        <v>5.6529800000000003</v>
      </c>
      <c r="F73">
        <v>30.508839999999999</v>
      </c>
      <c r="G73">
        <v>1000000</v>
      </c>
      <c r="H73">
        <v>100</v>
      </c>
      <c r="I73">
        <v>5.08629</v>
      </c>
      <c r="J73">
        <v>100</v>
      </c>
      <c r="K73">
        <v>31.483170000000001</v>
      </c>
      <c r="L73">
        <v>0</v>
      </c>
      <c r="M73">
        <v>1000000</v>
      </c>
      <c r="N73" t="b">
        <f t="shared" si="3"/>
        <v>1</v>
      </c>
      <c r="O73" t="b">
        <f t="shared" si="4"/>
        <v>0</v>
      </c>
      <c r="P73" t="b">
        <f t="shared" si="5"/>
        <v>0</v>
      </c>
    </row>
    <row r="74" spans="1:16" x14ac:dyDescent="0.2">
      <c r="A74" t="s">
        <v>118</v>
      </c>
      <c r="B74">
        <v>108</v>
      </c>
      <c r="C74" t="s">
        <v>65</v>
      </c>
      <c r="D74">
        <v>4.6899999999999997E-3</v>
      </c>
      <c r="E74">
        <v>4.0299999999999997E-3</v>
      </c>
      <c r="F74">
        <v>8.4399999999999996E-3</v>
      </c>
      <c r="G74">
        <v>7.6469999999999996E-2</v>
      </c>
      <c r="H74">
        <v>67.59</v>
      </c>
      <c r="I74">
        <v>2.2499999999999998E-3</v>
      </c>
      <c r="J74">
        <v>100</v>
      </c>
      <c r="K74">
        <v>8.8599999999999998E-3</v>
      </c>
      <c r="L74">
        <v>100</v>
      </c>
      <c r="M74">
        <v>7.6259999999999994E-2</v>
      </c>
      <c r="N74" t="b">
        <f t="shared" si="3"/>
        <v>1</v>
      </c>
      <c r="O74" t="b">
        <f t="shared" si="4"/>
        <v>0</v>
      </c>
      <c r="P74" t="b">
        <f t="shared" si="5"/>
        <v>0</v>
      </c>
    </row>
    <row r="75" spans="1:16" x14ac:dyDescent="0.2">
      <c r="A75" t="s">
        <v>119</v>
      </c>
      <c r="B75">
        <v>36</v>
      </c>
      <c r="C75" t="s">
        <v>37</v>
      </c>
      <c r="D75">
        <v>1.2700000000000001E-3</v>
      </c>
      <c r="E75">
        <v>1.1100000000000001E-3</v>
      </c>
      <c r="F75">
        <v>4.1099999999999999E-3</v>
      </c>
      <c r="G75">
        <v>9.7000000000000005E-4</v>
      </c>
      <c r="H75">
        <v>100</v>
      </c>
      <c r="I75">
        <v>1.14E-3</v>
      </c>
      <c r="J75">
        <v>100</v>
      </c>
      <c r="K75">
        <v>4.28E-3</v>
      </c>
      <c r="L75">
        <v>100</v>
      </c>
      <c r="M75">
        <v>1.01E-3</v>
      </c>
      <c r="N75" t="b">
        <f t="shared" si="3"/>
        <v>1</v>
      </c>
      <c r="O75" t="b">
        <f t="shared" si="4"/>
        <v>0</v>
      </c>
      <c r="P75" t="b">
        <f t="shared" si="5"/>
        <v>1</v>
      </c>
    </row>
    <row r="76" spans="1:16" x14ac:dyDescent="0.2">
      <c r="A76" t="s">
        <v>120</v>
      </c>
      <c r="B76">
        <v>29268</v>
      </c>
      <c r="C76" t="s">
        <v>121</v>
      </c>
      <c r="D76">
        <v>1000000</v>
      </c>
      <c r="E76">
        <v>1000000</v>
      </c>
      <c r="F76">
        <v>1000000</v>
      </c>
      <c r="G76">
        <v>1000000</v>
      </c>
      <c r="H76">
        <v>0</v>
      </c>
      <c r="I76">
        <v>1000000</v>
      </c>
      <c r="J76">
        <v>0</v>
      </c>
      <c r="K76">
        <v>1000000</v>
      </c>
      <c r="L76">
        <v>0</v>
      </c>
      <c r="M76">
        <v>1000000</v>
      </c>
      <c r="N76" t="b">
        <f t="shared" si="3"/>
        <v>0</v>
      </c>
      <c r="O76" t="b">
        <f t="shared" si="4"/>
        <v>1</v>
      </c>
      <c r="P76" t="b">
        <f t="shared" si="5"/>
        <v>0</v>
      </c>
    </row>
    <row r="77" spans="1:16" x14ac:dyDescent="0.2">
      <c r="A77" t="s">
        <v>122</v>
      </c>
      <c r="B77">
        <v>12</v>
      </c>
      <c r="C77" t="s">
        <v>27</v>
      </c>
      <c r="D77">
        <v>4.4000000000000002E-4</v>
      </c>
      <c r="E77">
        <v>2.5000000000000001E-4</v>
      </c>
      <c r="F77">
        <v>7.9000000000000001E-4</v>
      </c>
      <c r="G77">
        <v>3.7699999999999999E-3</v>
      </c>
      <c r="H77">
        <v>100</v>
      </c>
      <c r="I77">
        <v>2.7999999999999998E-4</v>
      </c>
      <c r="J77">
        <v>100</v>
      </c>
      <c r="K77">
        <v>8.1999999999999998E-4</v>
      </c>
      <c r="L77">
        <v>100</v>
      </c>
      <c r="M77">
        <v>3.8400000000000001E-3</v>
      </c>
      <c r="N77" t="b">
        <f t="shared" si="3"/>
        <v>1</v>
      </c>
      <c r="O77" t="b">
        <f t="shared" si="4"/>
        <v>0</v>
      </c>
      <c r="P77" t="b">
        <f t="shared" si="5"/>
        <v>1</v>
      </c>
    </row>
    <row r="78" spans="1:16" x14ac:dyDescent="0.2">
      <c r="A78" t="s">
        <v>123</v>
      </c>
      <c r="B78">
        <v>2193</v>
      </c>
      <c r="C78" t="s">
        <v>37</v>
      </c>
      <c r="D78">
        <v>6.2640000000000001E-2</v>
      </c>
      <c r="E78">
        <v>3.3410000000000002E-2</v>
      </c>
      <c r="F78">
        <v>0.58026</v>
      </c>
      <c r="G78">
        <v>3.9419999999999997E-2</v>
      </c>
      <c r="H78">
        <v>100</v>
      </c>
      <c r="I78">
        <v>3.7310000000000003E-2</v>
      </c>
      <c r="J78">
        <v>100</v>
      </c>
      <c r="K78">
        <v>0.75646000000000002</v>
      </c>
      <c r="L78">
        <v>100</v>
      </c>
      <c r="M78">
        <v>4.1570000000000003E-2</v>
      </c>
      <c r="N78" t="b">
        <f t="shared" si="3"/>
        <v>1</v>
      </c>
      <c r="O78" t="b">
        <f t="shared" si="4"/>
        <v>0</v>
      </c>
      <c r="P78" t="b">
        <f t="shared" si="5"/>
        <v>1</v>
      </c>
    </row>
    <row r="79" spans="1:16" x14ac:dyDescent="0.2">
      <c r="A79" t="s">
        <v>124</v>
      </c>
      <c r="B79">
        <v>3537</v>
      </c>
      <c r="C79" t="s">
        <v>125</v>
      </c>
      <c r="D79">
        <v>0.22375</v>
      </c>
      <c r="E79">
        <v>0.11236</v>
      </c>
      <c r="F79">
        <v>2.34544</v>
      </c>
      <c r="G79">
        <v>0.16395999999999999</v>
      </c>
      <c r="H79">
        <v>100</v>
      </c>
      <c r="I79">
        <v>0.12884000000000001</v>
      </c>
      <c r="J79">
        <v>100</v>
      </c>
      <c r="K79">
        <v>2.3223699999999998</v>
      </c>
      <c r="L79">
        <v>100</v>
      </c>
      <c r="M79">
        <v>0.16700000000000001</v>
      </c>
      <c r="N79" t="b">
        <f t="shared" si="3"/>
        <v>1</v>
      </c>
      <c r="O79" t="b">
        <f t="shared" si="4"/>
        <v>0</v>
      </c>
      <c r="P79" t="b">
        <f t="shared" si="5"/>
        <v>1</v>
      </c>
    </row>
    <row r="80" spans="1:16" x14ac:dyDescent="0.2">
      <c r="A80" t="s">
        <v>126</v>
      </c>
      <c r="B80">
        <v>215</v>
      </c>
      <c r="C80" t="s">
        <v>68</v>
      </c>
      <c r="D80">
        <v>8.3400000000000002E-3</v>
      </c>
      <c r="E80">
        <v>9.0699999999999999E-3</v>
      </c>
      <c r="F80">
        <v>5.663E-2</v>
      </c>
      <c r="G80">
        <v>0.20474000000000001</v>
      </c>
      <c r="H80">
        <v>68.37</v>
      </c>
      <c r="I80">
        <v>7.7999999999999996E-3</v>
      </c>
      <c r="J80">
        <v>68.37</v>
      </c>
      <c r="K80">
        <v>5.6329999999999998E-2</v>
      </c>
      <c r="L80">
        <v>100</v>
      </c>
      <c r="M80">
        <v>0.20297000000000001</v>
      </c>
      <c r="N80" t="b">
        <f t="shared" si="3"/>
        <v>1</v>
      </c>
      <c r="O80" t="b">
        <f t="shared" si="4"/>
        <v>0</v>
      </c>
      <c r="P80" t="b">
        <f t="shared" si="5"/>
        <v>0</v>
      </c>
    </row>
    <row r="81" spans="1:16" x14ac:dyDescent="0.2">
      <c r="A81" t="s">
        <v>127</v>
      </c>
      <c r="B81">
        <v>380171</v>
      </c>
      <c r="C81" t="s">
        <v>128</v>
      </c>
      <c r="D81">
        <v>1000000</v>
      </c>
      <c r="E81">
        <v>1000000</v>
      </c>
      <c r="F81">
        <v>1000000</v>
      </c>
      <c r="G81">
        <v>1000000</v>
      </c>
      <c r="H81">
        <v>0</v>
      </c>
      <c r="I81">
        <v>1000000</v>
      </c>
      <c r="J81">
        <v>0</v>
      </c>
      <c r="K81">
        <v>1000000</v>
      </c>
      <c r="L81">
        <v>0</v>
      </c>
      <c r="M81">
        <v>1000000</v>
      </c>
      <c r="N81" t="b">
        <f t="shared" si="3"/>
        <v>0</v>
      </c>
      <c r="O81" t="b">
        <f t="shared" si="4"/>
        <v>1</v>
      </c>
      <c r="P81" t="b">
        <f t="shared" si="5"/>
        <v>0</v>
      </c>
    </row>
    <row r="82" spans="1:16" x14ac:dyDescent="0.2">
      <c r="A82" t="s">
        <v>129</v>
      </c>
      <c r="B82">
        <v>50</v>
      </c>
      <c r="C82" t="s">
        <v>53</v>
      </c>
      <c r="D82">
        <v>1.4300000000000001E-3</v>
      </c>
      <c r="E82">
        <v>9.5E-4</v>
      </c>
      <c r="F82">
        <v>3.4499999999999999E-3</v>
      </c>
      <c r="G82">
        <v>8.8999999999999995E-4</v>
      </c>
      <c r="H82">
        <v>100</v>
      </c>
      <c r="I82">
        <v>9.8999999999999999E-4</v>
      </c>
      <c r="J82">
        <v>100</v>
      </c>
      <c r="K82">
        <v>3.4299999999999999E-3</v>
      </c>
      <c r="L82">
        <v>100</v>
      </c>
      <c r="M82">
        <v>8.9999999999999998E-4</v>
      </c>
      <c r="N82" t="b">
        <f t="shared" si="3"/>
        <v>1</v>
      </c>
      <c r="O82" t="b">
        <f t="shared" si="4"/>
        <v>0</v>
      </c>
      <c r="P82" t="b">
        <f t="shared" si="5"/>
        <v>1</v>
      </c>
    </row>
    <row r="83" spans="1:16" x14ac:dyDescent="0.2">
      <c r="A83" t="s">
        <v>130</v>
      </c>
      <c r="B83">
        <v>65</v>
      </c>
      <c r="C83" t="s">
        <v>16</v>
      </c>
      <c r="D83">
        <v>1.7600000000000001E-3</v>
      </c>
      <c r="E83">
        <v>9.3999999999999997E-4</v>
      </c>
      <c r="F83">
        <v>5.3600000000000002E-3</v>
      </c>
      <c r="G83">
        <v>1.0499999999999999E-3</v>
      </c>
      <c r="H83">
        <v>100</v>
      </c>
      <c r="I83">
        <v>9.6000000000000002E-4</v>
      </c>
      <c r="J83">
        <v>100</v>
      </c>
      <c r="K83">
        <v>5.4400000000000004E-3</v>
      </c>
      <c r="L83">
        <v>100</v>
      </c>
      <c r="M83">
        <v>1.08E-3</v>
      </c>
      <c r="N83" t="b">
        <f t="shared" si="3"/>
        <v>1</v>
      </c>
      <c r="O83" t="b">
        <f t="shared" si="4"/>
        <v>0</v>
      </c>
      <c r="P83" t="b">
        <f t="shared" si="5"/>
        <v>1</v>
      </c>
    </row>
    <row r="84" spans="1:16" x14ac:dyDescent="0.2">
      <c r="A84" t="s">
        <v>131</v>
      </c>
      <c r="B84">
        <v>34281</v>
      </c>
      <c r="C84" t="s">
        <v>132</v>
      </c>
      <c r="D84">
        <v>1000000</v>
      </c>
      <c r="E84">
        <v>1000000</v>
      </c>
      <c r="F84">
        <v>1000000</v>
      </c>
      <c r="G84">
        <v>1000000</v>
      </c>
      <c r="H84">
        <v>0</v>
      </c>
      <c r="I84">
        <v>1000000</v>
      </c>
      <c r="J84">
        <v>0</v>
      </c>
      <c r="K84">
        <v>1000000</v>
      </c>
      <c r="L84">
        <v>0</v>
      </c>
      <c r="M84">
        <v>1000000</v>
      </c>
      <c r="N84" t="b">
        <f t="shared" si="3"/>
        <v>0</v>
      </c>
      <c r="O84" t="b">
        <f t="shared" si="4"/>
        <v>1</v>
      </c>
      <c r="P84" t="b">
        <f t="shared" si="5"/>
        <v>0</v>
      </c>
    </row>
    <row r="85" spans="1:16" x14ac:dyDescent="0.2">
      <c r="A85" t="s">
        <v>133</v>
      </c>
      <c r="B85">
        <v>1925</v>
      </c>
      <c r="C85" t="s">
        <v>77</v>
      </c>
      <c r="D85">
        <v>8.727E-2</v>
      </c>
      <c r="E85">
        <v>0.12723000000000001</v>
      </c>
      <c r="F85">
        <v>0.89180000000000004</v>
      </c>
      <c r="G85">
        <v>0.10076</v>
      </c>
      <c r="H85">
        <v>100</v>
      </c>
      <c r="I85">
        <v>0.13593</v>
      </c>
      <c r="J85">
        <v>100</v>
      </c>
      <c r="K85">
        <v>1.1116600000000001</v>
      </c>
      <c r="L85">
        <v>100</v>
      </c>
      <c r="M85">
        <v>0.11015</v>
      </c>
      <c r="N85" t="b">
        <f t="shared" si="3"/>
        <v>0</v>
      </c>
      <c r="O85" t="b">
        <f t="shared" si="4"/>
        <v>0</v>
      </c>
      <c r="P85" t="b">
        <f t="shared" si="5"/>
        <v>1</v>
      </c>
    </row>
    <row r="86" spans="1:16" x14ac:dyDescent="0.2">
      <c r="A86" t="s">
        <v>134</v>
      </c>
      <c r="B86">
        <v>153639</v>
      </c>
      <c r="C86" t="s">
        <v>31</v>
      </c>
      <c r="D86">
        <v>7.6119300000000001</v>
      </c>
      <c r="E86">
        <v>5.6056400000000002</v>
      </c>
      <c r="F86">
        <v>1000000</v>
      </c>
      <c r="G86">
        <v>1000000</v>
      </c>
      <c r="H86">
        <v>100</v>
      </c>
      <c r="I86">
        <v>5.8255299999999997</v>
      </c>
      <c r="J86">
        <v>0</v>
      </c>
      <c r="K86">
        <v>1000000</v>
      </c>
      <c r="L86">
        <v>0</v>
      </c>
      <c r="M86">
        <v>1000000</v>
      </c>
      <c r="N86" t="b">
        <f t="shared" si="3"/>
        <v>1</v>
      </c>
      <c r="O86" t="b">
        <f t="shared" si="4"/>
        <v>0</v>
      </c>
      <c r="P86" t="b">
        <f t="shared" si="5"/>
        <v>0</v>
      </c>
    </row>
    <row r="87" spans="1:16" x14ac:dyDescent="0.2">
      <c r="A87" t="s">
        <v>135</v>
      </c>
      <c r="B87">
        <v>253017</v>
      </c>
      <c r="C87" t="s">
        <v>136</v>
      </c>
      <c r="D87">
        <v>20.869859999999999</v>
      </c>
      <c r="E87">
        <v>1000000</v>
      </c>
      <c r="F87">
        <v>1000000</v>
      </c>
      <c r="G87">
        <v>13.31006</v>
      </c>
      <c r="H87">
        <v>0</v>
      </c>
      <c r="I87">
        <v>1000000</v>
      </c>
      <c r="J87">
        <v>0</v>
      </c>
      <c r="K87">
        <v>1000000</v>
      </c>
      <c r="L87">
        <v>100</v>
      </c>
      <c r="M87">
        <v>13.79424</v>
      </c>
      <c r="N87" t="b">
        <f t="shared" si="3"/>
        <v>1</v>
      </c>
      <c r="O87" t="b">
        <f t="shared" si="4"/>
        <v>0</v>
      </c>
      <c r="P87" t="b">
        <f t="shared" si="5"/>
        <v>0</v>
      </c>
    </row>
    <row r="88" spans="1:16" x14ac:dyDescent="0.2">
      <c r="A88" t="s">
        <v>137</v>
      </c>
      <c r="B88">
        <v>1295</v>
      </c>
      <c r="C88" t="s">
        <v>138</v>
      </c>
      <c r="D88">
        <v>4.8434400000000002</v>
      </c>
      <c r="E88">
        <v>1.4228499999999999</v>
      </c>
      <c r="F88">
        <v>0.62219999999999998</v>
      </c>
      <c r="G88">
        <v>12.721259999999999</v>
      </c>
      <c r="H88">
        <v>10.42</v>
      </c>
      <c r="I88">
        <v>1.45783</v>
      </c>
      <c r="J88">
        <v>100</v>
      </c>
      <c r="K88">
        <v>0.69955999999999996</v>
      </c>
      <c r="L88">
        <v>100</v>
      </c>
      <c r="M88">
        <v>13.191050000000001</v>
      </c>
      <c r="N88" t="b">
        <f t="shared" si="3"/>
        <v>1</v>
      </c>
      <c r="O88" t="b">
        <f t="shared" si="4"/>
        <v>0</v>
      </c>
      <c r="P88" t="b">
        <f t="shared" si="5"/>
        <v>0</v>
      </c>
    </row>
    <row r="89" spans="1:16" x14ac:dyDescent="0.2">
      <c r="A89" t="s">
        <v>139</v>
      </c>
      <c r="B89">
        <v>3798470</v>
      </c>
      <c r="C89" t="s">
        <v>140</v>
      </c>
      <c r="D89">
        <v>1000000</v>
      </c>
      <c r="E89">
        <v>1000000</v>
      </c>
      <c r="F89">
        <v>1000000</v>
      </c>
      <c r="G89">
        <v>1000000</v>
      </c>
      <c r="H89">
        <v>0</v>
      </c>
      <c r="I89">
        <v>1000000</v>
      </c>
      <c r="J89">
        <v>0</v>
      </c>
      <c r="K89">
        <v>1000000</v>
      </c>
      <c r="L89">
        <v>0</v>
      </c>
      <c r="M89">
        <v>1000000</v>
      </c>
      <c r="N89" t="b">
        <f t="shared" si="3"/>
        <v>0</v>
      </c>
      <c r="O89" t="b">
        <f t="shared" si="4"/>
        <v>1</v>
      </c>
      <c r="P89" t="b">
        <f t="shared" si="5"/>
        <v>0</v>
      </c>
    </row>
    <row r="90" spans="1:16" x14ac:dyDescent="0.2">
      <c r="A90" t="s">
        <v>141</v>
      </c>
      <c r="B90">
        <v>8143</v>
      </c>
      <c r="C90" t="s">
        <v>142</v>
      </c>
      <c r="D90">
        <v>5.9873000000000003</v>
      </c>
      <c r="E90">
        <v>5.2673800000000002</v>
      </c>
      <c r="F90">
        <v>16.005970000000001</v>
      </c>
      <c r="G90">
        <v>1000000</v>
      </c>
      <c r="H90">
        <v>100</v>
      </c>
      <c r="I90">
        <v>6.48299</v>
      </c>
      <c r="J90">
        <v>100</v>
      </c>
      <c r="K90">
        <v>18.564060000000001</v>
      </c>
      <c r="L90">
        <v>0</v>
      </c>
      <c r="M90">
        <v>1000000</v>
      </c>
      <c r="N90" t="b">
        <f t="shared" si="3"/>
        <v>1</v>
      </c>
      <c r="O90" t="b">
        <f t="shared" si="4"/>
        <v>0</v>
      </c>
      <c r="P90" t="b">
        <f t="shared" si="5"/>
        <v>0</v>
      </c>
    </row>
    <row r="91" spans="1:16" x14ac:dyDescent="0.2">
      <c r="A91" t="s">
        <v>143</v>
      </c>
      <c r="B91">
        <v>4233</v>
      </c>
      <c r="C91" t="s">
        <v>23</v>
      </c>
      <c r="D91">
        <v>0.20981</v>
      </c>
      <c r="E91">
        <v>0.10296</v>
      </c>
      <c r="F91">
        <v>2.86165</v>
      </c>
      <c r="G91">
        <v>0.19414999999999999</v>
      </c>
      <c r="H91">
        <v>100</v>
      </c>
      <c r="I91">
        <v>0.11162999999999999</v>
      </c>
      <c r="J91">
        <v>100</v>
      </c>
      <c r="K91">
        <v>3.4908800000000002</v>
      </c>
      <c r="L91">
        <v>100</v>
      </c>
      <c r="M91">
        <v>0.1983</v>
      </c>
      <c r="N91" t="b">
        <f t="shared" si="3"/>
        <v>1</v>
      </c>
      <c r="O91" t="b">
        <f t="shared" si="4"/>
        <v>0</v>
      </c>
      <c r="P91" t="b">
        <f t="shared" si="5"/>
        <v>1</v>
      </c>
    </row>
    <row r="92" spans="1:16" x14ac:dyDescent="0.2">
      <c r="A92" t="s">
        <v>144</v>
      </c>
      <c r="B92">
        <v>963</v>
      </c>
      <c r="C92" t="s">
        <v>77</v>
      </c>
      <c r="D92">
        <v>4.283E-2</v>
      </c>
      <c r="E92">
        <v>6.6390000000000005E-2</v>
      </c>
      <c r="F92">
        <v>0.29165000000000002</v>
      </c>
      <c r="G92">
        <v>4.9329999999999999E-2</v>
      </c>
      <c r="H92">
        <v>100</v>
      </c>
      <c r="I92">
        <v>6.7790000000000003E-2</v>
      </c>
      <c r="J92">
        <v>100</v>
      </c>
      <c r="K92">
        <v>0.29493000000000003</v>
      </c>
      <c r="L92">
        <v>100</v>
      </c>
      <c r="M92">
        <v>5.0130000000000001E-2</v>
      </c>
      <c r="N92" t="b">
        <f t="shared" si="3"/>
        <v>0</v>
      </c>
      <c r="O92" t="b">
        <f t="shared" si="4"/>
        <v>0</v>
      </c>
      <c r="P92" t="b">
        <f t="shared" si="5"/>
        <v>1</v>
      </c>
    </row>
    <row r="93" spans="1:16" x14ac:dyDescent="0.2">
      <c r="A93" t="s">
        <v>145</v>
      </c>
      <c r="B93">
        <v>10179</v>
      </c>
      <c r="C93" t="s">
        <v>31</v>
      </c>
      <c r="D93">
        <v>0.49370999999999998</v>
      </c>
      <c r="E93">
        <v>0.25584000000000001</v>
      </c>
      <c r="F93">
        <v>10.898300000000001</v>
      </c>
      <c r="G93">
        <v>0.34353</v>
      </c>
      <c r="H93">
        <v>100</v>
      </c>
      <c r="I93">
        <v>0.31324000000000002</v>
      </c>
      <c r="J93">
        <v>100</v>
      </c>
      <c r="K93">
        <v>11.46209</v>
      </c>
      <c r="L93">
        <v>100</v>
      </c>
      <c r="M93">
        <v>0.39650999999999997</v>
      </c>
      <c r="N93" t="b">
        <f t="shared" si="3"/>
        <v>1</v>
      </c>
      <c r="O93" t="b">
        <f t="shared" si="4"/>
        <v>0</v>
      </c>
      <c r="P93" t="b">
        <f t="shared" si="5"/>
        <v>1</v>
      </c>
    </row>
    <row r="94" spans="1:16" x14ac:dyDescent="0.2">
      <c r="A94" t="s">
        <v>146</v>
      </c>
      <c r="B94">
        <v>3015</v>
      </c>
      <c r="C94" t="s">
        <v>31</v>
      </c>
      <c r="D94">
        <v>0.12686</v>
      </c>
      <c r="E94">
        <v>7.4319999999999997E-2</v>
      </c>
      <c r="F94">
        <v>1.7323299999999999</v>
      </c>
      <c r="G94">
        <v>9.3090000000000006E-2</v>
      </c>
      <c r="H94">
        <v>100</v>
      </c>
      <c r="I94">
        <v>7.9799999999999996E-2</v>
      </c>
      <c r="J94">
        <v>100</v>
      </c>
      <c r="K94">
        <v>1.7577700000000001</v>
      </c>
      <c r="L94">
        <v>100</v>
      </c>
      <c r="M94">
        <v>9.7659999999999997E-2</v>
      </c>
      <c r="N94" t="b">
        <f t="shared" si="3"/>
        <v>1</v>
      </c>
      <c r="O94" t="b">
        <f t="shared" si="4"/>
        <v>0</v>
      </c>
      <c r="P94" t="b">
        <f t="shared" si="5"/>
        <v>1</v>
      </c>
    </row>
    <row r="95" spans="1:16" x14ac:dyDescent="0.2">
      <c r="A95" t="s">
        <v>147</v>
      </c>
      <c r="B95">
        <v>410</v>
      </c>
      <c r="C95" t="s">
        <v>148</v>
      </c>
      <c r="D95">
        <v>1.393E-2</v>
      </c>
      <c r="E95">
        <v>1.9599999999999999E-2</v>
      </c>
      <c r="F95">
        <v>6.8019999999999997E-2</v>
      </c>
      <c r="G95">
        <v>0.31364999999999998</v>
      </c>
      <c r="H95">
        <v>75.849999999999994</v>
      </c>
      <c r="I95">
        <v>1.7350000000000001E-2</v>
      </c>
      <c r="J95">
        <v>100</v>
      </c>
      <c r="K95">
        <v>6.7970000000000003E-2</v>
      </c>
      <c r="L95">
        <v>100</v>
      </c>
      <c r="M95">
        <v>0.30765999999999999</v>
      </c>
      <c r="N95" t="b">
        <f t="shared" si="3"/>
        <v>0</v>
      </c>
      <c r="O95" t="b">
        <f t="shared" si="4"/>
        <v>0</v>
      </c>
      <c r="P95" t="b">
        <f t="shared" si="5"/>
        <v>0</v>
      </c>
    </row>
    <row r="96" spans="1:16" x14ac:dyDescent="0.2">
      <c r="A96" t="s">
        <v>149</v>
      </c>
      <c r="B96">
        <v>4842</v>
      </c>
      <c r="C96" t="s">
        <v>150</v>
      </c>
      <c r="D96">
        <v>0.18339</v>
      </c>
      <c r="E96">
        <v>0.22822000000000001</v>
      </c>
      <c r="F96">
        <v>1.0097400000000001</v>
      </c>
      <c r="G96">
        <v>0.16184000000000001</v>
      </c>
      <c r="H96">
        <v>100</v>
      </c>
      <c r="I96">
        <v>0.23508999999999999</v>
      </c>
      <c r="J96">
        <v>100</v>
      </c>
      <c r="K96">
        <v>1.04271</v>
      </c>
      <c r="L96">
        <v>100</v>
      </c>
      <c r="M96">
        <v>0.17063999999999999</v>
      </c>
      <c r="N96" t="b">
        <f t="shared" si="3"/>
        <v>1</v>
      </c>
      <c r="O96" t="b">
        <f t="shared" si="4"/>
        <v>0</v>
      </c>
      <c r="P96" t="b">
        <f t="shared" si="5"/>
        <v>1</v>
      </c>
    </row>
    <row r="97" spans="1:16" x14ac:dyDescent="0.2">
      <c r="A97" t="s">
        <v>151</v>
      </c>
      <c r="B97">
        <v>162</v>
      </c>
      <c r="C97" t="s">
        <v>53</v>
      </c>
      <c r="D97">
        <v>4.2700000000000004E-3</v>
      </c>
      <c r="E97">
        <v>2.2100000000000002E-3</v>
      </c>
      <c r="F97">
        <v>6.8300000000000001E-3</v>
      </c>
      <c r="G97">
        <v>2.81E-3</v>
      </c>
      <c r="H97">
        <v>100</v>
      </c>
      <c r="I97">
        <v>2.32E-3</v>
      </c>
      <c r="J97">
        <v>100</v>
      </c>
      <c r="K97">
        <v>6.7200000000000003E-3</v>
      </c>
      <c r="L97">
        <v>100</v>
      </c>
      <c r="M97">
        <v>2.8400000000000001E-3</v>
      </c>
      <c r="N97" t="b">
        <f t="shared" si="3"/>
        <v>1</v>
      </c>
      <c r="O97" t="b">
        <f t="shared" si="4"/>
        <v>0</v>
      </c>
      <c r="P97" t="b">
        <f t="shared" si="5"/>
        <v>1</v>
      </c>
    </row>
    <row r="98" spans="1:16" x14ac:dyDescent="0.2">
      <c r="A98" t="s">
        <v>152</v>
      </c>
      <c r="B98">
        <v>1393745</v>
      </c>
      <c r="C98" t="s">
        <v>153</v>
      </c>
      <c r="D98">
        <v>1000000</v>
      </c>
      <c r="E98">
        <v>1000000</v>
      </c>
      <c r="F98">
        <v>1000000</v>
      </c>
      <c r="G98">
        <v>1000000</v>
      </c>
      <c r="H98">
        <v>0</v>
      </c>
      <c r="I98">
        <v>1000000</v>
      </c>
      <c r="J98">
        <v>0</v>
      </c>
      <c r="K98">
        <v>1000000</v>
      </c>
      <c r="L98">
        <v>0</v>
      </c>
      <c r="M98">
        <v>1000000</v>
      </c>
      <c r="N98" t="b">
        <f t="shared" si="3"/>
        <v>0</v>
      </c>
      <c r="O98" t="b">
        <f t="shared" si="4"/>
        <v>1</v>
      </c>
      <c r="P98" t="b">
        <f t="shared" si="5"/>
        <v>0</v>
      </c>
    </row>
    <row r="99" spans="1:16" x14ac:dyDescent="0.2">
      <c r="A99" t="s">
        <v>154</v>
      </c>
      <c r="B99">
        <v>576</v>
      </c>
      <c r="C99" t="s">
        <v>37</v>
      </c>
      <c r="D99">
        <v>1.636E-2</v>
      </c>
      <c r="E99">
        <v>9.9299999999999996E-3</v>
      </c>
      <c r="F99">
        <v>0.11028</v>
      </c>
      <c r="G99">
        <v>4.9542700000000002</v>
      </c>
      <c r="H99">
        <v>100</v>
      </c>
      <c r="I99">
        <v>1.086E-2</v>
      </c>
      <c r="J99">
        <v>100</v>
      </c>
      <c r="K99">
        <v>0.11380999999999999</v>
      </c>
      <c r="L99">
        <v>100</v>
      </c>
      <c r="M99">
        <v>4.9101800000000004</v>
      </c>
      <c r="N99" t="b">
        <f t="shared" si="3"/>
        <v>1</v>
      </c>
      <c r="O99" t="b">
        <f t="shared" si="4"/>
        <v>0</v>
      </c>
      <c r="P99" t="b">
        <f t="shared" si="5"/>
        <v>1</v>
      </c>
    </row>
    <row r="100" spans="1:16" x14ac:dyDescent="0.2">
      <c r="A100" t="s">
        <v>155</v>
      </c>
      <c r="B100">
        <v>684</v>
      </c>
      <c r="C100" t="s">
        <v>37</v>
      </c>
      <c r="D100">
        <v>1.983E-2</v>
      </c>
      <c r="E100">
        <v>1.2109999999999999E-2</v>
      </c>
      <c r="F100">
        <v>0.13682</v>
      </c>
      <c r="G100">
        <v>7.0484200000000001</v>
      </c>
      <c r="H100">
        <v>100</v>
      </c>
      <c r="I100">
        <v>1.242E-2</v>
      </c>
      <c r="J100">
        <v>100</v>
      </c>
      <c r="K100">
        <v>0.14607000000000001</v>
      </c>
      <c r="L100">
        <v>100</v>
      </c>
      <c r="M100">
        <v>7.0413399999999999</v>
      </c>
      <c r="N100" t="b">
        <f t="shared" si="3"/>
        <v>1</v>
      </c>
      <c r="O100" t="b">
        <f t="shared" si="4"/>
        <v>0</v>
      </c>
      <c r="P100" t="b">
        <f t="shared" si="5"/>
        <v>1</v>
      </c>
    </row>
    <row r="101" spans="1:16" x14ac:dyDescent="0.2">
      <c r="A101" t="s">
        <v>156</v>
      </c>
      <c r="B101">
        <v>1595</v>
      </c>
      <c r="C101" t="s">
        <v>157</v>
      </c>
      <c r="D101">
        <v>0.55591999999999997</v>
      </c>
      <c r="E101">
        <v>2.9874800000000001</v>
      </c>
      <c r="F101">
        <v>0.88249999999999995</v>
      </c>
      <c r="G101">
        <v>56.80829</v>
      </c>
      <c r="H101">
        <v>4.1399999999999997</v>
      </c>
      <c r="I101">
        <v>3.1294400000000002</v>
      </c>
      <c r="J101">
        <v>100</v>
      </c>
      <c r="K101">
        <v>0.98121000000000003</v>
      </c>
      <c r="L101">
        <v>100</v>
      </c>
      <c r="M101">
        <v>57.93909</v>
      </c>
      <c r="N101" t="b">
        <f t="shared" si="3"/>
        <v>0</v>
      </c>
      <c r="O101" t="b">
        <f t="shared" si="4"/>
        <v>0</v>
      </c>
      <c r="P101" t="b">
        <f t="shared" si="5"/>
        <v>0</v>
      </c>
    </row>
    <row r="102" spans="1:16" x14ac:dyDescent="0.2">
      <c r="A102" t="s">
        <v>158</v>
      </c>
      <c r="B102">
        <v>272</v>
      </c>
      <c r="C102" t="s">
        <v>23</v>
      </c>
      <c r="D102">
        <v>8.8000000000000005E-3</v>
      </c>
      <c r="E102">
        <v>4.8900000000000002E-3</v>
      </c>
      <c r="F102">
        <v>3.1220000000000001E-2</v>
      </c>
      <c r="G102">
        <v>5.9800000000000001E-3</v>
      </c>
      <c r="H102">
        <v>100</v>
      </c>
      <c r="I102">
        <v>4.9100000000000003E-3</v>
      </c>
      <c r="J102">
        <v>100</v>
      </c>
      <c r="K102">
        <v>3.0429999999999999E-2</v>
      </c>
      <c r="L102">
        <v>100</v>
      </c>
      <c r="M102">
        <v>6.0099999999999997E-3</v>
      </c>
      <c r="N102" t="b">
        <f t="shared" si="3"/>
        <v>1</v>
      </c>
      <c r="O102" t="b">
        <f t="shared" si="4"/>
        <v>0</v>
      </c>
      <c r="P102" t="b">
        <f t="shared" si="5"/>
        <v>1</v>
      </c>
    </row>
    <row r="103" spans="1:16" x14ac:dyDescent="0.2">
      <c r="A103" t="s">
        <v>159</v>
      </c>
      <c r="B103">
        <v>693</v>
      </c>
      <c r="C103" t="s">
        <v>37</v>
      </c>
      <c r="D103">
        <v>1.9640000000000001E-2</v>
      </c>
      <c r="E103">
        <v>1.191E-2</v>
      </c>
      <c r="F103">
        <v>0.13194</v>
      </c>
      <c r="G103">
        <v>3.7767200000000001</v>
      </c>
      <c r="H103">
        <v>100</v>
      </c>
      <c r="I103">
        <v>1.192E-2</v>
      </c>
      <c r="J103">
        <v>100</v>
      </c>
      <c r="K103">
        <v>0.13704</v>
      </c>
      <c r="L103">
        <v>100</v>
      </c>
      <c r="M103">
        <v>3.8026300000000002</v>
      </c>
      <c r="N103" t="b">
        <f t="shared" si="3"/>
        <v>1</v>
      </c>
      <c r="O103" t="b">
        <f t="shared" si="4"/>
        <v>0</v>
      </c>
      <c r="P103" t="b">
        <f t="shared" si="5"/>
        <v>1</v>
      </c>
    </row>
    <row r="104" spans="1:16" x14ac:dyDescent="0.2">
      <c r="A104" t="s">
        <v>160</v>
      </c>
      <c r="B104">
        <v>6720</v>
      </c>
      <c r="C104" t="s">
        <v>161</v>
      </c>
      <c r="D104">
        <v>0.26845999999999998</v>
      </c>
      <c r="E104">
        <v>0.28732000000000002</v>
      </c>
      <c r="F104">
        <v>3.0194100000000001</v>
      </c>
      <c r="G104">
        <v>0.22846</v>
      </c>
      <c r="H104">
        <v>100</v>
      </c>
      <c r="I104">
        <v>0.31561</v>
      </c>
      <c r="J104">
        <v>100</v>
      </c>
      <c r="K104">
        <v>3.9660299999999999</v>
      </c>
      <c r="L104">
        <v>100</v>
      </c>
      <c r="M104">
        <v>0.23891999999999999</v>
      </c>
      <c r="N104" t="b">
        <f t="shared" si="3"/>
        <v>1</v>
      </c>
      <c r="O104" t="b">
        <f t="shared" si="4"/>
        <v>0</v>
      </c>
      <c r="P104" t="b">
        <f t="shared" si="5"/>
        <v>1</v>
      </c>
    </row>
    <row r="105" spans="1:16" x14ac:dyDescent="0.2">
      <c r="A105" t="s">
        <v>162</v>
      </c>
      <c r="B105">
        <v>3085</v>
      </c>
      <c r="C105" t="s">
        <v>161</v>
      </c>
      <c r="D105">
        <v>0.11902</v>
      </c>
      <c r="E105">
        <v>0.16153000000000001</v>
      </c>
      <c r="F105">
        <v>0.77244999999999997</v>
      </c>
      <c r="G105">
        <v>8.3799999999999999E-2</v>
      </c>
      <c r="H105">
        <v>100</v>
      </c>
      <c r="I105">
        <v>0.16655</v>
      </c>
      <c r="J105">
        <v>100</v>
      </c>
      <c r="K105">
        <v>0.90297000000000005</v>
      </c>
      <c r="L105">
        <v>100</v>
      </c>
      <c r="M105">
        <v>8.695E-2</v>
      </c>
      <c r="N105" t="b">
        <f t="shared" si="3"/>
        <v>1</v>
      </c>
      <c r="O105" t="b">
        <f t="shared" si="4"/>
        <v>0</v>
      </c>
      <c r="P105" t="b">
        <f t="shared" si="5"/>
        <v>1</v>
      </c>
    </row>
    <row r="106" spans="1:16" x14ac:dyDescent="0.2">
      <c r="A106" t="s">
        <v>163</v>
      </c>
      <c r="B106">
        <v>2060</v>
      </c>
      <c r="C106" t="s">
        <v>23</v>
      </c>
      <c r="D106">
        <v>7.3480000000000004E-2</v>
      </c>
      <c r="E106">
        <v>6.9019999999999998E-2</v>
      </c>
      <c r="F106">
        <v>2.4195500000000001</v>
      </c>
      <c r="G106">
        <v>1.82277</v>
      </c>
      <c r="H106">
        <v>100</v>
      </c>
      <c r="I106">
        <v>7.1569999999999995E-2</v>
      </c>
      <c r="J106">
        <v>100</v>
      </c>
      <c r="K106">
        <v>2.6498499999999998</v>
      </c>
      <c r="L106">
        <v>100</v>
      </c>
      <c r="M106">
        <v>1.8283199999999999</v>
      </c>
      <c r="N106" t="b">
        <f t="shared" si="3"/>
        <v>1</v>
      </c>
      <c r="O106" t="b">
        <f t="shared" si="4"/>
        <v>0</v>
      </c>
      <c r="P106" t="b">
        <f t="shared" si="5"/>
        <v>1</v>
      </c>
    </row>
    <row r="107" spans="1:16" x14ac:dyDescent="0.2">
      <c r="A107" t="s">
        <v>164</v>
      </c>
      <c r="B107">
        <v>8320</v>
      </c>
      <c r="C107" t="s">
        <v>31</v>
      </c>
      <c r="D107">
        <v>0.7177</v>
      </c>
      <c r="E107">
        <v>0.37225999999999998</v>
      </c>
      <c r="F107">
        <v>20.744340000000001</v>
      </c>
      <c r="G107">
        <v>0.80084999999999995</v>
      </c>
      <c r="H107">
        <v>100</v>
      </c>
      <c r="I107">
        <v>0.3947</v>
      </c>
      <c r="J107">
        <v>100</v>
      </c>
      <c r="K107">
        <v>23.171959999999999</v>
      </c>
      <c r="L107">
        <v>100</v>
      </c>
      <c r="M107">
        <v>0.81738999999999995</v>
      </c>
      <c r="N107" t="b">
        <f t="shared" si="3"/>
        <v>1</v>
      </c>
      <c r="O107" t="b">
        <f t="shared" si="4"/>
        <v>0</v>
      </c>
      <c r="P107" t="b">
        <f t="shared" si="5"/>
        <v>1</v>
      </c>
    </row>
    <row r="108" spans="1:16" x14ac:dyDescent="0.2">
      <c r="A108" t="s">
        <v>165</v>
      </c>
      <c r="B108">
        <v>60</v>
      </c>
      <c r="C108" t="s">
        <v>27</v>
      </c>
      <c r="D108">
        <v>1.73E-3</v>
      </c>
      <c r="E108">
        <v>1.3600000000000001E-3</v>
      </c>
      <c r="F108">
        <v>5.2700000000000004E-3</v>
      </c>
      <c r="G108">
        <v>1.08E-3</v>
      </c>
      <c r="H108">
        <v>100</v>
      </c>
      <c r="I108">
        <v>1.41E-3</v>
      </c>
      <c r="J108">
        <v>100</v>
      </c>
      <c r="K108">
        <v>5.2500000000000003E-3</v>
      </c>
      <c r="L108">
        <v>100</v>
      </c>
      <c r="M108">
        <v>1.1000000000000001E-3</v>
      </c>
      <c r="N108" t="b">
        <f t="shared" si="3"/>
        <v>1</v>
      </c>
      <c r="O108" t="b">
        <f t="shared" si="4"/>
        <v>0</v>
      </c>
      <c r="P108" t="b">
        <f t="shared" si="5"/>
        <v>1</v>
      </c>
    </row>
    <row r="109" spans="1:16" x14ac:dyDescent="0.2">
      <c r="A109" t="s">
        <v>166</v>
      </c>
      <c r="B109">
        <v>185</v>
      </c>
      <c r="C109" t="s">
        <v>23</v>
      </c>
      <c r="D109">
        <v>5.8199999999999997E-3</v>
      </c>
      <c r="E109">
        <v>5.8999999999999999E-3</v>
      </c>
      <c r="F109">
        <v>8.8499999999999995E-2</v>
      </c>
      <c r="G109">
        <v>3.0269999999999998E-2</v>
      </c>
      <c r="H109">
        <v>100</v>
      </c>
      <c r="I109">
        <v>5.8500000000000002E-3</v>
      </c>
      <c r="J109">
        <v>100</v>
      </c>
      <c r="K109">
        <v>8.727E-2</v>
      </c>
      <c r="L109">
        <v>100</v>
      </c>
      <c r="M109">
        <v>2.962E-2</v>
      </c>
      <c r="N109" t="b">
        <f t="shared" si="3"/>
        <v>0</v>
      </c>
      <c r="O109" t="b">
        <f t="shared" si="4"/>
        <v>0</v>
      </c>
      <c r="P109" t="b">
        <f t="shared" si="5"/>
        <v>1</v>
      </c>
    </row>
    <row r="110" spans="1:16" x14ac:dyDescent="0.2">
      <c r="A110" t="s">
        <v>167</v>
      </c>
      <c r="B110">
        <v>65909</v>
      </c>
      <c r="C110" t="s">
        <v>168</v>
      </c>
      <c r="D110">
        <v>3.0675500000000002</v>
      </c>
      <c r="E110">
        <v>9.1224799999999995</v>
      </c>
      <c r="F110">
        <v>1000000</v>
      </c>
      <c r="G110">
        <v>1000000</v>
      </c>
      <c r="H110">
        <v>93.99</v>
      </c>
      <c r="I110">
        <v>10.0267</v>
      </c>
      <c r="J110">
        <v>0</v>
      </c>
      <c r="K110">
        <v>1000000</v>
      </c>
      <c r="L110">
        <v>0</v>
      </c>
      <c r="M110">
        <v>1000000</v>
      </c>
      <c r="N110" t="b">
        <f t="shared" si="3"/>
        <v>0</v>
      </c>
      <c r="O110" t="b">
        <f t="shared" si="4"/>
        <v>0</v>
      </c>
      <c r="P110" t="b">
        <f t="shared" si="5"/>
        <v>0</v>
      </c>
    </row>
    <row r="111" spans="1:16" x14ac:dyDescent="0.2">
      <c r="A111" t="s">
        <v>169</v>
      </c>
      <c r="B111">
        <v>80</v>
      </c>
      <c r="C111" t="s">
        <v>23</v>
      </c>
      <c r="D111">
        <v>2.33E-3</v>
      </c>
      <c r="E111">
        <v>1.4400000000000001E-3</v>
      </c>
      <c r="F111">
        <v>6.1199999999999996E-3</v>
      </c>
      <c r="G111">
        <v>1.4499999999999999E-3</v>
      </c>
      <c r="H111">
        <v>100</v>
      </c>
      <c r="I111">
        <v>1.5E-3</v>
      </c>
      <c r="J111">
        <v>100</v>
      </c>
      <c r="K111">
        <v>6.0899999999999999E-3</v>
      </c>
      <c r="L111">
        <v>100</v>
      </c>
      <c r="M111">
        <v>1.5200000000000001E-3</v>
      </c>
      <c r="N111" t="b">
        <f t="shared" si="3"/>
        <v>1</v>
      </c>
      <c r="O111" t="b">
        <f t="shared" si="4"/>
        <v>0</v>
      </c>
      <c r="P111" t="b">
        <f t="shared" si="5"/>
        <v>1</v>
      </c>
    </row>
    <row r="112" spans="1:16" x14ac:dyDescent="0.2">
      <c r="A112" t="s">
        <v>170</v>
      </c>
      <c r="B112">
        <v>215</v>
      </c>
      <c r="C112" t="s">
        <v>68</v>
      </c>
      <c r="D112">
        <v>8.3800000000000003E-3</v>
      </c>
      <c r="E112">
        <v>9.0299999999999998E-3</v>
      </c>
      <c r="F112">
        <v>5.6649999999999999E-2</v>
      </c>
      <c r="G112">
        <v>0.20416000000000001</v>
      </c>
      <c r="H112">
        <v>68.37</v>
      </c>
      <c r="I112">
        <v>7.8700000000000003E-3</v>
      </c>
      <c r="J112">
        <v>68.37</v>
      </c>
      <c r="K112">
        <v>5.6099999999999997E-2</v>
      </c>
      <c r="L112">
        <v>100</v>
      </c>
      <c r="M112">
        <v>0.20598</v>
      </c>
      <c r="N112" t="b">
        <f t="shared" si="3"/>
        <v>1</v>
      </c>
      <c r="O112" t="b">
        <f t="shared" si="4"/>
        <v>0</v>
      </c>
      <c r="P112" t="b">
        <f t="shared" si="5"/>
        <v>0</v>
      </c>
    </row>
    <row r="113" spans="1:16" x14ac:dyDescent="0.2">
      <c r="A113" t="s">
        <v>171</v>
      </c>
      <c r="B113">
        <v>50823</v>
      </c>
      <c r="C113" t="s">
        <v>172</v>
      </c>
      <c r="D113">
        <v>3.8420399999999999</v>
      </c>
      <c r="E113">
        <v>6.0786499999999997</v>
      </c>
      <c r="F113">
        <v>1000000</v>
      </c>
      <c r="G113">
        <v>4.1755800000000001</v>
      </c>
      <c r="H113">
        <v>100</v>
      </c>
      <c r="I113">
        <v>6.3658200000000003</v>
      </c>
      <c r="J113">
        <v>0</v>
      </c>
      <c r="K113">
        <v>1000000</v>
      </c>
      <c r="L113">
        <v>100</v>
      </c>
      <c r="M113">
        <v>4.2932699999999997</v>
      </c>
      <c r="N113" t="b">
        <f t="shared" si="3"/>
        <v>0</v>
      </c>
      <c r="O113" t="b">
        <f t="shared" si="4"/>
        <v>0</v>
      </c>
      <c r="P113" t="b">
        <f t="shared" si="5"/>
        <v>0</v>
      </c>
    </row>
    <row r="114" spans="1:16" x14ac:dyDescent="0.2">
      <c r="A114" t="s">
        <v>173</v>
      </c>
      <c r="B114">
        <v>1925</v>
      </c>
      <c r="C114" t="s">
        <v>77</v>
      </c>
      <c r="D114">
        <v>9.1859999999999997E-2</v>
      </c>
      <c r="E114">
        <v>0.13189999999999999</v>
      </c>
      <c r="F114">
        <v>1.0442</v>
      </c>
      <c r="G114">
        <v>0.10402</v>
      </c>
      <c r="H114">
        <v>100</v>
      </c>
      <c r="I114">
        <v>0.13328000000000001</v>
      </c>
      <c r="J114">
        <v>100</v>
      </c>
      <c r="K114">
        <v>1.0376399999999999</v>
      </c>
      <c r="L114">
        <v>100</v>
      </c>
      <c r="M114">
        <v>0.10397000000000001</v>
      </c>
      <c r="N114" t="b">
        <f t="shared" si="3"/>
        <v>0</v>
      </c>
      <c r="O114" t="b">
        <f t="shared" si="4"/>
        <v>0</v>
      </c>
      <c r="P114" t="b">
        <f t="shared" si="5"/>
        <v>1</v>
      </c>
    </row>
    <row r="115" spans="1:16" x14ac:dyDescent="0.2">
      <c r="A115" t="s">
        <v>174</v>
      </c>
      <c r="B115">
        <v>29043</v>
      </c>
      <c r="C115" t="s">
        <v>175</v>
      </c>
      <c r="D115">
        <v>1000000</v>
      </c>
      <c r="E115">
        <v>1000000</v>
      </c>
      <c r="F115">
        <v>1000000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L115">
        <v>0</v>
      </c>
      <c r="M115">
        <v>1000000</v>
      </c>
      <c r="N115" t="b">
        <f t="shared" si="3"/>
        <v>0</v>
      </c>
      <c r="O115" t="b">
        <f t="shared" si="4"/>
        <v>1</v>
      </c>
      <c r="P115" t="b">
        <f t="shared" si="5"/>
        <v>0</v>
      </c>
    </row>
    <row r="116" spans="1:16" x14ac:dyDescent="0.2">
      <c r="A116" t="s">
        <v>176</v>
      </c>
      <c r="B116">
        <v>20</v>
      </c>
      <c r="C116" t="s">
        <v>27</v>
      </c>
      <c r="D116">
        <v>6.4000000000000005E-4</v>
      </c>
      <c r="E116">
        <v>3.6999999999999999E-4</v>
      </c>
      <c r="F116">
        <v>1.2899999999999999E-3</v>
      </c>
      <c r="G116">
        <v>3.8000000000000002E-4</v>
      </c>
      <c r="H116">
        <v>100</v>
      </c>
      <c r="I116">
        <v>4.0999999999999999E-4</v>
      </c>
      <c r="J116">
        <v>100</v>
      </c>
      <c r="K116">
        <v>1.32E-3</v>
      </c>
      <c r="L116">
        <v>100</v>
      </c>
      <c r="M116">
        <v>3.8999999999999999E-4</v>
      </c>
      <c r="N116" t="b">
        <f t="shared" si="3"/>
        <v>1</v>
      </c>
      <c r="O116" t="b">
        <f t="shared" si="4"/>
        <v>0</v>
      </c>
      <c r="P116" t="b">
        <f t="shared" si="5"/>
        <v>1</v>
      </c>
    </row>
    <row r="117" spans="1:16" x14ac:dyDescent="0.2">
      <c r="A117" t="s">
        <v>177</v>
      </c>
      <c r="B117">
        <v>342</v>
      </c>
      <c r="C117" t="s">
        <v>178</v>
      </c>
      <c r="D117">
        <v>9.2099999999999994E-3</v>
      </c>
      <c r="E117">
        <v>5.9500000000000004E-3</v>
      </c>
      <c r="F117">
        <v>3.3099999999999997E-2</v>
      </c>
      <c r="G117">
        <v>5.7999999999999996E-3</v>
      </c>
      <c r="H117">
        <v>100</v>
      </c>
      <c r="I117">
        <v>5.9800000000000001E-3</v>
      </c>
      <c r="J117">
        <v>100</v>
      </c>
      <c r="K117">
        <v>3.3279999999999997E-2</v>
      </c>
      <c r="L117">
        <v>100</v>
      </c>
      <c r="M117">
        <v>5.8900000000000003E-3</v>
      </c>
      <c r="N117" t="b">
        <f t="shared" si="3"/>
        <v>1</v>
      </c>
      <c r="O117" t="b">
        <f t="shared" si="4"/>
        <v>0</v>
      </c>
      <c r="P117" t="b">
        <f t="shared" si="5"/>
        <v>1</v>
      </c>
    </row>
    <row r="118" spans="1:16" x14ac:dyDescent="0.2">
      <c r="A118" t="s">
        <v>179</v>
      </c>
      <c r="B118">
        <v>5955</v>
      </c>
      <c r="C118" t="s">
        <v>105</v>
      </c>
      <c r="D118">
        <v>0.29165999999999997</v>
      </c>
      <c r="E118">
        <v>0.40911999999999998</v>
      </c>
      <c r="F118">
        <v>5.8952099999999996</v>
      </c>
      <c r="G118">
        <v>0.32971</v>
      </c>
      <c r="H118">
        <v>100</v>
      </c>
      <c r="I118">
        <v>0.43717</v>
      </c>
      <c r="J118">
        <v>100</v>
      </c>
      <c r="K118">
        <v>7.1019100000000002</v>
      </c>
      <c r="L118">
        <v>100</v>
      </c>
      <c r="M118">
        <v>0.34799000000000002</v>
      </c>
      <c r="N118" t="b">
        <f t="shared" si="3"/>
        <v>0</v>
      </c>
      <c r="O118" t="b">
        <f t="shared" si="4"/>
        <v>0</v>
      </c>
      <c r="P118" t="b">
        <f t="shared" si="5"/>
        <v>1</v>
      </c>
    </row>
    <row r="119" spans="1:16" x14ac:dyDescent="0.2">
      <c r="A119" t="s">
        <v>180</v>
      </c>
      <c r="B119">
        <v>41553</v>
      </c>
      <c r="C119" t="s">
        <v>29</v>
      </c>
      <c r="D119">
        <v>1.68638</v>
      </c>
      <c r="E119">
        <v>1.14954</v>
      </c>
      <c r="F119">
        <v>1000000</v>
      </c>
      <c r="G119">
        <v>1000000</v>
      </c>
      <c r="H119">
        <v>100</v>
      </c>
      <c r="I119">
        <v>1.0680099999999999</v>
      </c>
      <c r="J119">
        <v>0</v>
      </c>
      <c r="K119">
        <v>1000000</v>
      </c>
      <c r="L119">
        <v>0</v>
      </c>
      <c r="M119">
        <v>1000000</v>
      </c>
      <c r="N119" t="b">
        <f t="shared" si="3"/>
        <v>1</v>
      </c>
      <c r="O119" t="b">
        <f t="shared" si="4"/>
        <v>0</v>
      </c>
      <c r="P119" t="b">
        <f t="shared" si="5"/>
        <v>0</v>
      </c>
    </row>
    <row r="120" spans="1:16" x14ac:dyDescent="0.2">
      <c r="A120" t="s">
        <v>181</v>
      </c>
      <c r="B120">
        <v>1900</v>
      </c>
      <c r="C120" t="s">
        <v>14</v>
      </c>
      <c r="D120">
        <v>6.3030000000000003E-2</v>
      </c>
      <c r="E120">
        <v>2.7789999999999999E-2</v>
      </c>
      <c r="F120">
        <v>0.77795000000000003</v>
      </c>
      <c r="G120">
        <v>5.1839999999999997E-2</v>
      </c>
      <c r="H120">
        <v>100</v>
      </c>
      <c r="I120">
        <v>2.5749999999999999E-2</v>
      </c>
      <c r="J120">
        <v>100</v>
      </c>
      <c r="K120">
        <v>0.83506999999999998</v>
      </c>
      <c r="L120">
        <v>100</v>
      </c>
      <c r="M120">
        <v>5.2940000000000001E-2</v>
      </c>
      <c r="N120" t="b">
        <f t="shared" si="3"/>
        <v>1</v>
      </c>
      <c r="O120" t="b">
        <f t="shared" si="4"/>
        <v>0</v>
      </c>
      <c r="P120" t="b">
        <f t="shared" si="5"/>
        <v>1</v>
      </c>
    </row>
    <row r="121" spans="1:16" x14ac:dyDescent="0.2">
      <c r="A121" t="s">
        <v>182</v>
      </c>
      <c r="B121">
        <v>468</v>
      </c>
      <c r="C121" t="s">
        <v>37</v>
      </c>
      <c r="D121">
        <v>1.306E-2</v>
      </c>
      <c r="E121">
        <v>9.1199999999999996E-3</v>
      </c>
      <c r="F121">
        <v>6.1120000000000001E-2</v>
      </c>
      <c r="G121">
        <v>6.8199999999999997E-3</v>
      </c>
      <c r="H121">
        <v>100</v>
      </c>
      <c r="I121">
        <v>9.2599999999999991E-3</v>
      </c>
      <c r="J121">
        <v>100</v>
      </c>
      <c r="K121">
        <v>6.1150000000000003E-2</v>
      </c>
      <c r="L121">
        <v>100</v>
      </c>
      <c r="M121">
        <v>6.8199999999999997E-3</v>
      </c>
      <c r="N121" t="b">
        <f t="shared" si="3"/>
        <v>1</v>
      </c>
      <c r="O121" t="b">
        <f t="shared" si="4"/>
        <v>0</v>
      </c>
      <c r="P121" t="b">
        <f t="shared" si="5"/>
        <v>1</v>
      </c>
    </row>
    <row r="122" spans="1:16" x14ac:dyDescent="0.2">
      <c r="A122" t="s">
        <v>183</v>
      </c>
      <c r="B122">
        <v>243</v>
      </c>
      <c r="C122" t="s">
        <v>184</v>
      </c>
      <c r="D122">
        <v>5.8100000000000001E-3</v>
      </c>
      <c r="E122">
        <v>3.8999999999999998E-3</v>
      </c>
      <c r="F122">
        <v>1.8589999999999999E-2</v>
      </c>
      <c r="G122">
        <v>0.67367999999999995</v>
      </c>
      <c r="H122">
        <v>100</v>
      </c>
      <c r="I122">
        <v>3.8700000000000002E-3</v>
      </c>
      <c r="J122">
        <v>100</v>
      </c>
      <c r="K122">
        <v>1.8380000000000001E-2</v>
      </c>
      <c r="L122">
        <v>100</v>
      </c>
      <c r="M122">
        <v>0.65964</v>
      </c>
      <c r="N122" t="b">
        <f t="shared" si="3"/>
        <v>1</v>
      </c>
      <c r="O122" t="b">
        <f t="shared" si="4"/>
        <v>0</v>
      </c>
      <c r="P122" t="b">
        <f t="shared" si="5"/>
        <v>1</v>
      </c>
    </row>
    <row r="123" spans="1:16" x14ac:dyDescent="0.2">
      <c r="A123" t="s">
        <v>185</v>
      </c>
      <c r="B123">
        <v>3472788</v>
      </c>
      <c r="C123" t="s">
        <v>128</v>
      </c>
      <c r="D123">
        <v>1000000</v>
      </c>
      <c r="E123">
        <v>1000000</v>
      </c>
      <c r="F123">
        <v>1000000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L123">
        <v>0</v>
      </c>
      <c r="M123">
        <v>1000000</v>
      </c>
      <c r="N123" t="b">
        <f t="shared" si="3"/>
        <v>0</v>
      </c>
      <c r="O123" t="b">
        <f t="shared" si="4"/>
        <v>1</v>
      </c>
      <c r="P123" t="b">
        <f t="shared" si="5"/>
        <v>0</v>
      </c>
    </row>
    <row r="124" spans="1:16" x14ac:dyDescent="0.2">
      <c r="A124" t="s">
        <v>186</v>
      </c>
      <c r="B124">
        <v>150722</v>
      </c>
      <c r="C124" t="s">
        <v>187</v>
      </c>
      <c r="D124">
        <v>37.006700000000002</v>
      </c>
      <c r="E124">
        <v>1000000</v>
      </c>
      <c r="F124">
        <v>1000000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L124">
        <v>0</v>
      </c>
      <c r="M124">
        <v>1000000</v>
      </c>
      <c r="N124" t="b">
        <f t="shared" si="3"/>
        <v>0</v>
      </c>
      <c r="O124" t="b">
        <f t="shared" si="4"/>
        <v>0</v>
      </c>
      <c r="P124" t="b">
        <f t="shared" si="5"/>
        <v>0</v>
      </c>
    </row>
    <row r="125" spans="1:16" x14ac:dyDescent="0.2">
      <c r="A125" t="s">
        <v>188</v>
      </c>
      <c r="B125">
        <v>156</v>
      </c>
      <c r="C125" t="s">
        <v>61</v>
      </c>
      <c r="D125">
        <v>4.3499999999999997E-3</v>
      </c>
      <c r="E125">
        <v>4.0299999999999997E-3</v>
      </c>
      <c r="F125">
        <v>1.078E-2</v>
      </c>
      <c r="G125">
        <v>3.4099999999999998E-3</v>
      </c>
      <c r="H125">
        <v>100</v>
      </c>
      <c r="I125">
        <v>4.2500000000000003E-3</v>
      </c>
      <c r="J125">
        <v>100</v>
      </c>
      <c r="K125">
        <v>1.1259999999999999E-2</v>
      </c>
      <c r="L125">
        <v>100</v>
      </c>
      <c r="M125">
        <v>3.46E-3</v>
      </c>
      <c r="N125" t="b">
        <f t="shared" si="3"/>
        <v>1</v>
      </c>
      <c r="O125" t="b">
        <f t="shared" si="4"/>
        <v>0</v>
      </c>
      <c r="P125" t="b">
        <f t="shared" si="5"/>
        <v>1</v>
      </c>
    </row>
    <row r="126" spans="1:16" x14ac:dyDescent="0.2">
      <c r="A126" t="s">
        <v>189</v>
      </c>
      <c r="B126">
        <v>190</v>
      </c>
      <c r="C126" t="s">
        <v>16</v>
      </c>
      <c r="D126">
        <v>4.8700000000000002E-3</v>
      </c>
      <c r="E126">
        <v>2.4499999999999999E-3</v>
      </c>
      <c r="F126">
        <v>2.0240000000000001E-2</v>
      </c>
      <c r="G126">
        <v>3.15E-3</v>
      </c>
      <c r="H126">
        <v>100</v>
      </c>
      <c r="I126">
        <v>2.4599999999999999E-3</v>
      </c>
      <c r="J126">
        <v>100</v>
      </c>
      <c r="K126">
        <v>1.983E-2</v>
      </c>
      <c r="L126">
        <v>100</v>
      </c>
      <c r="M126">
        <v>3.16E-3</v>
      </c>
      <c r="N126" t="b">
        <f t="shared" si="3"/>
        <v>1</v>
      </c>
      <c r="O126" t="b">
        <f t="shared" si="4"/>
        <v>0</v>
      </c>
      <c r="P126" t="b">
        <f t="shared" si="5"/>
        <v>1</v>
      </c>
    </row>
    <row r="127" spans="1:16" x14ac:dyDescent="0.2">
      <c r="A127" t="s">
        <v>190</v>
      </c>
      <c r="B127">
        <v>7009145</v>
      </c>
      <c r="C127" t="s">
        <v>140</v>
      </c>
      <c r="D127">
        <v>1000000</v>
      </c>
      <c r="E127">
        <v>1000000</v>
      </c>
      <c r="F127">
        <v>1000000</v>
      </c>
      <c r="G127">
        <v>1000000</v>
      </c>
      <c r="H127">
        <v>0</v>
      </c>
      <c r="I127">
        <v>1000000</v>
      </c>
      <c r="J127">
        <v>0</v>
      </c>
      <c r="K127">
        <v>1000000</v>
      </c>
      <c r="L127">
        <v>0</v>
      </c>
      <c r="M127">
        <v>1000000</v>
      </c>
      <c r="N127" t="b">
        <f t="shared" si="3"/>
        <v>0</v>
      </c>
      <c r="O127" t="b">
        <f t="shared" si="4"/>
        <v>1</v>
      </c>
      <c r="P127" t="b">
        <f t="shared" si="5"/>
        <v>0</v>
      </c>
    </row>
    <row r="128" spans="1:16" x14ac:dyDescent="0.2">
      <c r="A128" t="s">
        <v>191</v>
      </c>
      <c r="B128">
        <v>2431</v>
      </c>
      <c r="C128" t="s">
        <v>192</v>
      </c>
      <c r="D128">
        <v>0.10231</v>
      </c>
      <c r="E128">
        <v>0.60094999999999998</v>
      </c>
      <c r="F128">
        <v>23.706160000000001</v>
      </c>
      <c r="G128">
        <v>1000000</v>
      </c>
      <c r="H128">
        <v>0</v>
      </c>
      <c r="I128">
        <v>0.19517999999999999</v>
      </c>
      <c r="J128">
        <v>0</v>
      </c>
      <c r="K128">
        <v>3.7070699999999999</v>
      </c>
      <c r="L128">
        <v>0</v>
      </c>
      <c r="M128">
        <v>1000000</v>
      </c>
      <c r="N128" t="b">
        <f t="shared" si="3"/>
        <v>0</v>
      </c>
      <c r="O128" t="b">
        <f t="shared" si="4"/>
        <v>0</v>
      </c>
      <c r="P128" t="b">
        <f t="shared" si="5"/>
        <v>0</v>
      </c>
    </row>
    <row r="129" spans="1:16" x14ac:dyDescent="0.2">
      <c r="A129" t="s">
        <v>193</v>
      </c>
      <c r="B129">
        <v>16533</v>
      </c>
      <c r="C129" t="s">
        <v>35</v>
      </c>
      <c r="D129">
        <v>1000000</v>
      </c>
      <c r="E129">
        <v>54.97654</v>
      </c>
      <c r="F129">
        <v>1000000</v>
      </c>
      <c r="G129">
        <v>1000000</v>
      </c>
      <c r="H129">
        <v>100</v>
      </c>
      <c r="I129">
        <v>54.607579999999999</v>
      </c>
      <c r="J129">
        <v>100</v>
      </c>
      <c r="K129">
        <v>1000000</v>
      </c>
      <c r="L129">
        <v>0</v>
      </c>
      <c r="M129">
        <v>1000000</v>
      </c>
      <c r="N129" t="b">
        <f t="shared" si="3"/>
        <v>1</v>
      </c>
      <c r="O129" t="b">
        <f t="shared" si="4"/>
        <v>0</v>
      </c>
      <c r="P129" t="b">
        <f t="shared" si="5"/>
        <v>0</v>
      </c>
    </row>
    <row r="130" spans="1:16" x14ac:dyDescent="0.2">
      <c r="A130" t="s">
        <v>194</v>
      </c>
      <c r="B130">
        <v>27</v>
      </c>
      <c r="C130" t="s">
        <v>65</v>
      </c>
      <c r="D130">
        <v>1.0499999999999999E-3</v>
      </c>
      <c r="E130">
        <v>1.91E-3</v>
      </c>
      <c r="F130">
        <v>6.1999999999999998E-3</v>
      </c>
      <c r="G130">
        <v>2.111E-2</v>
      </c>
      <c r="H130">
        <v>14.81</v>
      </c>
      <c r="I130">
        <v>1.16E-3</v>
      </c>
      <c r="J130">
        <v>100</v>
      </c>
      <c r="K130">
        <v>6.1199999999999996E-3</v>
      </c>
      <c r="L130">
        <v>100</v>
      </c>
      <c r="M130">
        <v>2.087E-2</v>
      </c>
      <c r="N130" t="b">
        <f t="shared" si="3"/>
        <v>0</v>
      </c>
      <c r="O130" t="b">
        <f t="shared" si="4"/>
        <v>0</v>
      </c>
      <c r="P130" t="b">
        <f t="shared" si="5"/>
        <v>0</v>
      </c>
    </row>
    <row r="131" spans="1:16" x14ac:dyDescent="0.2">
      <c r="A131" t="s">
        <v>195</v>
      </c>
      <c r="B131">
        <v>32832</v>
      </c>
      <c r="C131" t="s">
        <v>42</v>
      </c>
      <c r="D131">
        <v>1.53755</v>
      </c>
      <c r="E131">
        <v>3.3858600000000001</v>
      </c>
      <c r="F131">
        <v>1000000</v>
      </c>
      <c r="G131">
        <v>1.82223</v>
      </c>
      <c r="H131">
        <v>100</v>
      </c>
      <c r="I131">
        <v>3.4053900000000001</v>
      </c>
      <c r="J131">
        <v>0</v>
      </c>
      <c r="K131">
        <v>1000000</v>
      </c>
      <c r="L131">
        <v>100</v>
      </c>
      <c r="M131">
        <v>1.9035200000000001</v>
      </c>
      <c r="N131" t="b">
        <f t="shared" ref="N131:N153" si="6">OR(D131&gt;E131,D131&gt;F131,D131&gt;G131,D131&gt;I131,D131&gt;K131,D131&gt;M131)</f>
        <v>0</v>
      </c>
      <c r="O131" t="b">
        <f t="shared" ref="O131:O153" si="7">AND(D131&gt;1000,E131&gt;1000,F131&gt;1000,G131&gt;1000,H131&lt;100,J131&lt;100,L131&lt;100)</f>
        <v>0</v>
      </c>
      <c r="P131" t="b">
        <f t="shared" ref="P131:P153" si="8">AND(D131&lt;1000,E131&lt;1000,F131&lt;1000,G131&lt;1000,H131=100,J131=100,L131=100)</f>
        <v>0</v>
      </c>
    </row>
    <row r="132" spans="1:16" x14ac:dyDescent="0.2">
      <c r="A132" t="s">
        <v>196</v>
      </c>
      <c r="B132">
        <v>129</v>
      </c>
      <c r="C132" t="s">
        <v>197</v>
      </c>
      <c r="D132">
        <v>8.6389999999999995E-2</v>
      </c>
      <c r="E132">
        <v>3.2050000000000002E-2</v>
      </c>
      <c r="F132">
        <v>2.8139999999999998E-2</v>
      </c>
      <c r="G132">
        <v>0.16911999999999999</v>
      </c>
      <c r="H132">
        <v>4.6500000000000004</v>
      </c>
      <c r="I132">
        <v>2.8729999999999999E-2</v>
      </c>
      <c r="J132">
        <v>100</v>
      </c>
      <c r="K132">
        <v>2.8000000000000001E-2</v>
      </c>
      <c r="L132">
        <v>100</v>
      </c>
      <c r="M132">
        <v>0.16866</v>
      </c>
      <c r="N132" t="b">
        <f t="shared" si="6"/>
        <v>1</v>
      </c>
      <c r="O132" t="b">
        <f t="shared" si="7"/>
        <v>0</v>
      </c>
      <c r="P132" t="b">
        <f t="shared" si="8"/>
        <v>0</v>
      </c>
    </row>
    <row r="133" spans="1:16" x14ac:dyDescent="0.2">
      <c r="A133" t="s">
        <v>198</v>
      </c>
      <c r="B133">
        <v>48</v>
      </c>
      <c r="C133" t="s">
        <v>23</v>
      </c>
      <c r="D133">
        <v>1.57E-3</v>
      </c>
      <c r="E133">
        <v>1E-3</v>
      </c>
      <c r="F133">
        <v>4.0699999999999998E-3</v>
      </c>
      <c r="G133">
        <v>9.8999999999999999E-4</v>
      </c>
      <c r="H133">
        <v>100</v>
      </c>
      <c r="I133">
        <v>9.6000000000000002E-4</v>
      </c>
      <c r="J133">
        <v>100</v>
      </c>
      <c r="K133">
        <v>4.0099999999999997E-3</v>
      </c>
      <c r="L133">
        <v>100</v>
      </c>
      <c r="M133">
        <v>1E-3</v>
      </c>
      <c r="N133" t="b">
        <f t="shared" si="6"/>
        <v>1</v>
      </c>
      <c r="O133" t="b">
        <f t="shared" si="7"/>
        <v>0</v>
      </c>
      <c r="P133" t="b">
        <f t="shared" si="8"/>
        <v>1</v>
      </c>
    </row>
    <row r="134" spans="1:16" x14ac:dyDescent="0.2">
      <c r="A134" t="s">
        <v>199</v>
      </c>
      <c r="B134">
        <v>90</v>
      </c>
      <c r="C134" t="s">
        <v>82</v>
      </c>
      <c r="D134">
        <v>3.29E-3</v>
      </c>
      <c r="E134">
        <v>9.0900000000000009E-3</v>
      </c>
      <c r="F134">
        <v>5.3260000000000002E-2</v>
      </c>
      <c r="G134">
        <v>0.18207000000000001</v>
      </c>
      <c r="H134">
        <v>0</v>
      </c>
      <c r="I134">
        <v>2.8600000000000001E-3</v>
      </c>
      <c r="J134">
        <v>0</v>
      </c>
      <c r="K134">
        <v>2.7029999999999998E-2</v>
      </c>
      <c r="L134">
        <v>100</v>
      </c>
      <c r="M134">
        <v>0.18165999999999999</v>
      </c>
      <c r="N134" t="b">
        <f t="shared" si="6"/>
        <v>1</v>
      </c>
      <c r="O134" t="b">
        <f t="shared" si="7"/>
        <v>0</v>
      </c>
      <c r="P134" t="b">
        <f t="shared" si="8"/>
        <v>0</v>
      </c>
    </row>
    <row r="135" spans="1:16" x14ac:dyDescent="0.2">
      <c r="A135" t="s">
        <v>200</v>
      </c>
      <c r="B135">
        <v>126</v>
      </c>
      <c r="C135" t="s">
        <v>16</v>
      </c>
      <c r="D135">
        <v>3.3400000000000001E-3</v>
      </c>
      <c r="E135">
        <v>1.6999999999999999E-3</v>
      </c>
      <c r="F135">
        <v>1.285E-2</v>
      </c>
      <c r="G135">
        <v>2.1800000000000001E-3</v>
      </c>
      <c r="H135">
        <v>100</v>
      </c>
      <c r="I135">
        <v>1.74E-3</v>
      </c>
      <c r="J135">
        <v>100</v>
      </c>
      <c r="K135">
        <v>1.265E-2</v>
      </c>
      <c r="L135">
        <v>100</v>
      </c>
      <c r="M135">
        <v>2.2100000000000002E-3</v>
      </c>
      <c r="N135" t="b">
        <f t="shared" si="6"/>
        <v>1</v>
      </c>
      <c r="O135" t="b">
        <f t="shared" si="7"/>
        <v>0</v>
      </c>
      <c r="P135" t="b">
        <f t="shared" si="8"/>
        <v>1</v>
      </c>
    </row>
    <row r="136" spans="1:16" x14ac:dyDescent="0.2">
      <c r="A136" t="s">
        <v>201</v>
      </c>
      <c r="B136">
        <v>70</v>
      </c>
      <c r="C136" t="s">
        <v>53</v>
      </c>
      <c r="D136">
        <v>1.9E-3</v>
      </c>
      <c r="E136">
        <v>1.25E-3</v>
      </c>
      <c r="F136">
        <v>5.0600000000000003E-3</v>
      </c>
      <c r="G136">
        <v>1.2099999999999999E-3</v>
      </c>
      <c r="H136">
        <v>100</v>
      </c>
      <c r="I136">
        <v>1.25E-3</v>
      </c>
      <c r="J136">
        <v>100</v>
      </c>
      <c r="K136">
        <v>5.0000000000000001E-3</v>
      </c>
      <c r="L136">
        <v>100</v>
      </c>
      <c r="M136">
        <v>1.23E-3</v>
      </c>
      <c r="N136" t="b">
        <f t="shared" si="6"/>
        <v>1</v>
      </c>
      <c r="O136" t="b">
        <f t="shared" si="7"/>
        <v>0</v>
      </c>
      <c r="P136" t="b">
        <f t="shared" si="8"/>
        <v>1</v>
      </c>
    </row>
    <row r="137" spans="1:16" x14ac:dyDescent="0.2">
      <c r="A137" t="s">
        <v>202</v>
      </c>
      <c r="B137">
        <v>7837</v>
      </c>
      <c r="C137" t="s">
        <v>23</v>
      </c>
      <c r="D137">
        <v>0.42305999999999999</v>
      </c>
      <c r="E137">
        <v>0.19924</v>
      </c>
      <c r="F137">
        <v>7.9191000000000003</v>
      </c>
      <c r="G137">
        <v>0.37254999999999999</v>
      </c>
      <c r="H137">
        <v>100</v>
      </c>
      <c r="I137">
        <v>0.21701999999999999</v>
      </c>
      <c r="J137">
        <v>100</v>
      </c>
      <c r="K137">
        <v>10.94303</v>
      </c>
      <c r="L137">
        <v>100</v>
      </c>
      <c r="M137">
        <v>0.37940000000000002</v>
      </c>
      <c r="N137" t="b">
        <f t="shared" si="6"/>
        <v>1</v>
      </c>
      <c r="O137" t="b">
        <f t="shared" si="7"/>
        <v>0</v>
      </c>
      <c r="P137" t="b">
        <f t="shared" si="8"/>
        <v>1</v>
      </c>
    </row>
    <row r="138" spans="1:16" x14ac:dyDescent="0.2">
      <c r="A138" t="s">
        <v>203</v>
      </c>
      <c r="B138">
        <v>240</v>
      </c>
      <c r="C138" t="s">
        <v>29</v>
      </c>
      <c r="D138">
        <v>8.1200000000000005E-3</v>
      </c>
      <c r="E138">
        <v>9.0799999999999995E-3</v>
      </c>
      <c r="F138">
        <v>3.3009999999999998E-2</v>
      </c>
      <c r="G138">
        <v>6.1000000000000004E-3</v>
      </c>
      <c r="H138">
        <v>100</v>
      </c>
      <c r="I138">
        <v>9.0299999999999998E-3</v>
      </c>
      <c r="J138">
        <v>100</v>
      </c>
      <c r="K138">
        <v>3.2800000000000003E-2</v>
      </c>
      <c r="L138">
        <v>100</v>
      </c>
      <c r="M138">
        <v>6.0899999999999999E-3</v>
      </c>
      <c r="N138" t="b">
        <f t="shared" si="6"/>
        <v>1</v>
      </c>
      <c r="O138" t="b">
        <f t="shared" si="7"/>
        <v>0</v>
      </c>
      <c r="P138" t="b">
        <f t="shared" si="8"/>
        <v>1</v>
      </c>
    </row>
    <row r="139" spans="1:16" x14ac:dyDescent="0.2">
      <c r="A139" t="s">
        <v>204</v>
      </c>
      <c r="B139">
        <v>1275</v>
      </c>
      <c r="C139" t="s">
        <v>23</v>
      </c>
      <c r="D139">
        <v>4.1029999999999997E-2</v>
      </c>
      <c r="E139">
        <v>2.6530000000000001E-2</v>
      </c>
      <c r="F139">
        <v>0.54237000000000002</v>
      </c>
      <c r="G139">
        <v>12.1463</v>
      </c>
      <c r="H139">
        <v>100</v>
      </c>
      <c r="I139">
        <v>2.777E-2</v>
      </c>
      <c r="J139">
        <v>100</v>
      </c>
      <c r="K139">
        <v>0.67562999999999995</v>
      </c>
      <c r="L139">
        <v>100</v>
      </c>
      <c r="M139">
        <v>12.59076</v>
      </c>
      <c r="N139" t="b">
        <f t="shared" si="6"/>
        <v>1</v>
      </c>
      <c r="O139" t="b">
        <f t="shared" si="7"/>
        <v>0</v>
      </c>
      <c r="P139" t="b">
        <f t="shared" si="8"/>
        <v>1</v>
      </c>
    </row>
    <row r="140" spans="1:16" x14ac:dyDescent="0.2">
      <c r="A140" t="s">
        <v>205</v>
      </c>
      <c r="B140">
        <v>575</v>
      </c>
      <c r="C140" t="s">
        <v>206</v>
      </c>
      <c r="D140">
        <v>1.652E-2</v>
      </c>
      <c r="E140">
        <v>1.383E-2</v>
      </c>
      <c r="F140">
        <v>7.1230000000000002E-2</v>
      </c>
      <c r="G140">
        <v>9.1800000000000007E-3</v>
      </c>
      <c r="H140">
        <v>100</v>
      </c>
      <c r="I140">
        <v>1.38E-2</v>
      </c>
      <c r="J140">
        <v>100</v>
      </c>
      <c r="K140">
        <v>7.0809999999999998E-2</v>
      </c>
      <c r="L140">
        <v>100</v>
      </c>
      <c r="M140">
        <v>9.0900000000000009E-3</v>
      </c>
      <c r="N140" t="b">
        <f t="shared" si="6"/>
        <v>1</v>
      </c>
      <c r="O140" t="b">
        <f t="shared" si="7"/>
        <v>0</v>
      </c>
      <c r="P140" t="b">
        <f t="shared" si="8"/>
        <v>1</v>
      </c>
    </row>
    <row r="141" spans="1:16" x14ac:dyDescent="0.2">
      <c r="A141" t="s">
        <v>207</v>
      </c>
      <c r="B141">
        <v>400</v>
      </c>
      <c r="C141" t="s">
        <v>29</v>
      </c>
      <c r="D141">
        <v>1.6109999999999999E-2</v>
      </c>
      <c r="E141">
        <v>1.8759999999999999E-2</v>
      </c>
      <c r="F141">
        <v>9.6560000000000007E-2</v>
      </c>
      <c r="G141">
        <v>1.533E-2</v>
      </c>
      <c r="H141">
        <v>100</v>
      </c>
      <c r="I141">
        <v>1.8800000000000001E-2</v>
      </c>
      <c r="J141">
        <v>100</v>
      </c>
      <c r="K141">
        <v>9.5549999999999996E-2</v>
      </c>
      <c r="L141">
        <v>100</v>
      </c>
      <c r="M141">
        <v>1.559E-2</v>
      </c>
      <c r="N141" t="b">
        <f t="shared" si="6"/>
        <v>1</v>
      </c>
      <c r="O141" t="b">
        <f t="shared" si="7"/>
        <v>0</v>
      </c>
      <c r="P141" t="b">
        <f t="shared" si="8"/>
        <v>1</v>
      </c>
    </row>
    <row r="142" spans="1:16" x14ac:dyDescent="0.2">
      <c r="A142" t="s">
        <v>208</v>
      </c>
      <c r="B142">
        <v>144</v>
      </c>
      <c r="C142" t="s">
        <v>23</v>
      </c>
      <c r="D142">
        <v>4.6800000000000001E-3</v>
      </c>
      <c r="E142">
        <v>2.7100000000000002E-3</v>
      </c>
      <c r="F142">
        <v>2.3800000000000002E-2</v>
      </c>
      <c r="G142">
        <v>3.5999999999999999E-3</v>
      </c>
      <c r="H142">
        <v>100</v>
      </c>
      <c r="I142">
        <v>2.7100000000000002E-3</v>
      </c>
      <c r="J142">
        <v>100</v>
      </c>
      <c r="K142">
        <v>2.333E-2</v>
      </c>
      <c r="L142">
        <v>100</v>
      </c>
      <c r="M142">
        <v>3.63E-3</v>
      </c>
      <c r="N142" t="b">
        <f t="shared" si="6"/>
        <v>1</v>
      </c>
      <c r="O142" t="b">
        <f t="shared" si="7"/>
        <v>0</v>
      </c>
      <c r="P142" t="b">
        <f t="shared" si="8"/>
        <v>1</v>
      </c>
    </row>
    <row r="143" spans="1:16" x14ac:dyDescent="0.2">
      <c r="A143" t="s">
        <v>209</v>
      </c>
      <c r="B143">
        <v>760444</v>
      </c>
      <c r="C143" t="s">
        <v>63</v>
      </c>
      <c r="D143">
        <v>1000000</v>
      </c>
      <c r="E143">
        <v>1000000</v>
      </c>
      <c r="F143">
        <v>1000000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L143">
        <v>0</v>
      </c>
      <c r="M143">
        <v>1000000</v>
      </c>
      <c r="N143" t="b">
        <f t="shared" si="6"/>
        <v>0</v>
      </c>
      <c r="O143" t="b">
        <f t="shared" si="7"/>
        <v>1</v>
      </c>
      <c r="P143" t="b">
        <f t="shared" si="8"/>
        <v>0</v>
      </c>
    </row>
    <row r="144" spans="1:16" x14ac:dyDescent="0.2">
      <c r="A144" t="s">
        <v>210</v>
      </c>
      <c r="B144">
        <v>465</v>
      </c>
      <c r="C144" t="s">
        <v>82</v>
      </c>
      <c r="D144">
        <v>1.353E-2</v>
      </c>
      <c r="E144">
        <v>5.2359999999999997E-2</v>
      </c>
      <c r="F144">
        <v>0.51078000000000001</v>
      </c>
      <c r="G144">
        <v>7.7362599999999997</v>
      </c>
      <c r="H144">
        <v>0</v>
      </c>
      <c r="I144">
        <v>2.2540000000000001E-2</v>
      </c>
      <c r="J144">
        <v>0</v>
      </c>
      <c r="K144">
        <v>0.20324999999999999</v>
      </c>
      <c r="L144">
        <v>100</v>
      </c>
      <c r="M144">
        <v>7.9624100000000002</v>
      </c>
      <c r="N144" t="b">
        <f t="shared" si="6"/>
        <v>0</v>
      </c>
      <c r="O144" t="b">
        <f t="shared" si="7"/>
        <v>0</v>
      </c>
      <c r="P144" t="b">
        <f t="shared" si="8"/>
        <v>0</v>
      </c>
    </row>
    <row r="145" spans="1:16" x14ac:dyDescent="0.2">
      <c r="A145" t="s">
        <v>211</v>
      </c>
      <c r="B145">
        <v>31707</v>
      </c>
      <c r="C145" t="s">
        <v>212</v>
      </c>
      <c r="D145">
        <v>1.2383200000000001</v>
      </c>
      <c r="E145">
        <v>0.46218999999999999</v>
      </c>
      <c r="F145">
        <v>1000000</v>
      </c>
      <c r="G145">
        <v>1.13571</v>
      </c>
      <c r="H145">
        <v>100</v>
      </c>
      <c r="I145">
        <v>0.51346999999999998</v>
      </c>
      <c r="J145">
        <v>0</v>
      </c>
      <c r="K145">
        <v>1000000</v>
      </c>
      <c r="L145">
        <v>100</v>
      </c>
      <c r="M145">
        <v>1.1829400000000001</v>
      </c>
      <c r="N145" t="b">
        <f t="shared" si="6"/>
        <v>1</v>
      </c>
      <c r="O145" t="b">
        <f t="shared" si="7"/>
        <v>0</v>
      </c>
      <c r="P145" t="b">
        <f t="shared" si="8"/>
        <v>0</v>
      </c>
    </row>
    <row r="146" spans="1:16" x14ac:dyDescent="0.2">
      <c r="A146" t="s">
        <v>213</v>
      </c>
      <c r="B146">
        <v>70</v>
      </c>
      <c r="C146" t="s">
        <v>16</v>
      </c>
      <c r="D146">
        <v>1.9E-3</v>
      </c>
      <c r="E146">
        <v>9.7999999999999997E-4</v>
      </c>
      <c r="F146">
        <v>6.3899999999999998E-3</v>
      </c>
      <c r="G146">
        <v>1.1999999999999999E-3</v>
      </c>
      <c r="H146">
        <v>100</v>
      </c>
      <c r="I146">
        <v>9.8999999999999999E-4</v>
      </c>
      <c r="J146">
        <v>100</v>
      </c>
      <c r="K146">
        <v>6.3499999999999997E-3</v>
      </c>
      <c r="L146">
        <v>100</v>
      </c>
      <c r="M146">
        <v>1.1900000000000001E-3</v>
      </c>
      <c r="N146" t="b">
        <f t="shared" si="6"/>
        <v>1</v>
      </c>
      <c r="O146" t="b">
        <f t="shared" si="7"/>
        <v>0</v>
      </c>
      <c r="P146" t="b">
        <f t="shared" si="8"/>
        <v>1</v>
      </c>
    </row>
    <row r="147" spans="1:16" x14ac:dyDescent="0.2">
      <c r="A147" t="s">
        <v>214</v>
      </c>
      <c r="B147">
        <v>380171</v>
      </c>
      <c r="C147" t="s">
        <v>128</v>
      </c>
      <c r="D147">
        <v>1000000</v>
      </c>
      <c r="E147">
        <v>1000000</v>
      </c>
      <c r="F147">
        <v>1000000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L147">
        <v>0</v>
      </c>
      <c r="M147">
        <v>1000000</v>
      </c>
      <c r="N147" t="b">
        <f t="shared" si="6"/>
        <v>0</v>
      </c>
      <c r="O147" t="b">
        <f t="shared" si="7"/>
        <v>1</v>
      </c>
      <c r="P147" t="b">
        <f t="shared" si="8"/>
        <v>0</v>
      </c>
    </row>
    <row r="148" spans="1:16" x14ac:dyDescent="0.2">
      <c r="A148" t="s">
        <v>215</v>
      </c>
      <c r="B148">
        <v>8568</v>
      </c>
      <c r="C148" t="s">
        <v>68</v>
      </c>
      <c r="D148">
        <v>0.42029</v>
      </c>
      <c r="E148">
        <v>0.58814999999999995</v>
      </c>
      <c r="F148">
        <v>23.770199999999999</v>
      </c>
      <c r="G148">
        <v>1000000</v>
      </c>
      <c r="H148">
        <v>73.599999999999994</v>
      </c>
      <c r="I148">
        <v>0.51541000000000003</v>
      </c>
      <c r="J148">
        <v>73.599999999999994</v>
      </c>
      <c r="K148">
        <v>21.624420000000001</v>
      </c>
      <c r="L148">
        <v>0</v>
      </c>
      <c r="M148">
        <v>1000000</v>
      </c>
      <c r="N148" t="b">
        <f t="shared" si="6"/>
        <v>0</v>
      </c>
      <c r="O148" t="b">
        <f t="shared" si="7"/>
        <v>0</v>
      </c>
      <c r="P148" t="b">
        <f t="shared" si="8"/>
        <v>0</v>
      </c>
    </row>
    <row r="149" spans="1:16" x14ac:dyDescent="0.2">
      <c r="A149" t="s">
        <v>216</v>
      </c>
      <c r="B149">
        <v>330769</v>
      </c>
      <c r="C149" t="s">
        <v>105</v>
      </c>
      <c r="D149">
        <v>24.542290000000001</v>
      </c>
      <c r="E149">
        <v>20.93309</v>
      </c>
      <c r="F149">
        <v>1000000</v>
      </c>
      <c r="G149">
        <v>1000000</v>
      </c>
      <c r="H149">
        <v>100</v>
      </c>
      <c r="I149">
        <v>21.033809999999999</v>
      </c>
      <c r="J149">
        <v>0</v>
      </c>
      <c r="K149">
        <v>1000000</v>
      </c>
      <c r="L149">
        <v>0</v>
      </c>
      <c r="M149">
        <v>1000000</v>
      </c>
      <c r="N149" t="b">
        <f t="shared" si="6"/>
        <v>1</v>
      </c>
      <c r="O149" t="b">
        <f t="shared" si="7"/>
        <v>0</v>
      </c>
      <c r="P149" t="b">
        <f t="shared" si="8"/>
        <v>0</v>
      </c>
    </row>
    <row r="150" spans="1:16" x14ac:dyDescent="0.2">
      <c r="A150" t="s">
        <v>217</v>
      </c>
      <c r="B150">
        <v>11410</v>
      </c>
      <c r="C150" t="s">
        <v>218</v>
      </c>
      <c r="D150">
        <v>1000000</v>
      </c>
      <c r="E150">
        <v>38.042909999999999</v>
      </c>
      <c r="F150">
        <v>33.614449999999998</v>
      </c>
      <c r="G150">
        <v>1000000</v>
      </c>
      <c r="H150">
        <v>100</v>
      </c>
      <c r="I150">
        <v>41.887090000000001</v>
      </c>
      <c r="J150">
        <v>100</v>
      </c>
      <c r="K150">
        <v>35.659770000000002</v>
      </c>
      <c r="L150">
        <v>0</v>
      </c>
      <c r="M150">
        <v>1000000</v>
      </c>
      <c r="N150" t="b">
        <f t="shared" si="6"/>
        <v>1</v>
      </c>
      <c r="O150" t="b">
        <f t="shared" si="7"/>
        <v>0</v>
      </c>
      <c r="P150" t="b">
        <f t="shared" si="8"/>
        <v>0</v>
      </c>
    </row>
    <row r="151" spans="1:16" x14ac:dyDescent="0.2">
      <c r="A151" t="s">
        <v>219</v>
      </c>
      <c r="B151">
        <v>306</v>
      </c>
      <c r="C151" t="s">
        <v>220</v>
      </c>
      <c r="D151">
        <v>1.0370000000000001E-2</v>
      </c>
      <c r="E151">
        <v>3.7810000000000003E-2</v>
      </c>
      <c r="F151">
        <v>0.42365999999999998</v>
      </c>
      <c r="G151">
        <v>1.4985299999999999</v>
      </c>
      <c r="H151">
        <v>0</v>
      </c>
      <c r="I151">
        <v>1.132E-2</v>
      </c>
      <c r="J151">
        <v>0</v>
      </c>
      <c r="K151">
        <v>8.1030000000000005E-2</v>
      </c>
      <c r="L151">
        <v>100</v>
      </c>
      <c r="M151">
        <v>1.4942599999999999</v>
      </c>
      <c r="N151" t="b">
        <f t="shared" si="6"/>
        <v>0</v>
      </c>
      <c r="O151" t="b">
        <f t="shared" si="7"/>
        <v>0</v>
      </c>
      <c r="P151" t="b">
        <f t="shared" si="8"/>
        <v>0</v>
      </c>
    </row>
    <row r="152" spans="1:16" x14ac:dyDescent="0.2">
      <c r="A152" t="s">
        <v>221</v>
      </c>
      <c r="B152">
        <v>310805</v>
      </c>
      <c r="C152" t="s">
        <v>153</v>
      </c>
      <c r="D152">
        <v>26.145980000000002</v>
      </c>
      <c r="E152">
        <v>49.010840000000002</v>
      </c>
      <c r="F152">
        <v>1000000</v>
      </c>
      <c r="G152">
        <v>26.618469999999999</v>
      </c>
      <c r="H152">
        <v>100</v>
      </c>
      <c r="I152">
        <v>50.243090000000002</v>
      </c>
      <c r="J152">
        <v>0</v>
      </c>
      <c r="K152">
        <v>1000000</v>
      </c>
      <c r="L152">
        <v>100</v>
      </c>
      <c r="M152">
        <v>27.013449999999999</v>
      </c>
      <c r="N152" t="b">
        <f t="shared" si="6"/>
        <v>0</v>
      </c>
      <c r="O152" t="b">
        <f t="shared" si="7"/>
        <v>0</v>
      </c>
      <c r="P152" t="b">
        <f t="shared" si="8"/>
        <v>0</v>
      </c>
    </row>
    <row r="153" spans="1:16" x14ac:dyDescent="0.2">
      <c r="A153" t="s">
        <v>222</v>
      </c>
      <c r="B153">
        <v>30756</v>
      </c>
      <c r="C153" t="s">
        <v>223</v>
      </c>
      <c r="D153">
        <v>19.668980000000001</v>
      </c>
      <c r="E153">
        <v>42.556510000000003</v>
      </c>
      <c r="F153">
        <v>1000000</v>
      </c>
      <c r="G153">
        <v>1000000</v>
      </c>
      <c r="H153">
        <v>100</v>
      </c>
      <c r="I153">
        <v>40.208660000000002</v>
      </c>
      <c r="J153">
        <v>100</v>
      </c>
      <c r="K153">
        <v>1000000</v>
      </c>
      <c r="L153">
        <v>0</v>
      </c>
      <c r="M153">
        <v>1000000</v>
      </c>
      <c r="N153" t="b">
        <f t="shared" si="6"/>
        <v>0</v>
      </c>
      <c r="O153" t="b">
        <f t="shared" si="7"/>
        <v>0</v>
      </c>
      <c r="P153" t="b">
        <f t="shared" si="8"/>
        <v>0</v>
      </c>
    </row>
    <row r="155" spans="1:16" x14ac:dyDescent="0.2">
      <c r="P155">
        <f>COUNTIF(P2:P153,TRUE)</f>
        <v>87</v>
      </c>
    </row>
    <row r="156" spans="1:16" x14ac:dyDescent="0.2">
      <c r="P156">
        <f>P155/152</f>
        <v>0.57236842105263153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77" workbookViewId="0">
      <selection activeCell="D90" sqref="D90:G9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226</v>
      </c>
      <c r="O1" t="s">
        <v>227</v>
      </c>
      <c r="P1" t="s">
        <v>228</v>
      </c>
    </row>
    <row r="2" spans="1:17" x14ac:dyDescent="0.2">
      <c r="A2" t="s">
        <v>13</v>
      </c>
      <c r="B2">
        <v>1900</v>
      </c>
      <c r="C2" t="s">
        <v>14</v>
      </c>
      <c r="D2">
        <v>6.1949999999999998E-2</v>
      </c>
      <c r="E2">
        <v>2.546E-2</v>
      </c>
      <c r="F2">
        <v>0.62936999999999999</v>
      </c>
      <c r="G2">
        <v>5.0689999999999999E-2</v>
      </c>
      <c r="H2">
        <v>100</v>
      </c>
      <c r="I2">
        <v>2.708E-2</v>
      </c>
      <c r="J2">
        <v>100</v>
      </c>
      <c r="K2">
        <v>0.70638000000000001</v>
      </c>
      <c r="L2">
        <v>100</v>
      </c>
      <c r="M2">
        <v>5.6509999999999998E-2</v>
      </c>
      <c r="N2" t="b">
        <f t="shared" ref="N2:N33" si="0">OR(D2&gt;E2,D2&gt;F2,D2&gt;G2,D2&gt;I2,D2&gt;K2,D2&gt;M2)</f>
        <v>1</v>
      </c>
      <c r="O2" t="b">
        <f t="shared" ref="O2:O33" si="1">AND(D2&gt;1000,E2&gt;1000,F2&gt;1000,G2&gt;1000,H2&lt;100,J2&lt;100,L2&lt;100)</f>
        <v>0</v>
      </c>
      <c r="P2" t="b">
        <f t="shared" ref="P2:P33" si="2">AND(D2&lt;1000,E2&lt;1000,F2&lt;1000,G2&lt;1000,H2=100,J2=100,L2=100)</f>
        <v>1</v>
      </c>
    </row>
    <row r="3" spans="1:17" x14ac:dyDescent="0.2">
      <c r="A3" t="s">
        <v>15</v>
      </c>
      <c r="B3">
        <v>342</v>
      </c>
      <c r="C3" t="s">
        <v>16</v>
      </c>
      <c r="D3">
        <v>8.8999999999999999E-3</v>
      </c>
      <c r="E3">
        <v>4.3699999999999998E-3</v>
      </c>
      <c r="F3">
        <v>4.1169999999999998E-2</v>
      </c>
      <c r="G3">
        <v>5.5100000000000001E-3</v>
      </c>
      <c r="H3">
        <v>100</v>
      </c>
      <c r="I3">
        <v>4.62E-3</v>
      </c>
      <c r="J3">
        <v>100</v>
      </c>
      <c r="K3">
        <v>4.3290000000000002E-2</v>
      </c>
      <c r="L3">
        <v>100</v>
      </c>
      <c r="M3">
        <v>6.0000000000000001E-3</v>
      </c>
      <c r="N3" t="b">
        <f t="shared" si="0"/>
        <v>1</v>
      </c>
      <c r="O3" t="b">
        <f t="shared" si="1"/>
        <v>0</v>
      </c>
      <c r="P3" t="b">
        <f t="shared" si="2"/>
        <v>1</v>
      </c>
    </row>
    <row r="4" spans="1:17" x14ac:dyDescent="0.2">
      <c r="A4" t="s">
        <v>20</v>
      </c>
      <c r="B4">
        <v>425</v>
      </c>
      <c r="C4" t="s">
        <v>21</v>
      </c>
      <c r="D4">
        <v>1.528E-2</v>
      </c>
      <c r="E4">
        <v>1.9939999999999999E-2</v>
      </c>
      <c r="F4">
        <v>0.11706</v>
      </c>
      <c r="G4">
        <v>9.6790000000000001E-2</v>
      </c>
      <c r="H4">
        <v>100</v>
      </c>
      <c r="I4">
        <v>2.3089999999999999E-2</v>
      </c>
      <c r="J4">
        <v>100</v>
      </c>
      <c r="K4">
        <v>0.12392</v>
      </c>
      <c r="L4">
        <v>100</v>
      </c>
      <c r="M4">
        <v>0.10061</v>
      </c>
      <c r="N4" t="b">
        <f t="shared" si="0"/>
        <v>0</v>
      </c>
      <c r="O4" t="b">
        <f t="shared" si="1"/>
        <v>0</v>
      </c>
      <c r="P4" t="b">
        <f t="shared" si="2"/>
        <v>1</v>
      </c>
    </row>
    <row r="5" spans="1:17" x14ac:dyDescent="0.2">
      <c r="A5" t="s">
        <v>22</v>
      </c>
      <c r="B5">
        <v>629</v>
      </c>
      <c r="C5" t="s">
        <v>23</v>
      </c>
      <c r="D5">
        <v>2.0740000000000001E-2</v>
      </c>
      <c r="E5">
        <v>1.123E-2</v>
      </c>
      <c r="F5">
        <v>8.7749999999999995E-2</v>
      </c>
      <c r="G5">
        <v>1.294E-2</v>
      </c>
      <c r="H5">
        <v>100</v>
      </c>
      <c r="I5">
        <v>1.208E-2</v>
      </c>
      <c r="J5">
        <v>100</v>
      </c>
      <c r="K5">
        <v>9.1670000000000001E-2</v>
      </c>
      <c r="L5">
        <v>100</v>
      </c>
      <c r="M5">
        <v>1.4250000000000001E-2</v>
      </c>
      <c r="N5" t="b">
        <f t="shared" si="0"/>
        <v>1</v>
      </c>
      <c r="O5" t="b">
        <f t="shared" si="1"/>
        <v>0</v>
      </c>
      <c r="P5" t="b">
        <f t="shared" si="2"/>
        <v>1</v>
      </c>
    </row>
    <row r="6" spans="1:17" x14ac:dyDescent="0.2">
      <c r="A6" t="s">
        <v>26</v>
      </c>
      <c r="B6">
        <v>36</v>
      </c>
      <c r="C6" t="s">
        <v>27</v>
      </c>
      <c r="D6">
        <v>1.3799999999999999E-3</v>
      </c>
      <c r="E6">
        <v>1.48E-3</v>
      </c>
      <c r="F6">
        <v>3.9899999999999996E-3</v>
      </c>
      <c r="G6">
        <v>1.3799999999999999E-3</v>
      </c>
      <c r="H6">
        <v>100</v>
      </c>
      <c r="I6">
        <v>1.5499999999999999E-3</v>
      </c>
      <c r="J6">
        <v>100</v>
      </c>
      <c r="K6">
        <v>4.0299999999999997E-3</v>
      </c>
      <c r="L6">
        <v>100</v>
      </c>
      <c r="M6">
        <v>1.41E-3</v>
      </c>
      <c r="N6" t="b">
        <f t="shared" si="0"/>
        <v>0</v>
      </c>
      <c r="O6" t="b">
        <f t="shared" si="1"/>
        <v>0</v>
      </c>
      <c r="P6" t="b">
        <f t="shared" si="2"/>
        <v>1</v>
      </c>
    </row>
    <row r="7" spans="1:17" x14ac:dyDescent="0.2">
      <c r="A7" t="s">
        <v>28</v>
      </c>
      <c r="B7">
        <v>544</v>
      </c>
      <c r="C7" t="s">
        <v>29</v>
      </c>
      <c r="D7">
        <v>2.5819999999999999E-2</v>
      </c>
      <c r="E7">
        <v>1.3100000000000001E-2</v>
      </c>
      <c r="F7">
        <v>0.20033999999999999</v>
      </c>
      <c r="G7">
        <v>1.9949999999999999E-2</v>
      </c>
      <c r="H7">
        <v>100</v>
      </c>
      <c r="I7">
        <v>1.289E-2</v>
      </c>
      <c r="J7">
        <v>100</v>
      </c>
      <c r="K7">
        <v>0.20114000000000001</v>
      </c>
      <c r="L7">
        <v>100</v>
      </c>
      <c r="M7">
        <v>2.1489999999999999E-2</v>
      </c>
      <c r="N7" t="b">
        <f t="shared" si="0"/>
        <v>1</v>
      </c>
      <c r="O7" t="b">
        <f t="shared" si="1"/>
        <v>0</v>
      </c>
      <c r="P7" t="b">
        <f t="shared" si="2"/>
        <v>1</v>
      </c>
    </row>
    <row r="8" spans="1:17" x14ac:dyDescent="0.2">
      <c r="A8" s="1" t="s">
        <v>36</v>
      </c>
      <c r="B8" s="1">
        <v>783</v>
      </c>
      <c r="C8" s="1" t="s">
        <v>37</v>
      </c>
      <c r="D8" s="1">
        <v>2.1659999999999999E-2</v>
      </c>
      <c r="E8" s="1">
        <v>1.307E-2</v>
      </c>
      <c r="F8" s="1">
        <v>0.16098999999999999</v>
      </c>
      <c r="G8" s="1">
        <v>10.487970000000001</v>
      </c>
      <c r="H8" s="1">
        <v>100</v>
      </c>
      <c r="I8" s="1">
        <v>1.414E-2</v>
      </c>
      <c r="J8" s="1">
        <v>100</v>
      </c>
      <c r="K8" s="1">
        <v>0.19474</v>
      </c>
      <c r="L8" s="1">
        <v>100</v>
      </c>
      <c r="M8" s="1">
        <v>11.110760000000001</v>
      </c>
      <c r="N8" s="1" t="b">
        <f t="shared" si="0"/>
        <v>1</v>
      </c>
      <c r="O8" s="1" t="b">
        <f t="shared" si="1"/>
        <v>0</v>
      </c>
      <c r="P8" s="1" t="b">
        <f t="shared" si="2"/>
        <v>1</v>
      </c>
      <c r="Q8" t="s">
        <v>230</v>
      </c>
    </row>
    <row r="9" spans="1:17" s="2" customFormat="1" x14ac:dyDescent="0.2">
      <c r="A9" s="2" t="s">
        <v>38</v>
      </c>
      <c r="B9" s="2">
        <v>459</v>
      </c>
      <c r="C9" s="2" t="s">
        <v>37</v>
      </c>
      <c r="D9" s="2">
        <v>1.281E-2</v>
      </c>
      <c r="E9" s="2">
        <v>7.8600000000000007E-3</v>
      </c>
      <c r="F9" s="2">
        <v>7.3200000000000001E-2</v>
      </c>
      <c r="G9" s="2">
        <v>2.9863499999999998</v>
      </c>
      <c r="H9" s="2">
        <v>100</v>
      </c>
      <c r="I9" s="2">
        <v>8.2100000000000003E-3</v>
      </c>
      <c r="J9" s="2">
        <v>100</v>
      </c>
      <c r="K9" s="2">
        <v>7.3319999999999996E-2</v>
      </c>
      <c r="L9" s="2">
        <v>100</v>
      </c>
      <c r="M9" s="2">
        <v>3.09497</v>
      </c>
      <c r="N9" s="2" t="b">
        <f t="shared" si="0"/>
        <v>1</v>
      </c>
      <c r="O9" s="2" t="b">
        <f t="shared" si="1"/>
        <v>0</v>
      </c>
      <c r="P9" s="2" t="b">
        <f t="shared" si="2"/>
        <v>1</v>
      </c>
    </row>
    <row r="10" spans="1:17" x14ac:dyDescent="0.2">
      <c r="A10" t="s">
        <v>39</v>
      </c>
      <c r="B10">
        <v>210</v>
      </c>
      <c r="C10" t="s">
        <v>40</v>
      </c>
      <c r="D10">
        <v>5.5100000000000001E-3</v>
      </c>
      <c r="E10">
        <v>2.8500000000000001E-3</v>
      </c>
      <c r="F10">
        <v>1.8450000000000001E-2</v>
      </c>
      <c r="G10">
        <v>3.5400000000000002E-3</v>
      </c>
      <c r="H10">
        <v>100</v>
      </c>
      <c r="I10">
        <v>2.8500000000000001E-3</v>
      </c>
      <c r="J10">
        <v>100</v>
      </c>
      <c r="K10">
        <v>1.839E-2</v>
      </c>
      <c r="L10">
        <v>100</v>
      </c>
      <c r="M10">
        <v>3.7000000000000002E-3</v>
      </c>
      <c r="N10" t="b">
        <f t="shared" si="0"/>
        <v>1</v>
      </c>
      <c r="O10" t="b">
        <f t="shared" si="1"/>
        <v>0</v>
      </c>
      <c r="P10" t="b">
        <f t="shared" si="2"/>
        <v>1</v>
      </c>
    </row>
    <row r="11" spans="1:17" x14ac:dyDescent="0.2">
      <c r="A11" t="s">
        <v>41</v>
      </c>
      <c r="B11">
        <v>4160</v>
      </c>
      <c r="C11" t="s">
        <v>42</v>
      </c>
      <c r="D11">
        <v>0.18689</v>
      </c>
      <c r="E11">
        <v>0.1052</v>
      </c>
      <c r="F11">
        <v>1.9097</v>
      </c>
      <c r="G11">
        <v>0.15114</v>
      </c>
      <c r="H11">
        <v>100</v>
      </c>
      <c r="I11">
        <v>0.10954999999999999</v>
      </c>
      <c r="J11">
        <v>100</v>
      </c>
      <c r="K11">
        <v>1.9523999999999999</v>
      </c>
      <c r="L11">
        <v>100</v>
      </c>
      <c r="M11">
        <v>0.15945999999999999</v>
      </c>
      <c r="N11" t="b">
        <f t="shared" si="0"/>
        <v>1</v>
      </c>
      <c r="O11" t="b">
        <f t="shared" si="1"/>
        <v>0</v>
      </c>
      <c r="P11" t="b">
        <f t="shared" si="2"/>
        <v>1</v>
      </c>
    </row>
    <row r="12" spans="1:17" x14ac:dyDescent="0.2">
      <c r="A12" t="s">
        <v>47</v>
      </c>
      <c r="B12">
        <v>126</v>
      </c>
      <c r="C12" t="s">
        <v>16</v>
      </c>
      <c r="D12">
        <v>3.2299999999999998E-3</v>
      </c>
      <c r="E12">
        <v>1.67E-3</v>
      </c>
      <c r="F12">
        <v>1.234E-2</v>
      </c>
      <c r="G12">
        <v>2.0899999999999998E-3</v>
      </c>
      <c r="H12">
        <v>100</v>
      </c>
      <c r="I12">
        <v>1.97E-3</v>
      </c>
      <c r="J12">
        <v>100</v>
      </c>
      <c r="K12">
        <v>1.308E-2</v>
      </c>
      <c r="L12">
        <v>100</v>
      </c>
      <c r="M12">
        <v>2.2699999999999999E-3</v>
      </c>
      <c r="N12" t="b">
        <f t="shared" si="0"/>
        <v>1</v>
      </c>
      <c r="O12" t="b">
        <f t="shared" si="1"/>
        <v>0</v>
      </c>
      <c r="P12" t="b">
        <f t="shared" si="2"/>
        <v>1</v>
      </c>
    </row>
    <row r="13" spans="1:17" x14ac:dyDescent="0.2">
      <c r="A13" t="s">
        <v>52</v>
      </c>
      <c r="B13">
        <v>90</v>
      </c>
      <c r="C13" t="s">
        <v>53</v>
      </c>
      <c r="D13">
        <v>2.4599999999999999E-3</v>
      </c>
      <c r="E13">
        <v>1.23E-3</v>
      </c>
      <c r="F13">
        <v>3.4299999999999999E-3</v>
      </c>
      <c r="G13">
        <v>1.6299999999999999E-3</v>
      </c>
      <c r="H13">
        <v>100</v>
      </c>
      <c r="I13">
        <v>1.33E-3</v>
      </c>
      <c r="J13">
        <v>100</v>
      </c>
      <c r="K13">
        <v>3.65E-3</v>
      </c>
      <c r="L13">
        <v>100</v>
      </c>
      <c r="M13">
        <v>1.7600000000000001E-3</v>
      </c>
      <c r="N13" t="b">
        <f t="shared" si="0"/>
        <v>1</v>
      </c>
      <c r="O13" t="b">
        <f t="shared" si="1"/>
        <v>0</v>
      </c>
      <c r="P13" t="b">
        <f t="shared" si="2"/>
        <v>1</v>
      </c>
    </row>
    <row r="14" spans="1:17" x14ac:dyDescent="0.2">
      <c r="A14" t="s">
        <v>58</v>
      </c>
      <c r="B14">
        <v>252</v>
      </c>
      <c r="C14" t="s">
        <v>23</v>
      </c>
      <c r="D14">
        <v>8.5900000000000004E-3</v>
      </c>
      <c r="E14">
        <v>7.8200000000000006E-3</v>
      </c>
      <c r="F14">
        <v>0.24345</v>
      </c>
      <c r="G14">
        <v>0.10008</v>
      </c>
      <c r="H14">
        <v>100</v>
      </c>
      <c r="I14">
        <v>8.1499999999999993E-3</v>
      </c>
      <c r="J14">
        <v>100</v>
      </c>
      <c r="K14">
        <v>0.25411</v>
      </c>
      <c r="L14">
        <v>100</v>
      </c>
      <c r="M14">
        <v>0.10335</v>
      </c>
      <c r="N14" t="b">
        <f t="shared" si="0"/>
        <v>1</v>
      </c>
      <c r="O14" t="b">
        <f t="shared" si="1"/>
        <v>0</v>
      </c>
      <c r="P14" t="b">
        <f t="shared" si="2"/>
        <v>1</v>
      </c>
    </row>
    <row r="15" spans="1:17" x14ac:dyDescent="0.2">
      <c r="A15" t="s">
        <v>59</v>
      </c>
      <c r="B15">
        <v>60</v>
      </c>
      <c r="C15" t="s">
        <v>37</v>
      </c>
      <c r="D15">
        <v>1.8799999999999999E-3</v>
      </c>
      <c r="E15">
        <v>1.7799999999999999E-3</v>
      </c>
      <c r="F15">
        <v>2.213E-2</v>
      </c>
      <c r="G15">
        <v>7.6499999999999997E-3</v>
      </c>
      <c r="H15">
        <v>100</v>
      </c>
      <c r="I15">
        <v>1.89E-3</v>
      </c>
      <c r="J15">
        <v>100</v>
      </c>
      <c r="K15">
        <v>2.3089999999999999E-2</v>
      </c>
      <c r="L15">
        <v>100</v>
      </c>
      <c r="M15">
        <v>7.8700000000000003E-3</v>
      </c>
      <c r="N15" t="b">
        <f t="shared" si="0"/>
        <v>1</v>
      </c>
      <c r="O15" t="b">
        <f t="shared" si="1"/>
        <v>0</v>
      </c>
      <c r="P15" t="b">
        <f t="shared" si="2"/>
        <v>1</v>
      </c>
    </row>
    <row r="16" spans="1:17" x14ac:dyDescent="0.2">
      <c r="A16" t="s">
        <v>60</v>
      </c>
      <c r="B16">
        <v>270</v>
      </c>
      <c r="C16" t="s">
        <v>61</v>
      </c>
      <c r="D16">
        <v>7.6099999999999996E-3</v>
      </c>
      <c r="E16">
        <v>7.1000000000000004E-3</v>
      </c>
      <c r="F16">
        <v>1.9449999999999999E-2</v>
      </c>
      <c r="G16">
        <v>6.5300000000000002E-3</v>
      </c>
      <c r="H16">
        <v>100</v>
      </c>
      <c r="I16">
        <v>7.4200000000000004E-3</v>
      </c>
      <c r="J16">
        <v>100</v>
      </c>
      <c r="K16">
        <v>2.0580000000000001E-2</v>
      </c>
      <c r="L16">
        <v>100</v>
      </c>
      <c r="M16">
        <v>6.96E-3</v>
      </c>
      <c r="N16" t="b">
        <f t="shared" si="0"/>
        <v>1</v>
      </c>
      <c r="O16" t="b">
        <f t="shared" si="1"/>
        <v>0</v>
      </c>
      <c r="P16" t="b">
        <f t="shared" si="2"/>
        <v>1</v>
      </c>
    </row>
    <row r="17" spans="1:16" x14ac:dyDescent="0.2">
      <c r="A17" t="s">
        <v>66</v>
      </c>
      <c r="B17">
        <v>261</v>
      </c>
      <c r="C17" t="s">
        <v>37</v>
      </c>
      <c r="D17">
        <v>6.8700000000000002E-3</v>
      </c>
      <c r="E17">
        <v>4.3600000000000002E-3</v>
      </c>
      <c r="F17">
        <v>3.0939999999999999E-2</v>
      </c>
      <c r="G17">
        <v>0.53051000000000004</v>
      </c>
      <c r="H17">
        <v>100</v>
      </c>
      <c r="I17">
        <v>4.7499999999999999E-3</v>
      </c>
      <c r="J17">
        <v>100</v>
      </c>
      <c r="K17">
        <v>3.2910000000000002E-2</v>
      </c>
      <c r="L17">
        <v>100</v>
      </c>
      <c r="M17">
        <v>0.55828</v>
      </c>
      <c r="N17" t="b">
        <f t="shared" si="0"/>
        <v>1</v>
      </c>
      <c r="O17" t="b">
        <f t="shared" si="1"/>
        <v>0</v>
      </c>
      <c r="P17" t="b">
        <f t="shared" si="2"/>
        <v>1</v>
      </c>
    </row>
    <row r="18" spans="1:16" x14ac:dyDescent="0.2">
      <c r="A18" t="s">
        <v>70</v>
      </c>
      <c r="B18">
        <v>117</v>
      </c>
      <c r="C18" t="s">
        <v>37</v>
      </c>
      <c r="D18">
        <v>3.2000000000000002E-3</v>
      </c>
      <c r="E18">
        <v>1.98E-3</v>
      </c>
      <c r="F18">
        <v>1.0630000000000001E-2</v>
      </c>
      <c r="G18">
        <v>0.11774</v>
      </c>
      <c r="H18">
        <v>100</v>
      </c>
      <c r="I18">
        <v>2.0799999999999998E-3</v>
      </c>
      <c r="J18">
        <v>100</v>
      </c>
      <c r="K18">
        <v>1.0970000000000001E-2</v>
      </c>
      <c r="L18">
        <v>100</v>
      </c>
      <c r="M18">
        <v>0.12144000000000001</v>
      </c>
      <c r="N18" t="b">
        <f t="shared" si="0"/>
        <v>1</v>
      </c>
      <c r="O18" t="b">
        <f t="shared" si="1"/>
        <v>0</v>
      </c>
      <c r="P18" t="b">
        <f t="shared" si="2"/>
        <v>1</v>
      </c>
    </row>
    <row r="19" spans="1:16" x14ac:dyDescent="0.2">
      <c r="A19" t="s">
        <v>71</v>
      </c>
      <c r="B19">
        <v>40</v>
      </c>
      <c r="C19" t="s">
        <v>37</v>
      </c>
      <c r="D19">
        <v>1.2099999999999999E-3</v>
      </c>
      <c r="E19">
        <v>7.2999999999999996E-4</v>
      </c>
      <c r="F19">
        <v>2.9399999999999999E-3</v>
      </c>
      <c r="G19">
        <v>7.7999999999999999E-4</v>
      </c>
      <c r="H19">
        <v>100</v>
      </c>
      <c r="I19">
        <v>7.6000000000000004E-4</v>
      </c>
      <c r="J19">
        <v>100</v>
      </c>
      <c r="K19">
        <v>2.99E-3</v>
      </c>
      <c r="L19">
        <v>100</v>
      </c>
      <c r="M19">
        <v>8.1999999999999998E-4</v>
      </c>
      <c r="N19" t="b">
        <f t="shared" si="0"/>
        <v>1</v>
      </c>
      <c r="O19" t="b">
        <f t="shared" si="1"/>
        <v>0</v>
      </c>
      <c r="P19" t="b">
        <f t="shared" si="2"/>
        <v>1</v>
      </c>
    </row>
    <row r="20" spans="1:16" x14ac:dyDescent="0.2">
      <c r="A20" t="s">
        <v>73</v>
      </c>
      <c r="B20">
        <v>310</v>
      </c>
      <c r="C20" t="s">
        <v>21</v>
      </c>
      <c r="D20">
        <v>1.355E-2</v>
      </c>
      <c r="E20">
        <v>1.1480000000000001E-2</v>
      </c>
      <c r="F20">
        <v>5.8450000000000002E-2</v>
      </c>
      <c r="G20">
        <v>2.283E-2</v>
      </c>
      <c r="H20">
        <v>100</v>
      </c>
      <c r="I20">
        <v>1.2070000000000001E-2</v>
      </c>
      <c r="J20">
        <v>100</v>
      </c>
      <c r="K20">
        <v>6.012E-2</v>
      </c>
      <c r="L20">
        <v>100</v>
      </c>
      <c r="M20">
        <v>2.3900000000000001E-2</v>
      </c>
      <c r="N20" t="b">
        <f t="shared" si="0"/>
        <v>1</v>
      </c>
      <c r="O20" t="b">
        <f t="shared" si="1"/>
        <v>0</v>
      </c>
      <c r="P20" t="b">
        <f t="shared" si="2"/>
        <v>1</v>
      </c>
    </row>
    <row r="21" spans="1:16" x14ac:dyDescent="0.2">
      <c r="A21" t="s">
        <v>74</v>
      </c>
      <c r="B21">
        <v>1224</v>
      </c>
      <c r="C21" t="s">
        <v>29</v>
      </c>
      <c r="D21">
        <v>5.126E-2</v>
      </c>
      <c r="E21">
        <v>4.4249999999999998E-2</v>
      </c>
      <c r="F21">
        <v>4.5429500000000003</v>
      </c>
      <c r="G21">
        <v>2.6978499999999999</v>
      </c>
      <c r="H21">
        <v>100</v>
      </c>
      <c r="I21">
        <v>4.8559999999999999E-2</v>
      </c>
      <c r="J21">
        <v>100</v>
      </c>
      <c r="K21">
        <v>5.2431700000000001</v>
      </c>
      <c r="L21">
        <v>100</v>
      </c>
      <c r="M21">
        <v>2.8904200000000002</v>
      </c>
      <c r="N21" t="b">
        <f t="shared" si="0"/>
        <v>1</v>
      </c>
      <c r="O21" t="b">
        <f t="shared" si="1"/>
        <v>0</v>
      </c>
      <c r="P21" t="b">
        <f t="shared" si="2"/>
        <v>1</v>
      </c>
    </row>
    <row r="22" spans="1:16" x14ac:dyDescent="0.2">
      <c r="A22" t="s">
        <v>75</v>
      </c>
      <c r="B22">
        <v>160</v>
      </c>
      <c r="C22" t="s">
        <v>29</v>
      </c>
      <c r="D22">
        <v>5.7000000000000002E-3</v>
      </c>
      <c r="E22">
        <v>7.4099999999999999E-3</v>
      </c>
      <c r="F22">
        <v>1.9970000000000002E-2</v>
      </c>
      <c r="G22">
        <v>5.1500000000000001E-3</v>
      </c>
      <c r="H22">
        <v>100</v>
      </c>
      <c r="I22">
        <v>7.7000000000000002E-3</v>
      </c>
      <c r="J22">
        <v>100</v>
      </c>
      <c r="K22">
        <v>2.0500000000000001E-2</v>
      </c>
      <c r="L22">
        <v>100</v>
      </c>
      <c r="M22">
        <v>5.4099999999999999E-3</v>
      </c>
      <c r="N22" t="b">
        <f t="shared" si="0"/>
        <v>1</v>
      </c>
      <c r="O22" t="b">
        <f t="shared" si="1"/>
        <v>0</v>
      </c>
      <c r="P22" t="b">
        <f t="shared" si="2"/>
        <v>1</v>
      </c>
    </row>
    <row r="23" spans="1:16" x14ac:dyDescent="0.2">
      <c r="A23" t="s">
        <v>76</v>
      </c>
      <c r="B23">
        <v>6570</v>
      </c>
      <c r="C23" t="s">
        <v>77</v>
      </c>
      <c r="D23">
        <v>0.33823999999999999</v>
      </c>
      <c r="E23">
        <v>0.34082000000000001</v>
      </c>
      <c r="F23">
        <v>5.6638099999999998</v>
      </c>
      <c r="G23">
        <v>0.22550000000000001</v>
      </c>
      <c r="H23">
        <v>100</v>
      </c>
      <c r="I23">
        <v>0.39966000000000002</v>
      </c>
      <c r="J23">
        <v>100</v>
      </c>
      <c r="K23">
        <v>8.3951600000000006</v>
      </c>
      <c r="L23">
        <v>100</v>
      </c>
      <c r="M23">
        <v>0.26013999999999998</v>
      </c>
      <c r="N23" t="b">
        <f t="shared" si="0"/>
        <v>1</v>
      </c>
      <c r="O23" t="b">
        <f t="shared" si="1"/>
        <v>0</v>
      </c>
      <c r="P23" t="b">
        <f t="shared" si="2"/>
        <v>1</v>
      </c>
    </row>
    <row r="24" spans="1:16" x14ac:dyDescent="0.2">
      <c r="A24" t="s">
        <v>78</v>
      </c>
      <c r="B24">
        <v>3365</v>
      </c>
      <c r="C24" t="s">
        <v>79</v>
      </c>
      <c r="D24">
        <v>0.13899</v>
      </c>
      <c r="E24">
        <v>0.19277</v>
      </c>
      <c r="F24">
        <v>1.5236700000000001</v>
      </c>
      <c r="G24">
        <v>8.5059999999999997E-2</v>
      </c>
      <c r="H24">
        <v>100</v>
      </c>
      <c r="I24">
        <v>0.21581</v>
      </c>
      <c r="J24">
        <v>100</v>
      </c>
      <c r="K24">
        <v>2.12527</v>
      </c>
      <c r="L24">
        <v>100</v>
      </c>
      <c r="M24">
        <v>0.10149</v>
      </c>
      <c r="N24" t="b">
        <f t="shared" si="0"/>
        <v>1</v>
      </c>
      <c r="O24" t="b">
        <f t="shared" si="1"/>
        <v>0</v>
      </c>
      <c r="P24" t="b">
        <f t="shared" si="2"/>
        <v>1</v>
      </c>
    </row>
    <row r="25" spans="1:16" x14ac:dyDescent="0.2">
      <c r="A25" t="s">
        <v>80</v>
      </c>
      <c r="B25">
        <v>3456</v>
      </c>
      <c r="C25" t="s">
        <v>31</v>
      </c>
      <c r="D25">
        <v>0.19295999999999999</v>
      </c>
      <c r="E25">
        <v>0.31303999999999998</v>
      </c>
      <c r="F25">
        <v>2.48651</v>
      </c>
      <c r="G25">
        <v>0.18798000000000001</v>
      </c>
      <c r="H25">
        <v>100</v>
      </c>
      <c r="I25">
        <v>0.35143000000000002</v>
      </c>
      <c r="J25">
        <v>100</v>
      </c>
      <c r="K25">
        <v>3.39331</v>
      </c>
      <c r="L25">
        <v>100</v>
      </c>
      <c r="M25">
        <v>0.21584</v>
      </c>
      <c r="N25" t="b">
        <f t="shared" si="0"/>
        <v>1</v>
      </c>
      <c r="O25" t="b">
        <f t="shared" si="1"/>
        <v>0</v>
      </c>
      <c r="P25" t="b">
        <f t="shared" si="2"/>
        <v>1</v>
      </c>
    </row>
    <row r="26" spans="1:16" x14ac:dyDescent="0.2">
      <c r="A26" t="s">
        <v>83</v>
      </c>
      <c r="B26">
        <v>2709</v>
      </c>
      <c r="C26" t="s">
        <v>37</v>
      </c>
      <c r="D26">
        <v>7.9329999999999998E-2</v>
      </c>
      <c r="E26">
        <v>4.0590000000000001E-2</v>
      </c>
      <c r="F26">
        <v>0.87351000000000001</v>
      </c>
      <c r="G26">
        <v>4.9070000000000003E-2</v>
      </c>
      <c r="H26">
        <v>100</v>
      </c>
      <c r="I26">
        <v>4.7780000000000003E-2</v>
      </c>
      <c r="J26">
        <v>100</v>
      </c>
      <c r="K26">
        <v>1.1697599999999999</v>
      </c>
      <c r="L26">
        <v>100</v>
      </c>
      <c r="M26">
        <v>5.6000000000000001E-2</v>
      </c>
      <c r="N26" t="b">
        <f t="shared" si="0"/>
        <v>1</v>
      </c>
      <c r="O26" t="b">
        <f t="shared" si="1"/>
        <v>0</v>
      </c>
      <c r="P26" t="b">
        <f t="shared" si="2"/>
        <v>1</v>
      </c>
    </row>
    <row r="27" spans="1:16" x14ac:dyDescent="0.2">
      <c r="A27" t="s">
        <v>85</v>
      </c>
      <c r="B27">
        <v>162</v>
      </c>
      <c r="C27" t="s">
        <v>53</v>
      </c>
      <c r="D27">
        <v>4.2900000000000004E-3</v>
      </c>
      <c r="E27">
        <v>2.2200000000000002E-3</v>
      </c>
      <c r="F27">
        <v>6.9300000000000004E-3</v>
      </c>
      <c r="G27">
        <v>2.8300000000000001E-3</v>
      </c>
      <c r="H27">
        <v>100</v>
      </c>
      <c r="I27">
        <v>2.5600000000000002E-3</v>
      </c>
      <c r="J27">
        <v>100</v>
      </c>
      <c r="K27">
        <v>7.0699999999999999E-3</v>
      </c>
      <c r="L27">
        <v>100</v>
      </c>
      <c r="M27">
        <v>2.96E-3</v>
      </c>
      <c r="N27" t="b">
        <f t="shared" si="0"/>
        <v>1</v>
      </c>
      <c r="O27" t="b">
        <f t="shared" si="1"/>
        <v>0</v>
      </c>
      <c r="P27" t="b">
        <f t="shared" si="2"/>
        <v>1</v>
      </c>
    </row>
    <row r="28" spans="1:16" x14ac:dyDescent="0.2">
      <c r="A28" t="s">
        <v>86</v>
      </c>
      <c r="B28">
        <v>198</v>
      </c>
      <c r="C28" t="s">
        <v>53</v>
      </c>
      <c r="D28">
        <v>5.2199999999999998E-3</v>
      </c>
      <c r="E28">
        <v>3.6099999999999999E-3</v>
      </c>
      <c r="F28">
        <v>1.362E-2</v>
      </c>
      <c r="G28">
        <v>3.47E-3</v>
      </c>
      <c r="H28">
        <v>100</v>
      </c>
      <c r="I28">
        <v>3.79E-3</v>
      </c>
      <c r="J28">
        <v>100</v>
      </c>
      <c r="K28">
        <v>1.426E-2</v>
      </c>
      <c r="L28">
        <v>100</v>
      </c>
      <c r="M28">
        <v>3.62E-3</v>
      </c>
      <c r="N28" t="b">
        <f t="shared" si="0"/>
        <v>1</v>
      </c>
      <c r="O28" t="b">
        <f t="shared" si="1"/>
        <v>0</v>
      </c>
      <c r="P28" t="b">
        <f t="shared" si="2"/>
        <v>1</v>
      </c>
    </row>
    <row r="29" spans="1:16" x14ac:dyDescent="0.2">
      <c r="A29" t="s">
        <v>87</v>
      </c>
      <c r="B29">
        <v>952</v>
      </c>
      <c r="C29" t="s">
        <v>16</v>
      </c>
      <c r="D29">
        <v>2.7869999999999999E-2</v>
      </c>
      <c r="E29">
        <v>1.2579999999999999E-2</v>
      </c>
      <c r="F29">
        <v>0.25802000000000003</v>
      </c>
      <c r="G29">
        <v>1.866E-2</v>
      </c>
      <c r="H29">
        <v>100</v>
      </c>
      <c r="I29">
        <v>1.4120000000000001E-2</v>
      </c>
      <c r="J29">
        <v>100</v>
      </c>
      <c r="K29">
        <v>0.28016000000000002</v>
      </c>
      <c r="L29">
        <v>100</v>
      </c>
      <c r="M29">
        <v>2.0660000000000001E-2</v>
      </c>
      <c r="N29" t="b">
        <f t="shared" si="0"/>
        <v>1</v>
      </c>
      <c r="O29" t="b">
        <f t="shared" si="1"/>
        <v>0</v>
      </c>
      <c r="P29" t="b">
        <f t="shared" si="2"/>
        <v>1</v>
      </c>
    </row>
    <row r="30" spans="1:16" x14ac:dyDescent="0.2">
      <c r="A30" t="s">
        <v>89</v>
      </c>
      <c r="B30">
        <v>315</v>
      </c>
      <c r="C30" t="s">
        <v>27</v>
      </c>
      <c r="D30">
        <v>9.0100000000000006E-3</v>
      </c>
      <c r="E30">
        <v>4.4200000000000003E-3</v>
      </c>
      <c r="F30">
        <v>3.8920000000000003E-2</v>
      </c>
      <c r="G30">
        <v>6.0499999999999998E-3</v>
      </c>
      <c r="H30">
        <v>100</v>
      </c>
      <c r="I30">
        <v>4.6299999999999996E-3</v>
      </c>
      <c r="J30">
        <v>100</v>
      </c>
      <c r="K30">
        <v>4.0300000000000002E-2</v>
      </c>
      <c r="L30">
        <v>100</v>
      </c>
      <c r="M30">
        <v>6.6E-3</v>
      </c>
      <c r="N30" t="b">
        <f t="shared" si="0"/>
        <v>1</v>
      </c>
      <c r="O30" t="b">
        <f t="shared" si="1"/>
        <v>0</v>
      </c>
      <c r="P30" t="b">
        <f t="shared" si="2"/>
        <v>1</v>
      </c>
    </row>
    <row r="31" spans="1:16" x14ac:dyDescent="0.2">
      <c r="A31" t="s">
        <v>92</v>
      </c>
      <c r="B31">
        <v>3015</v>
      </c>
      <c r="C31" t="s">
        <v>31</v>
      </c>
      <c r="D31">
        <v>0.13078999999999999</v>
      </c>
      <c r="E31">
        <v>7.4560000000000001E-2</v>
      </c>
      <c r="F31">
        <v>1.81159</v>
      </c>
      <c r="G31">
        <v>9.5979999999999996E-2</v>
      </c>
      <c r="H31">
        <v>100</v>
      </c>
      <c r="I31">
        <v>7.8700000000000006E-2</v>
      </c>
      <c r="J31">
        <v>100</v>
      </c>
      <c r="K31">
        <v>1.5502899999999999</v>
      </c>
      <c r="L31">
        <v>100</v>
      </c>
      <c r="M31">
        <v>0.10119</v>
      </c>
      <c r="N31" t="b">
        <f t="shared" si="0"/>
        <v>1</v>
      </c>
      <c r="O31" t="b">
        <f t="shared" si="1"/>
        <v>0</v>
      </c>
      <c r="P31" t="b">
        <f t="shared" si="2"/>
        <v>1</v>
      </c>
    </row>
    <row r="32" spans="1:16" x14ac:dyDescent="0.2">
      <c r="A32" t="s">
        <v>93</v>
      </c>
      <c r="B32">
        <v>120</v>
      </c>
      <c r="C32" t="s">
        <v>23</v>
      </c>
      <c r="D32">
        <v>3.5200000000000001E-3</v>
      </c>
      <c r="E32">
        <v>2.1099999999999999E-3</v>
      </c>
      <c r="F32">
        <v>1.225E-2</v>
      </c>
      <c r="G32">
        <v>2.3500000000000001E-3</v>
      </c>
      <c r="H32">
        <v>100</v>
      </c>
      <c r="I32">
        <v>2.1800000000000001E-3</v>
      </c>
      <c r="J32">
        <v>100</v>
      </c>
      <c r="K32">
        <v>1.272E-2</v>
      </c>
      <c r="L32">
        <v>100</v>
      </c>
      <c r="M32">
        <v>2.4599999999999999E-3</v>
      </c>
      <c r="N32" t="b">
        <f t="shared" si="0"/>
        <v>1</v>
      </c>
      <c r="O32" t="b">
        <f t="shared" si="1"/>
        <v>0</v>
      </c>
      <c r="P32" t="b">
        <f t="shared" si="2"/>
        <v>1</v>
      </c>
    </row>
    <row r="33" spans="1:16" x14ac:dyDescent="0.2">
      <c r="A33" t="s">
        <v>94</v>
      </c>
      <c r="B33">
        <v>873</v>
      </c>
      <c r="C33" t="s">
        <v>42</v>
      </c>
      <c r="D33">
        <v>3.7920000000000002E-2</v>
      </c>
      <c r="E33">
        <v>2.232E-2</v>
      </c>
      <c r="F33">
        <v>0.24123</v>
      </c>
      <c r="G33">
        <v>3.1E-2</v>
      </c>
      <c r="H33">
        <v>100</v>
      </c>
      <c r="I33">
        <v>2.3619999999999999E-2</v>
      </c>
      <c r="J33">
        <v>100</v>
      </c>
      <c r="K33">
        <v>0.23935000000000001</v>
      </c>
      <c r="L33">
        <v>100</v>
      </c>
      <c r="M33">
        <v>3.288E-2</v>
      </c>
      <c r="N33" t="b">
        <f t="shared" si="0"/>
        <v>1</v>
      </c>
      <c r="O33" t="b">
        <f t="shared" si="1"/>
        <v>0</v>
      </c>
      <c r="P33" t="b">
        <f t="shared" si="2"/>
        <v>1</v>
      </c>
    </row>
    <row r="34" spans="1:16" x14ac:dyDescent="0.2">
      <c r="A34" t="s">
        <v>95</v>
      </c>
      <c r="B34">
        <v>1040</v>
      </c>
      <c r="C34" t="s">
        <v>23</v>
      </c>
      <c r="D34">
        <v>3.7139999999999999E-2</v>
      </c>
      <c r="E34">
        <v>6.1830000000000003E-2</v>
      </c>
      <c r="F34">
        <v>0.31891000000000003</v>
      </c>
      <c r="G34">
        <v>4.1700000000000001E-2</v>
      </c>
      <c r="H34">
        <v>100</v>
      </c>
      <c r="I34">
        <v>6.8830000000000002E-2</v>
      </c>
      <c r="J34">
        <v>100</v>
      </c>
      <c r="K34">
        <v>0.29341</v>
      </c>
      <c r="L34">
        <v>100</v>
      </c>
      <c r="M34">
        <v>4.2950000000000002E-2</v>
      </c>
      <c r="N34" t="b">
        <f t="shared" ref="N34:N65" si="3">OR(D34&gt;E34,D34&gt;F34,D34&gt;G34,D34&gt;I34,D34&gt;K34,D34&gt;M34)</f>
        <v>0</v>
      </c>
      <c r="O34" t="b">
        <f t="shared" ref="O34:O65" si="4">AND(D34&gt;1000,E34&gt;1000,F34&gt;1000,G34&gt;1000,H34&lt;100,J34&lt;100,L34&lt;100)</f>
        <v>0</v>
      </c>
      <c r="P34" t="b">
        <f t="shared" ref="P34:P65" si="5">AND(D34&lt;1000,E34&lt;1000,F34&lt;1000,G34&lt;1000,H34=100,J34=100,L34=100)</f>
        <v>1</v>
      </c>
    </row>
    <row r="35" spans="1:16" x14ac:dyDescent="0.2">
      <c r="A35" t="s">
        <v>97</v>
      </c>
      <c r="B35">
        <v>310</v>
      </c>
      <c r="C35" t="s">
        <v>23</v>
      </c>
      <c r="D35">
        <v>9.5999999999999992E-3</v>
      </c>
      <c r="E35">
        <v>9.5200000000000007E-3</v>
      </c>
      <c r="F35">
        <v>0.14555000000000001</v>
      </c>
      <c r="G35">
        <v>6.3020000000000007E-2</v>
      </c>
      <c r="H35">
        <v>100</v>
      </c>
      <c r="I35">
        <v>9.9399999999999992E-3</v>
      </c>
      <c r="J35">
        <v>100</v>
      </c>
      <c r="K35">
        <v>0.1522</v>
      </c>
      <c r="L35">
        <v>100</v>
      </c>
      <c r="M35">
        <v>6.4839999999999995E-2</v>
      </c>
      <c r="N35" t="b">
        <f t="shared" si="3"/>
        <v>1</v>
      </c>
      <c r="O35" t="b">
        <f t="shared" si="4"/>
        <v>0</v>
      </c>
      <c r="P35" t="b">
        <f t="shared" si="5"/>
        <v>1</v>
      </c>
    </row>
    <row r="36" spans="1:16" x14ac:dyDescent="0.2">
      <c r="A36" t="s">
        <v>98</v>
      </c>
      <c r="B36">
        <v>144</v>
      </c>
      <c r="C36" t="s">
        <v>23</v>
      </c>
      <c r="D36">
        <v>4.6699999999999997E-3</v>
      </c>
      <c r="E36">
        <v>2.7100000000000002E-3</v>
      </c>
      <c r="F36">
        <v>2.4029999999999999E-2</v>
      </c>
      <c r="G36">
        <v>3.5899999999999999E-3</v>
      </c>
      <c r="H36">
        <v>100</v>
      </c>
      <c r="I36">
        <v>2.8400000000000001E-3</v>
      </c>
      <c r="J36">
        <v>100</v>
      </c>
      <c r="K36">
        <v>2.4559999999999998E-2</v>
      </c>
      <c r="L36">
        <v>100</v>
      </c>
      <c r="M36">
        <v>3.9300000000000003E-3</v>
      </c>
      <c r="N36" t="b">
        <f t="shared" si="3"/>
        <v>1</v>
      </c>
      <c r="O36" t="b">
        <f t="shared" si="4"/>
        <v>0</v>
      </c>
      <c r="P36" t="b">
        <f t="shared" si="5"/>
        <v>1</v>
      </c>
    </row>
    <row r="37" spans="1:16" x14ac:dyDescent="0.2">
      <c r="A37" t="s">
        <v>99</v>
      </c>
      <c r="B37">
        <v>235</v>
      </c>
      <c r="C37" t="s">
        <v>37</v>
      </c>
      <c r="D37">
        <v>6.7999999999999996E-3</v>
      </c>
      <c r="E37">
        <v>6.5199999999999998E-3</v>
      </c>
      <c r="F37">
        <v>9.2340000000000005E-2</v>
      </c>
      <c r="G37">
        <v>1.8939999999999999E-2</v>
      </c>
      <c r="H37">
        <v>100</v>
      </c>
      <c r="I37">
        <v>6.8199999999999997E-3</v>
      </c>
      <c r="J37">
        <v>100</v>
      </c>
      <c r="K37">
        <v>9.5649999999999999E-2</v>
      </c>
      <c r="L37">
        <v>100</v>
      </c>
      <c r="M37">
        <v>1.9230000000000001E-2</v>
      </c>
      <c r="N37" t="b">
        <f t="shared" si="3"/>
        <v>1</v>
      </c>
      <c r="O37" t="b">
        <f t="shared" si="4"/>
        <v>0</v>
      </c>
      <c r="P37" t="b">
        <f t="shared" si="5"/>
        <v>1</v>
      </c>
    </row>
    <row r="38" spans="1:16" x14ac:dyDescent="0.2">
      <c r="A38" t="s">
        <v>100</v>
      </c>
      <c r="B38">
        <v>135</v>
      </c>
      <c r="C38" t="s">
        <v>23</v>
      </c>
      <c r="D38">
        <v>4.2500000000000003E-3</v>
      </c>
      <c r="E38">
        <v>4.3200000000000001E-3</v>
      </c>
      <c r="F38">
        <v>6.9339999999999999E-2</v>
      </c>
      <c r="G38">
        <v>1.6619999999999999E-2</v>
      </c>
      <c r="H38">
        <v>100</v>
      </c>
      <c r="I38">
        <v>4.4999999999999997E-3</v>
      </c>
      <c r="J38">
        <v>100</v>
      </c>
      <c r="K38">
        <v>7.2679999999999995E-2</v>
      </c>
      <c r="L38">
        <v>100</v>
      </c>
      <c r="M38">
        <v>1.7170000000000001E-2</v>
      </c>
      <c r="N38" t="b">
        <f t="shared" si="3"/>
        <v>0</v>
      </c>
      <c r="O38" t="b">
        <f t="shared" si="4"/>
        <v>0</v>
      </c>
      <c r="P38" t="b">
        <f t="shared" si="5"/>
        <v>1</v>
      </c>
    </row>
    <row r="39" spans="1:16" x14ac:dyDescent="0.2">
      <c r="A39" t="s">
        <v>104</v>
      </c>
      <c r="B39">
        <v>4295</v>
      </c>
      <c r="C39" t="s">
        <v>105</v>
      </c>
      <c r="D39">
        <v>0.21972</v>
      </c>
      <c r="E39">
        <v>0.30769999999999997</v>
      </c>
      <c r="F39">
        <v>3.9960399999999998</v>
      </c>
      <c r="G39">
        <v>0.24393999999999999</v>
      </c>
      <c r="H39">
        <v>100</v>
      </c>
      <c r="I39">
        <v>0.38629999999999998</v>
      </c>
      <c r="J39">
        <v>100</v>
      </c>
      <c r="K39">
        <v>5.11477</v>
      </c>
      <c r="L39">
        <v>100</v>
      </c>
      <c r="M39">
        <v>0.29349999999999998</v>
      </c>
      <c r="N39" t="b">
        <f t="shared" si="3"/>
        <v>0</v>
      </c>
      <c r="O39" t="b">
        <f t="shared" si="4"/>
        <v>0</v>
      </c>
      <c r="P39" t="b">
        <f t="shared" si="5"/>
        <v>1</v>
      </c>
    </row>
    <row r="40" spans="1:16" x14ac:dyDescent="0.2">
      <c r="A40" t="s">
        <v>107</v>
      </c>
      <c r="B40">
        <v>210</v>
      </c>
      <c r="C40" t="s">
        <v>40</v>
      </c>
      <c r="D40">
        <v>5.4299999999999999E-3</v>
      </c>
      <c r="E40">
        <v>2.6800000000000001E-3</v>
      </c>
      <c r="F40">
        <v>1.797E-2</v>
      </c>
      <c r="G40">
        <v>3.47E-3</v>
      </c>
      <c r="H40">
        <v>100</v>
      </c>
      <c r="I40">
        <v>3.0599999999999998E-3</v>
      </c>
      <c r="J40">
        <v>100</v>
      </c>
      <c r="K40">
        <v>1.9060000000000001E-2</v>
      </c>
      <c r="L40">
        <v>100</v>
      </c>
      <c r="M40">
        <v>3.9300000000000003E-3</v>
      </c>
      <c r="N40" t="b">
        <f t="shared" si="3"/>
        <v>1</v>
      </c>
      <c r="O40" t="b">
        <f t="shared" si="4"/>
        <v>0</v>
      </c>
      <c r="P40" t="b">
        <f t="shared" si="5"/>
        <v>1</v>
      </c>
    </row>
    <row r="41" spans="1:16" x14ac:dyDescent="0.2">
      <c r="A41" t="s">
        <v>108</v>
      </c>
      <c r="B41">
        <v>5745</v>
      </c>
      <c r="C41" t="s">
        <v>77</v>
      </c>
      <c r="D41">
        <v>0.29735</v>
      </c>
      <c r="E41">
        <v>0.37561</v>
      </c>
      <c r="F41">
        <v>7.9081000000000001</v>
      </c>
      <c r="G41">
        <v>0.31090000000000001</v>
      </c>
      <c r="H41">
        <v>100</v>
      </c>
      <c r="I41">
        <v>0.44828000000000001</v>
      </c>
      <c r="J41">
        <v>100</v>
      </c>
      <c r="K41">
        <v>9.4108900000000002</v>
      </c>
      <c r="L41">
        <v>100</v>
      </c>
      <c r="M41">
        <v>0.41287000000000001</v>
      </c>
      <c r="N41" t="b">
        <f t="shared" si="3"/>
        <v>0</v>
      </c>
      <c r="O41" t="b">
        <f t="shared" si="4"/>
        <v>0</v>
      </c>
      <c r="P41" t="b">
        <f t="shared" si="5"/>
        <v>1</v>
      </c>
    </row>
    <row r="42" spans="1:16" x14ac:dyDescent="0.2">
      <c r="A42" t="s">
        <v>109</v>
      </c>
      <c r="B42">
        <v>693</v>
      </c>
      <c r="C42" t="s">
        <v>37</v>
      </c>
      <c r="D42">
        <v>1.9900000000000001E-2</v>
      </c>
      <c r="E42">
        <v>1.201E-2</v>
      </c>
      <c r="F42">
        <v>0.13014999999999999</v>
      </c>
      <c r="G42">
        <v>3.6623100000000002</v>
      </c>
      <c r="H42">
        <v>100</v>
      </c>
      <c r="I42">
        <v>1.431E-2</v>
      </c>
      <c r="J42">
        <v>100</v>
      </c>
      <c r="K42">
        <v>0.15101999999999999</v>
      </c>
      <c r="L42">
        <v>100</v>
      </c>
      <c r="M42">
        <v>4.0435800000000004</v>
      </c>
      <c r="N42" t="b">
        <f t="shared" si="3"/>
        <v>1</v>
      </c>
      <c r="O42" t="b">
        <f t="shared" si="4"/>
        <v>0</v>
      </c>
      <c r="P42" t="b">
        <f t="shared" si="5"/>
        <v>1</v>
      </c>
    </row>
    <row r="43" spans="1:16" x14ac:dyDescent="0.2">
      <c r="A43" t="s">
        <v>113</v>
      </c>
      <c r="B43">
        <v>432</v>
      </c>
      <c r="C43" t="s">
        <v>37</v>
      </c>
      <c r="D43">
        <v>1.206E-2</v>
      </c>
      <c r="E43">
        <v>8.7100000000000007E-3</v>
      </c>
      <c r="F43">
        <v>5.0819999999999997E-2</v>
      </c>
      <c r="G43">
        <v>6.7200000000000003E-3</v>
      </c>
      <c r="H43">
        <v>100</v>
      </c>
      <c r="I43">
        <v>9.0900000000000009E-3</v>
      </c>
      <c r="J43">
        <v>100</v>
      </c>
      <c r="K43">
        <v>4.9599999999999998E-2</v>
      </c>
      <c r="L43">
        <v>100</v>
      </c>
      <c r="M43">
        <v>6.8100000000000001E-3</v>
      </c>
      <c r="N43" t="b">
        <f t="shared" si="3"/>
        <v>1</v>
      </c>
      <c r="O43" t="b">
        <f t="shared" si="4"/>
        <v>0</v>
      </c>
      <c r="P43" t="b">
        <f t="shared" si="5"/>
        <v>1</v>
      </c>
    </row>
    <row r="44" spans="1:16" x14ac:dyDescent="0.2">
      <c r="A44" t="s">
        <v>114</v>
      </c>
      <c r="B44">
        <v>60</v>
      </c>
      <c r="C44" t="s">
        <v>37</v>
      </c>
      <c r="D44">
        <v>1.91E-3</v>
      </c>
      <c r="E44">
        <v>1.8E-3</v>
      </c>
      <c r="F44">
        <v>2.2540000000000001E-2</v>
      </c>
      <c r="G44">
        <v>7.7299999999999999E-3</v>
      </c>
      <c r="H44">
        <v>100</v>
      </c>
      <c r="I44">
        <v>1.83E-3</v>
      </c>
      <c r="J44">
        <v>100</v>
      </c>
      <c r="K44">
        <v>2.2210000000000001E-2</v>
      </c>
      <c r="L44">
        <v>100</v>
      </c>
      <c r="M44">
        <v>7.5199999999999998E-3</v>
      </c>
      <c r="N44" t="b">
        <f t="shared" si="3"/>
        <v>1</v>
      </c>
      <c r="O44" t="b">
        <f t="shared" si="4"/>
        <v>0</v>
      </c>
      <c r="P44" t="b">
        <f t="shared" si="5"/>
        <v>1</v>
      </c>
    </row>
    <row r="45" spans="1:16" x14ac:dyDescent="0.2">
      <c r="A45" t="s">
        <v>115</v>
      </c>
      <c r="B45">
        <v>12</v>
      </c>
      <c r="C45" t="s">
        <v>27</v>
      </c>
      <c r="D45">
        <v>4.4999999999999999E-4</v>
      </c>
      <c r="E45">
        <v>2.7E-4</v>
      </c>
      <c r="F45">
        <v>7.9000000000000001E-4</v>
      </c>
      <c r="G45">
        <v>2.5000000000000001E-4</v>
      </c>
      <c r="H45">
        <v>100</v>
      </c>
      <c r="I45">
        <v>2.7E-4</v>
      </c>
      <c r="J45">
        <v>100</v>
      </c>
      <c r="K45">
        <v>8.1999999999999998E-4</v>
      </c>
      <c r="L45">
        <v>100</v>
      </c>
      <c r="M45">
        <v>2.7E-4</v>
      </c>
      <c r="N45" t="b">
        <f t="shared" si="3"/>
        <v>1</v>
      </c>
      <c r="O45" t="b">
        <f t="shared" si="4"/>
        <v>0</v>
      </c>
      <c r="P45" t="b">
        <f t="shared" si="5"/>
        <v>1</v>
      </c>
    </row>
    <row r="46" spans="1:16" x14ac:dyDescent="0.2">
      <c r="A46" t="s">
        <v>119</v>
      </c>
      <c r="B46">
        <v>36</v>
      </c>
      <c r="C46" t="s">
        <v>37</v>
      </c>
      <c r="D46">
        <v>1.2700000000000001E-3</v>
      </c>
      <c r="E46">
        <v>1.1100000000000001E-3</v>
      </c>
      <c r="F46">
        <v>4.1099999999999999E-3</v>
      </c>
      <c r="G46">
        <v>9.7000000000000005E-4</v>
      </c>
      <c r="H46">
        <v>100</v>
      </c>
      <c r="I46">
        <v>1.14E-3</v>
      </c>
      <c r="J46">
        <v>100</v>
      </c>
      <c r="K46">
        <v>4.28E-3</v>
      </c>
      <c r="L46">
        <v>100</v>
      </c>
      <c r="M46">
        <v>1.01E-3</v>
      </c>
      <c r="N46" t="b">
        <f t="shared" si="3"/>
        <v>1</v>
      </c>
      <c r="O46" t="b">
        <f t="shared" si="4"/>
        <v>0</v>
      </c>
      <c r="P46" t="b">
        <f t="shared" si="5"/>
        <v>1</v>
      </c>
    </row>
    <row r="47" spans="1:16" x14ac:dyDescent="0.2">
      <c r="A47" t="s">
        <v>122</v>
      </c>
      <c r="B47">
        <v>12</v>
      </c>
      <c r="C47" t="s">
        <v>27</v>
      </c>
      <c r="D47">
        <v>4.4000000000000002E-4</v>
      </c>
      <c r="E47">
        <v>2.5000000000000001E-4</v>
      </c>
      <c r="F47">
        <v>7.9000000000000001E-4</v>
      </c>
      <c r="G47">
        <v>3.7699999999999999E-3</v>
      </c>
      <c r="H47">
        <v>100</v>
      </c>
      <c r="I47">
        <v>2.7999999999999998E-4</v>
      </c>
      <c r="J47">
        <v>100</v>
      </c>
      <c r="K47">
        <v>8.1999999999999998E-4</v>
      </c>
      <c r="L47">
        <v>100</v>
      </c>
      <c r="M47">
        <v>3.8400000000000001E-3</v>
      </c>
      <c r="N47" t="b">
        <f t="shared" si="3"/>
        <v>1</v>
      </c>
      <c r="O47" t="b">
        <f t="shared" si="4"/>
        <v>0</v>
      </c>
      <c r="P47" t="b">
        <f t="shared" si="5"/>
        <v>1</v>
      </c>
    </row>
    <row r="48" spans="1:16" x14ac:dyDescent="0.2">
      <c r="A48" t="s">
        <v>123</v>
      </c>
      <c r="B48">
        <v>2193</v>
      </c>
      <c r="C48" t="s">
        <v>37</v>
      </c>
      <c r="D48">
        <v>6.2640000000000001E-2</v>
      </c>
      <c r="E48">
        <v>3.3410000000000002E-2</v>
      </c>
      <c r="F48">
        <v>0.58026</v>
      </c>
      <c r="G48">
        <v>3.9419999999999997E-2</v>
      </c>
      <c r="H48">
        <v>100</v>
      </c>
      <c r="I48">
        <v>3.7310000000000003E-2</v>
      </c>
      <c r="J48">
        <v>100</v>
      </c>
      <c r="K48">
        <v>0.75646000000000002</v>
      </c>
      <c r="L48">
        <v>100</v>
      </c>
      <c r="M48">
        <v>4.1570000000000003E-2</v>
      </c>
      <c r="N48" t="b">
        <f t="shared" si="3"/>
        <v>1</v>
      </c>
      <c r="O48" t="b">
        <f t="shared" si="4"/>
        <v>0</v>
      </c>
      <c r="P48" t="b">
        <f t="shared" si="5"/>
        <v>1</v>
      </c>
    </row>
    <row r="49" spans="1:16" x14ac:dyDescent="0.2">
      <c r="A49" t="s">
        <v>124</v>
      </c>
      <c r="B49">
        <v>3537</v>
      </c>
      <c r="C49" t="s">
        <v>125</v>
      </c>
      <c r="D49">
        <v>0.22375</v>
      </c>
      <c r="E49">
        <v>0.11236</v>
      </c>
      <c r="F49">
        <v>2.34544</v>
      </c>
      <c r="G49">
        <v>0.16395999999999999</v>
      </c>
      <c r="H49">
        <v>100</v>
      </c>
      <c r="I49">
        <v>0.12884000000000001</v>
      </c>
      <c r="J49">
        <v>100</v>
      </c>
      <c r="K49">
        <v>2.3223699999999998</v>
      </c>
      <c r="L49">
        <v>100</v>
      </c>
      <c r="M49">
        <v>0.16700000000000001</v>
      </c>
      <c r="N49" t="b">
        <f t="shared" si="3"/>
        <v>1</v>
      </c>
      <c r="O49" t="b">
        <f t="shared" si="4"/>
        <v>0</v>
      </c>
      <c r="P49" t="b">
        <f t="shared" si="5"/>
        <v>1</v>
      </c>
    </row>
    <row r="50" spans="1:16" x14ac:dyDescent="0.2">
      <c r="A50" t="s">
        <v>129</v>
      </c>
      <c r="B50">
        <v>50</v>
      </c>
      <c r="C50" t="s">
        <v>53</v>
      </c>
      <c r="D50">
        <v>1.4300000000000001E-3</v>
      </c>
      <c r="E50">
        <v>9.5E-4</v>
      </c>
      <c r="F50">
        <v>3.4499999999999999E-3</v>
      </c>
      <c r="G50">
        <v>8.8999999999999995E-4</v>
      </c>
      <c r="H50">
        <v>100</v>
      </c>
      <c r="I50">
        <v>9.8999999999999999E-4</v>
      </c>
      <c r="J50">
        <v>100</v>
      </c>
      <c r="K50">
        <v>3.4299999999999999E-3</v>
      </c>
      <c r="L50">
        <v>100</v>
      </c>
      <c r="M50">
        <v>8.9999999999999998E-4</v>
      </c>
      <c r="N50" t="b">
        <f t="shared" si="3"/>
        <v>1</v>
      </c>
      <c r="O50" t="b">
        <f t="shared" si="4"/>
        <v>0</v>
      </c>
      <c r="P50" t="b">
        <f t="shared" si="5"/>
        <v>1</v>
      </c>
    </row>
    <row r="51" spans="1:16" x14ac:dyDescent="0.2">
      <c r="A51" t="s">
        <v>130</v>
      </c>
      <c r="B51">
        <v>65</v>
      </c>
      <c r="C51" t="s">
        <v>16</v>
      </c>
      <c r="D51">
        <v>1.7600000000000001E-3</v>
      </c>
      <c r="E51">
        <v>9.3999999999999997E-4</v>
      </c>
      <c r="F51">
        <v>5.3600000000000002E-3</v>
      </c>
      <c r="G51">
        <v>1.0499999999999999E-3</v>
      </c>
      <c r="H51">
        <v>100</v>
      </c>
      <c r="I51">
        <v>9.6000000000000002E-4</v>
      </c>
      <c r="J51">
        <v>100</v>
      </c>
      <c r="K51">
        <v>5.4400000000000004E-3</v>
      </c>
      <c r="L51">
        <v>100</v>
      </c>
      <c r="M51">
        <v>1.08E-3</v>
      </c>
      <c r="N51" t="b">
        <f t="shared" si="3"/>
        <v>1</v>
      </c>
      <c r="O51" t="b">
        <f t="shared" si="4"/>
        <v>0</v>
      </c>
      <c r="P51" t="b">
        <f t="shared" si="5"/>
        <v>1</v>
      </c>
    </row>
    <row r="52" spans="1:16" x14ac:dyDescent="0.2">
      <c r="A52" t="s">
        <v>133</v>
      </c>
      <c r="B52">
        <v>1925</v>
      </c>
      <c r="C52" t="s">
        <v>77</v>
      </c>
      <c r="D52">
        <v>8.727E-2</v>
      </c>
      <c r="E52">
        <v>0.12723000000000001</v>
      </c>
      <c r="F52">
        <v>0.89180000000000004</v>
      </c>
      <c r="G52">
        <v>0.10076</v>
      </c>
      <c r="H52">
        <v>100</v>
      </c>
      <c r="I52">
        <v>0.13593</v>
      </c>
      <c r="J52">
        <v>100</v>
      </c>
      <c r="K52">
        <v>1.1116600000000001</v>
      </c>
      <c r="L52">
        <v>100</v>
      </c>
      <c r="M52">
        <v>0.11015</v>
      </c>
      <c r="N52" t="b">
        <f t="shared" si="3"/>
        <v>0</v>
      </c>
      <c r="O52" t="b">
        <f t="shared" si="4"/>
        <v>0</v>
      </c>
      <c r="P52" t="b">
        <f t="shared" si="5"/>
        <v>1</v>
      </c>
    </row>
    <row r="53" spans="1:16" x14ac:dyDescent="0.2">
      <c r="A53" t="s">
        <v>143</v>
      </c>
      <c r="B53">
        <v>4233</v>
      </c>
      <c r="C53" t="s">
        <v>23</v>
      </c>
      <c r="D53">
        <v>0.20981</v>
      </c>
      <c r="E53">
        <v>0.10296</v>
      </c>
      <c r="F53">
        <v>2.86165</v>
      </c>
      <c r="G53">
        <v>0.19414999999999999</v>
      </c>
      <c r="H53">
        <v>100</v>
      </c>
      <c r="I53">
        <v>0.11162999999999999</v>
      </c>
      <c r="J53">
        <v>100</v>
      </c>
      <c r="K53">
        <v>3.4908800000000002</v>
      </c>
      <c r="L53">
        <v>100</v>
      </c>
      <c r="M53">
        <v>0.1983</v>
      </c>
      <c r="N53" t="b">
        <f t="shared" si="3"/>
        <v>1</v>
      </c>
      <c r="O53" t="b">
        <f t="shared" si="4"/>
        <v>0</v>
      </c>
      <c r="P53" t="b">
        <f t="shared" si="5"/>
        <v>1</v>
      </c>
    </row>
    <row r="54" spans="1:16" x14ac:dyDescent="0.2">
      <c r="A54" t="s">
        <v>144</v>
      </c>
      <c r="B54">
        <v>963</v>
      </c>
      <c r="C54" t="s">
        <v>77</v>
      </c>
      <c r="D54">
        <v>4.283E-2</v>
      </c>
      <c r="E54">
        <v>6.6390000000000005E-2</v>
      </c>
      <c r="F54">
        <v>0.29165000000000002</v>
      </c>
      <c r="G54">
        <v>4.9329999999999999E-2</v>
      </c>
      <c r="H54">
        <v>100</v>
      </c>
      <c r="I54">
        <v>6.7790000000000003E-2</v>
      </c>
      <c r="J54">
        <v>100</v>
      </c>
      <c r="K54">
        <v>0.29493000000000003</v>
      </c>
      <c r="L54">
        <v>100</v>
      </c>
      <c r="M54">
        <v>5.0130000000000001E-2</v>
      </c>
      <c r="N54" t="b">
        <f t="shared" si="3"/>
        <v>0</v>
      </c>
      <c r="O54" t="b">
        <f t="shared" si="4"/>
        <v>0</v>
      </c>
      <c r="P54" t="b">
        <f t="shared" si="5"/>
        <v>1</v>
      </c>
    </row>
    <row r="55" spans="1:16" x14ac:dyDescent="0.2">
      <c r="A55" t="s">
        <v>145</v>
      </c>
      <c r="B55">
        <v>10179</v>
      </c>
      <c r="C55" t="s">
        <v>31</v>
      </c>
      <c r="D55">
        <v>0.49370999999999998</v>
      </c>
      <c r="E55">
        <v>0.25584000000000001</v>
      </c>
      <c r="F55">
        <v>10.898300000000001</v>
      </c>
      <c r="G55">
        <v>0.34353</v>
      </c>
      <c r="H55">
        <v>100</v>
      </c>
      <c r="I55">
        <v>0.31324000000000002</v>
      </c>
      <c r="J55">
        <v>100</v>
      </c>
      <c r="K55">
        <v>11.46209</v>
      </c>
      <c r="L55">
        <v>100</v>
      </c>
      <c r="M55">
        <v>0.39650999999999997</v>
      </c>
      <c r="N55" t="b">
        <f t="shared" si="3"/>
        <v>1</v>
      </c>
      <c r="O55" t="b">
        <f t="shared" si="4"/>
        <v>0</v>
      </c>
      <c r="P55" t="b">
        <f t="shared" si="5"/>
        <v>1</v>
      </c>
    </row>
    <row r="56" spans="1:16" x14ac:dyDescent="0.2">
      <c r="A56" t="s">
        <v>146</v>
      </c>
      <c r="B56">
        <v>3015</v>
      </c>
      <c r="C56" t="s">
        <v>31</v>
      </c>
      <c r="D56">
        <v>0.12686</v>
      </c>
      <c r="E56">
        <v>7.4319999999999997E-2</v>
      </c>
      <c r="F56">
        <v>1.7323299999999999</v>
      </c>
      <c r="G56">
        <v>9.3090000000000006E-2</v>
      </c>
      <c r="H56">
        <v>100</v>
      </c>
      <c r="I56">
        <v>7.9799999999999996E-2</v>
      </c>
      <c r="J56">
        <v>100</v>
      </c>
      <c r="K56">
        <v>1.7577700000000001</v>
      </c>
      <c r="L56">
        <v>100</v>
      </c>
      <c r="M56">
        <v>9.7659999999999997E-2</v>
      </c>
      <c r="N56" t="b">
        <f t="shared" si="3"/>
        <v>1</v>
      </c>
      <c r="O56" t="b">
        <f t="shared" si="4"/>
        <v>0</v>
      </c>
      <c r="P56" t="b">
        <f t="shared" si="5"/>
        <v>1</v>
      </c>
    </row>
    <row r="57" spans="1:16" x14ac:dyDescent="0.2">
      <c r="A57" t="s">
        <v>149</v>
      </c>
      <c r="B57">
        <v>4842</v>
      </c>
      <c r="C57" t="s">
        <v>150</v>
      </c>
      <c r="D57">
        <v>0.18339</v>
      </c>
      <c r="E57">
        <v>0.22822000000000001</v>
      </c>
      <c r="F57">
        <v>1.0097400000000001</v>
      </c>
      <c r="G57">
        <v>0.16184000000000001</v>
      </c>
      <c r="H57">
        <v>100</v>
      </c>
      <c r="I57">
        <v>0.23508999999999999</v>
      </c>
      <c r="J57">
        <v>100</v>
      </c>
      <c r="K57">
        <v>1.04271</v>
      </c>
      <c r="L57">
        <v>100</v>
      </c>
      <c r="M57">
        <v>0.17063999999999999</v>
      </c>
      <c r="N57" t="b">
        <f t="shared" si="3"/>
        <v>1</v>
      </c>
      <c r="O57" t="b">
        <f t="shared" si="4"/>
        <v>0</v>
      </c>
      <c r="P57" t="b">
        <f t="shared" si="5"/>
        <v>1</v>
      </c>
    </row>
    <row r="58" spans="1:16" x14ac:dyDescent="0.2">
      <c r="A58" t="s">
        <v>151</v>
      </c>
      <c r="B58">
        <v>162</v>
      </c>
      <c r="C58" t="s">
        <v>53</v>
      </c>
      <c r="D58">
        <v>4.2700000000000004E-3</v>
      </c>
      <c r="E58">
        <v>2.2100000000000002E-3</v>
      </c>
      <c r="F58">
        <v>6.8300000000000001E-3</v>
      </c>
      <c r="G58">
        <v>2.81E-3</v>
      </c>
      <c r="H58">
        <v>100</v>
      </c>
      <c r="I58">
        <v>2.32E-3</v>
      </c>
      <c r="J58">
        <v>100</v>
      </c>
      <c r="K58">
        <v>6.7200000000000003E-3</v>
      </c>
      <c r="L58">
        <v>100</v>
      </c>
      <c r="M58">
        <v>2.8400000000000001E-3</v>
      </c>
      <c r="N58" t="b">
        <f t="shared" si="3"/>
        <v>1</v>
      </c>
      <c r="O58" t="b">
        <f t="shared" si="4"/>
        <v>0</v>
      </c>
      <c r="P58" t="b">
        <f t="shared" si="5"/>
        <v>1</v>
      </c>
    </row>
    <row r="59" spans="1:16" s="2" customFormat="1" x14ac:dyDescent="0.2">
      <c r="A59" s="2" t="s">
        <v>154</v>
      </c>
      <c r="B59" s="2">
        <v>576</v>
      </c>
      <c r="C59" s="2" t="s">
        <v>37</v>
      </c>
      <c r="D59" s="2">
        <v>1.636E-2</v>
      </c>
      <c r="E59" s="2">
        <v>9.9299999999999996E-3</v>
      </c>
      <c r="F59" s="2">
        <v>0.11028</v>
      </c>
      <c r="G59" s="2">
        <v>4.9542700000000002</v>
      </c>
      <c r="H59" s="2">
        <v>100</v>
      </c>
      <c r="I59" s="2">
        <v>1.086E-2</v>
      </c>
      <c r="J59" s="2">
        <v>100</v>
      </c>
      <c r="K59" s="2">
        <v>0.11380999999999999</v>
      </c>
      <c r="L59" s="2">
        <v>100</v>
      </c>
      <c r="M59" s="2">
        <v>4.9101800000000004</v>
      </c>
      <c r="N59" s="2" t="b">
        <f t="shared" si="3"/>
        <v>1</v>
      </c>
      <c r="O59" s="2" t="b">
        <f t="shared" si="4"/>
        <v>0</v>
      </c>
      <c r="P59" s="2" t="b">
        <f t="shared" si="5"/>
        <v>1</v>
      </c>
    </row>
    <row r="60" spans="1:16" s="2" customFormat="1" x14ac:dyDescent="0.2">
      <c r="A60" s="2" t="s">
        <v>155</v>
      </c>
      <c r="B60" s="2">
        <v>684</v>
      </c>
      <c r="C60" s="2" t="s">
        <v>37</v>
      </c>
      <c r="D60" s="2">
        <v>1.983E-2</v>
      </c>
      <c r="E60" s="2">
        <v>1.2109999999999999E-2</v>
      </c>
      <c r="F60" s="2">
        <v>0.13682</v>
      </c>
      <c r="G60" s="2">
        <v>7.0484200000000001</v>
      </c>
      <c r="H60" s="2">
        <v>100</v>
      </c>
      <c r="I60" s="2">
        <v>1.242E-2</v>
      </c>
      <c r="J60" s="2">
        <v>100</v>
      </c>
      <c r="K60" s="2">
        <v>0.14607000000000001</v>
      </c>
      <c r="L60" s="2">
        <v>100</v>
      </c>
      <c r="M60" s="2">
        <v>7.0413399999999999</v>
      </c>
      <c r="N60" s="2" t="b">
        <f t="shared" si="3"/>
        <v>1</v>
      </c>
      <c r="O60" s="2" t="b">
        <f t="shared" si="4"/>
        <v>0</v>
      </c>
      <c r="P60" s="2" t="b">
        <f t="shared" si="5"/>
        <v>1</v>
      </c>
    </row>
    <row r="61" spans="1:16" x14ac:dyDescent="0.2">
      <c r="A61" t="s">
        <v>158</v>
      </c>
      <c r="B61">
        <v>272</v>
      </c>
      <c r="C61" t="s">
        <v>23</v>
      </c>
      <c r="D61">
        <v>8.8000000000000005E-3</v>
      </c>
      <c r="E61">
        <v>4.8900000000000002E-3</v>
      </c>
      <c r="F61">
        <v>3.1220000000000001E-2</v>
      </c>
      <c r="G61">
        <v>5.9800000000000001E-3</v>
      </c>
      <c r="H61">
        <v>100</v>
      </c>
      <c r="I61">
        <v>4.9100000000000003E-3</v>
      </c>
      <c r="J61">
        <v>100</v>
      </c>
      <c r="K61">
        <v>3.0429999999999999E-2</v>
      </c>
      <c r="L61">
        <v>100</v>
      </c>
      <c r="M61">
        <v>6.0099999999999997E-3</v>
      </c>
      <c r="N61" t="b">
        <f t="shared" si="3"/>
        <v>1</v>
      </c>
      <c r="O61" t="b">
        <f t="shared" si="4"/>
        <v>0</v>
      </c>
      <c r="P61" t="b">
        <f t="shared" si="5"/>
        <v>1</v>
      </c>
    </row>
    <row r="62" spans="1:16" s="2" customFormat="1" x14ac:dyDescent="0.2">
      <c r="A62" s="2" t="s">
        <v>159</v>
      </c>
      <c r="B62" s="2">
        <v>693</v>
      </c>
      <c r="C62" s="2" t="s">
        <v>37</v>
      </c>
      <c r="D62" s="2">
        <v>1.9640000000000001E-2</v>
      </c>
      <c r="E62" s="2">
        <v>1.191E-2</v>
      </c>
      <c r="F62" s="2">
        <v>0.13194</v>
      </c>
      <c r="G62" s="2">
        <v>3.7767200000000001</v>
      </c>
      <c r="H62" s="2">
        <v>100</v>
      </c>
      <c r="I62" s="2">
        <v>1.192E-2</v>
      </c>
      <c r="J62" s="2">
        <v>100</v>
      </c>
      <c r="K62" s="2">
        <v>0.13704</v>
      </c>
      <c r="L62" s="2">
        <v>100</v>
      </c>
      <c r="M62" s="2">
        <v>3.8026300000000002</v>
      </c>
      <c r="N62" s="2" t="b">
        <f t="shared" si="3"/>
        <v>1</v>
      </c>
      <c r="O62" s="2" t="b">
        <f t="shared" si="4"/>
        <v>0</v>
      </c>
      <c r="P62" s="2" t="b">
        <f t="shared" si="5"/>
        <v>1</v>
      </c>
    </row>
    <row r="63" spans="1:16" x14ac:dyDescent="0.2">
      <c r="A63" t="s">
        <v>160</v>
      </c>
      <c r="B63">
        <v>6720</v>
      </c>
      <c r="C63" t="s">
        <v>161</v>
      </c>
      <c r="D63">
        <v>0.26845999999999998</v>
      </c>
      <c r="E63">
        <v>0.28732000000000002</v>
      </c>
      <c r="F63">
        <v>3.0194100000000001</v>
      </c>
      <c r="G63">
        <v>0.22846</v>
      </c>
      <c r="H63">
        <v>100</v>
      </c>
      <c r="I63">
        <v>0.31561</v>
      </c>
      <c r="J63">
        <v>100</v>
      </c>
      <c r="K63">
        <v>3.9660299999999999</v>
      </c>
      <c r="L63">
        <v>100</v>
      </c>
      <c r="M63">
        <v>0.23891999999999999</v>
      </c>
      <c r="N63" t="b">
        <f t="shared" si="3"/>
        <v>1</v>
      </c>
      <c r="O63" t="b">
        <f t="shared" si="4"/>
        <v>0</v>
      </c>
      <c r="P63" t="b">
        <f t="shared" si="5"/>
        <v>1</v>
      </c>
    </row>
    <row r="64" spans="1:16" x14ac:dyDescent="0.2">
      <c r="A64" t="s">
        <v>162</v>
      </c>
      <c r="B64">
        <v>3085</v>
      </c>
      <c r="C64" t="s">
        <v>161</v>
      </c>
      <c r="D64">
        <v>0.11902</v>
      </c>
      <c r="E64">
        <v>0.16153000000000001</v>
      </c>
      <c r="F64">
        <v>0.77244999999999997</v>
      </c>
      <c r="G64">
        <v>8.3799999999999999E-2</v>
      </c>
      <c r="H64">
        <v>100</v>
      </c>
      <c r="I64">
        <v>0.16655</v>
      </c>
      <c r="J64">
        <v>100</v>
      </c>
      <c r="K64">
        <v>0.90297000000000005</v>
      </c>
      <c r="L64">
        <v>100</v>
      </c>
      <c r="M64">
        <v>8.695E-2</v>
      </c>
      <c r="N64" t="b">
        <f t="shared" si="3"/>
        <v>1</v>
      </c>
      <c r="O64" t="b">
        <f t="shared" si="4"/>
        <v>0</v>
      </c>
      <c r="P64" t="b">
        <f t="shared" si="5"/>
        <v>1</v>
      </c>
    </row>
    <row r="65" spans="1:16" s="2" customFormat="1" x14ac:dyDescent="0.2">
      <c r="A65" s="2" t="s">
        <v>163</v>
      </c>
      <c r="B65" s="2">
        <v>2060</v>
      </c>
      <c r="C65" s="2" t="s">
        <v>23</v>
      </c>
      <c r="D65" s="2">
        <v>7.3480000000000004E-2</v>
      </c>
      <c r="E65" s="2">
        <v>6.9019999999999998E-2</v>
      </c>
      <c r="F65" s="2">
        <v>2.4195500000000001</v>
      </c>
      <c r="G65" s="2">
        <v>1.82277</v>
      </c>
      <c r="H65" s="2">
        <v>100</v>
      </c>
      <c r="I65" s="2">
        <v>7.1569999999999995E-2</v>
      </c>
      <c r="J65" s="2">
        <v>100</v>
      </c>
      <c r="K65" s="2">
        <v>2.6498499999999998</v>
      </c>
      <c r="L65" s="2">
        <v>100</v>
      </c>
      <c r="M65" s="2">
        <v>1.8283199999999999</v>
      </c>
      <c r="N65" s="2" t="b">
        <f t="shared" si="3"/>
        <v>1</v>
      </c>
      <c r="O65" s="2" t="b">
        <f t="shared" si="4"/>
        <v>0</v>
      </c>
      <c r="P65" s="2" t="b">
        <f t="shared" si="5"/>
        <v>1</v>
      </c>
    </row>
    <row r="66" spans="1:16" x14ac:dyDescent="0.2">
      <c r="A66" t="s">
        <v>164</v>
      </c>
      <c r="B66">
        <v>8320</v>
      </c>
      <c r="C66" t="s">
        <v>31</v>
      </c>
      <c r="D66">
        <v>0.7177</v>
      </c>
      <c r="E66">
        <v>0.37225999999999998</v>
      </c>
      <c r="F66">
        <v>20.744340000000001</v>
      </c>
      <c r="G66">
        <v>0.80084999999999995</v>
      </c>
      <c r="H66">
        <v>100</v>
      </c>
      <c r="I66">
        <v>0.3947</v>
      </c>
      <c r="J66">
        <v>100</v>
      </c>
      <c r="K66">
        <v>23.171959999999999</v>
      </c>
      <c r="L66">
        <v>100</v>
      </c>
      <c r="M66">
        <v>0.81738999999999995</v>
      </c>
      <c r="N66" t="b">
        <f t="shared" ref="N66:N88" si="6">OR(D66&gt;E66,D66&gt;F66,D66&gt;G66,D66&gt;I66,D66&gt;K66,D66&gt;M66)</f>
        <v>1</v>
      </c>
      <c r="O66" t="b">
        <f t="shared" ref="O66:O88" si="7">AND(D66&gt;1000,E66&gt;1000,F66&gt;1000,G66&gt;1000,H66&lt;100,J66&lt;100,L66&lt;100)</f>
        <v>0</v>
      </c>
      <c r="P66" t="b">
        <f t="shared" ref="P66:P88" si="8">AND(D66&lt;1000,E66&lt;1000,F66&lt;1000,G66&lt;1000,H66=100,J66=100,L66=100)</f>
        <v>1</v>
      </c>
    </row>
    <row r="67" spans="1:16" x14ac:dyDescent="0.2">
      <c r="A67" t="s">
        <v>165</v>
      </c>
      <c r="B67">
        <v>60</v>
      </c>
      <c r="C67" t="s">
        <v>27</v>
      </c>
      <c r="D67">
        <v>1.73E-3</v>
      </c>
      <c r="E67">
        <v>1.3600000000000001E-3</v>
      </c>
      <c r="F67">
        <v>5.2700000000000004E-3</v>
      </c>
      <c r="G67">
        <v>1.08E-3</v>
      </c>
      <c r="H67">
        <v>100</v>
      </c>
      <c r="I67">
        <v>1.41E-3</v>
      </c>
      <c r="J67">
        <v>100</v>
      </c>
      <c r="K67">
        <v>5.2500000000000003E-3</v>
      </c>
      <c r="L67">
        <v>100</v>
      </c>
      <c r="M67">
        <v>1.1000000000000001E-3</v>
      </c>
      <c r="N67" t="b">
        <f t="shared" si="6"/>
        <v>1</v>
      </c>
      <c r="O67" t="b">
        <f t="shared" si="7"/>
        <v>0</v>
      </c>
      <c r="P67" t="b">
        <f t="shared" si="8"/>
        <v>1</v>
      </c>
    </row>
    <row r="68" spans="1:16" x14ac:dyDescent="0.2">
      <c r="A68" t="s">
        <v>166</v>
      </c>
      <c r="B68">
        <v>185</v>
      </c>
      <c r="C68" t="s">
        <v>23</v>
      </c>
      <c r="D68">
        <v>5.8199999999999997E-3</v>
      </c>
      <c r="E68">
        <v>5.8999999999999999E-3</v>
      </c>
      <c r="F68">
        <v>8.8499999999999995E-2</v>
      </c>
      <c r="G68">
        <v>3.0269999999999998E-2</v>
      </c>
      <c r="H68">
        <v>100</v>
      </c>
      <c r="I68">
        <v>5.8500000000000002E-3</v>
      </c>
      <c r="J68">
        <v>100</v>
      </c>
      <c r="K68">
        <v>8.727E-2</v>
      </c>
      <c r="L68">
        <v>100</v>
      </c>
      <c r="M68">
        <v>2.962E-2</v>
      </c>
      <c r="N68" t="b">
        <f t="shared" si="6"/>
        <v>0</v>
      </c>
      <c r="O68" t="b">
        <f t="shared" si="7"/>
        <v>0</v>
      </c>
      <c r="P68" t="b">
        <f t="shared" si="8"/>
        <v>1</v>
      </c>
    </row>
    <row r="69" spans="1:16" x14ac:dyDescent="0.2">
      <c r="A69" t="s">
        <v>169</v>
      </c>
      <c r="B69">
        <v>80</v>
      </c>
      <c r="C69" t="s">
        <v>23</v>
      </c>
      <c r="D69">
        <v>2.33E-3</v>
      </c>
      <c r="E69">
        <v>1.4400000000000001E-3</v>
      </c>
      <c r="F69">
        <v>6.1199999999999996E-3</v>
      </c>
      <c r="G69">
        <v>1.4499999999999999E-3</v>
      </c>
      <c r="H69">
        <v>100</v>
      </c>
      <c r="I69">
        <v>1.5E-3</v>
      </c>
      <c r="J69">
        <v>100</v>
      </c>
      <c r="K69">
        <v>6.0899999999999999E-3</v>
      </c>
      <c r="L69">
        <v>100</v>
      </c>
      <c r="M69">
        <v>1.5200000000000001E-3</v>
      </c>
      <c r="N69" t="b">
        <f t="shared" si="6"/>
        <v>1</v>
      </c>
      <c r="O69" t="b">
        <f t="shared" si="7"/>
        <v>0</v>
      </c>
      <c r="P69" t="b">
        <f t="shared" si="8"/>
        <v>1</v>
      </c>
    </row>
    <row r="70" spans="1:16" x14ac:dyDescent="0.2">
      <c r="A70" t="s">
        <v>173</v>
      </c>
      <c r="B70">
        <v>1925</v>
      </c>
      <c r="C70" t="s">
        <v>77</v>
      </c>
      <c r="D70">
        <v>9.1859999999999997E-2</v>
      </c>
      <c r="E70">
        <v>0.13189999999999999</v>
      </c>
      <c r="F70">
        <v>1.0442</v>
      </c>
      <c r="G70">
        <v>0.10402</v>
      </c>
      <c r="H70">
        <v>100</v>
      </c>
      <c r="I70">
        <v>0.13328000000000001</v>
      </c>
      <c r="J70">
        <v>100</v>
      </c>
      <c r="K70">
        <v>1.0376399999999999</v>
      </c>
      <c r="L70">
        <v>100</v>
      </c>
      <c r="M70">
        <v>0.10397000000000001</v>
      </c>
      <c r="N70" t="b">
        <f t="shared" si="6"/>
        <v>0</v>
      </c>
      <c r="O70" t="b">
        <f t="shared" si="7"/>
        <v>0</v>
      </c>
      <c r="P70" t="b">
        <f t="shared" si="8"/>
        <v>1</v>
      </c>
    </row>
    <row r="71" spans="1:16" x14ac:dyDescent="0.2">
      <c r="A71" t="s">
        <v>176</v>
      </c>
      <c r="B71">
        <v>20</v>
      </c>
      <c r="C71" t="s">
        <v>27</v>
      </c>
      <c r="D71">
        <v>6.4000000000000005E-4</v>
      </c>
      <c r="E71">
        <v>3.6999999999999999E-4</v>
      </c>
      <c r="F71">
        <v>1.2899999999999999E-3</v>
      </c>
      <c r="G71">
        <v>3.8000000000000002E-4</v>
      </c>
      <c r="H71">
        <v>100</v>
      </c>
      <c r="I71">
        <v>4.0999999999999999E-4</v>
      </c>
      <c r="J71">
        <v>100</v>
      </c>
      <c r="K71">
        <v>1.32E-3</v>
      </c>
      <c r="L71">
        <v>100</v>
      </c>
      <c r="M71">
        <v>3.8999999999999999E-4</v>
      </c>
      <c r="N71" t="b">
        <f t="shared" si="6"/>
        <v>1</v>
      </c>
      <c r="O71" t="b">
        <f t="shared" si="7"/>
        <v>0</v>
      </c>
      <c r="P71" t="b">
        <f t="shared" si="8"/>
        <v>1</v>
      </c>
    </row>
    <row r="72" spans="1:16" x14ac:dyDescent="0.2">
      <c r="A72" t="s">
        <v>177</v>
      </c>
      <c r="B72">
        <v>342</v>
      </c>
      <c r="C72" t="s">
        <v>178</v>
      </c>
      <c r="D72">
        <v>9.2099999999999994E-3</v>
      </c>
      <c r="E72">
        <v>5.9500000000000004E-3</v>
      </c>
      <c r="F72">
        <v>3.3099999999999997E-2</v>
      </c>
      <c r="G72">
        <v>5.7999999999999996E-3</v>
      </c>
      <c r="H72">
        <v>100</v>
      </c>
      <c r="I72">
        <v>5.9800000000000001E-3</v>
      </c>
      <c r="J72">
        <v>100</v>
      </c>
      <c r="K72">
        <v>3.3279999999999997E-2</v>
      </c>
      <c r="L72">
        <v>100</v>
      </c>
      <c r="M72">
        <v>5.8900000000000003E-3</v>
      </c>
      <c r="N72" t="b">
        <f t="shared" si="6"/>
        <v>1</v>
      </c>
      <c r="O72" t="b">
        <f t="shared" si="7"/>
        <v>0</v>
      </c>
      <c r="P72" t="b">
        <f t="shared" si="8"/>
        <v>1</v>
      </c>
    </row>
    <row r="73" spans="1:16" x14ac:dyDescent="0.2">
      <c r="A73" t="s">
        <v>179</v>
      </c>
      <c r="B73">
        <v>5955</v>
      </c>
      <c r="C73" t="s">
        <v>105</v>
      </c>
      <c r="D73">
        <v>0.29165999999999997</v>
      </c>
      <c r="E73">
        <v>0.40911999999999998</v>
      </c>
      <c r="F73">
        <v>5.8952099999999996</v>
      </c>
      <c r="G73">
        <v>0.32971</v>
      </c>
      <c r="H73">
        <v>100</v>
      </c>
      <c r="I73">
        <v>0.43717</v>
      </c>
      <c r="J73">
        <v>100</v>
      </c>
      <c r="K73">
        <v>7.1019100000000002</v>
      </c>
      <c r="L73">
        <v>100</v>
      </c>
      <c r="M73">
        <v>0.34799000000000002</v>
      </c>
      <c r="N73" t="b">
        <f t="shared" si="6"/>
        <v>0</v>
      </c>
      <c r="O73" t="b">
        <f t="shared" si="7"/>
        <v>0</v>
      </c>
      <c r="P73" t="b">
        <f t="shared" si="8"/>
        <v>1</v>
      </c>
    </row>
    <row r="74" spans="1:16" x14ac:dyDescent="0.2">
      <c r="A74" t="s">
        <v>181</v>
      </c>
      <c r="B74">
        <v>1900</v>
      </c>
      <c r="C74" t="s">
        <v>14</v>
      </c>
      <c r="D74">
        <v>6.3030000000000003E-2</v>
      </c>
      <c r="E74">
        <v>2.7789999999999999E-2</v>
      </c>
      <c r="F74">
        <v>0.77795000000000003</v>
      </c>
      <c r="G74">
        <v>5.1839999999999997E-2</v>
      </c>
      <c r="H74">
        <v>100</v>
      </c>
      <c r="I74">
        <v>2.5749999999999999E-2</v>
      </c>
      <c r="J74">
        <v>100</v>
      </c>
      <c r="K74">
        <v>0.83506999999999998</v>
      </c>
      <c r="L74">
        <v>100</v>
      </c>
      <c r="M74">
        <v>5.2940000000000001E-2</v>
      </c>
      <c r="N74" t="b">
        <f t="shared" si="6"/>
        <v>1</v>
      </c>
      <c r="O74" t="b">
        <f t="shared" si="7"/>
        <v>0</v>
      </c>
      <c r="P74" t="b">
        <f t="shared" si="8"/>
        <v>1</v>
      </c>
    </row>
    <row r="75" spans="1:16" x14ac:dyDescent="0.2">
      <c r="A75" t="s">
        <v>182</v>
      </c>
      <c r="B75">
        <v>468</v>
      </c>
      <c r="C75" t="s">
        <v>37</v>
      </c>
      <c r="D75">
        <v>1.306E-2</v>
      </c>
      <c r="E75">
        <v>9.1199999999999996E-3</v>
      </c>
      <c r="F75">
        <v>6.1120000000000001E-2</v>
      </c>
      <c r="G75">
        <v>6.8199999999999997E-3</v>
      </c>
      <c r="H75">
        <v>100</v>
      </c>
      <c r="I75">
        <v>9.2599999999999991E-3</v>
      </c>
      <c r="J75">
        <v>100</v>
      </c>
      <c r="K75">
        <v>6.1150000000000003E-2</v>
      </c>
      <c r="L75">
        <v>100</v>
      </c>
      <c r="M75">
        <v>6.8199999999999997E-3</v>
      </c>
      <c r="N75" t="b">
        <f t="shared" si="6"/>
        <v>1</v>
      </c>
      <c r="O75" t="b">
        <f t="shared" si="7"/>
        <v>0</v>
      </c>
      <c r="P75" t="b">
        <f t="shared" si="8"/>
        <v>1</v>
      </c>
    </row>
    <row r="76" spans="1:16" x14ac:dyDescent="0.2">
      <c r="A76" t="s">
        <v>183</v>
      </c>
      <c r="B76">
        <v>243</v>
      </c>
      <c r="C76" t="s">
        <v>184</v>
      </c>
      <c r="D76">
        <v>5.8100000000000001E-3</v>
      </c>
      <c r="E76">
        <v>3.8999999999999998E-3</v>
      </c>
      <c r="F76">
        <v>1.8589999999999999E-2</v>
      </c>
      <c r="G76">
        <v>0.67367999999999995</v>
      </c>
      <c r="H76">
        <v>100</v>
      </c>
      <c r="I76">
        <v>3.8700000000000002E-3</v>
      </c>
      <c r="J76">
        <v>100</v>
      </c>
      <c r="K76">
        <v>1.8380000000000001E-2</v>
      </c>
      <c r="L76">
        <v>100</v>
      </c>
      <c r="M76">
        <v>0.65964</v>
      </c>
      <c r="N76" t="b">
        <f t="shared" si="6"/>
        <v>1</v>
      </c>
      <c r="O76" t="b">
        <f t="shared" si="7"/>
        <v>0</v>
      </c>
      <c r="P76" t="b">
        <f t="shared" si="8"/>
        <v>1</v>
      </c>
    </row>
    <row r="77" spans="1:16" x14ac:dyDescent="0.2">
      <c r="A77" t="s">
        <v>188</v>
      </c>
      <c r="B77">
        <v>156</v>
      </c>
      <c r="C77" t="s">
        <v>61</v>
      </c>
      <c r="D77">
        <v>4.3499999999999997E-3</v>
      </c>
      <c r="E77">
        <v>4.0299999999999997E-3</v>
      </c>
      <c r="F77">
        <v>1.078E-2</v>
      </c>
      <c r="G77">
        <v>3.4099999999999998E-3</v>
      </c>
      <c r="H77">
        <v>100</v>
      </c>
      <c r="I77">
        <v>4.2500000000000003E-3</v>
      </c>
      <c r="J77">
        <v>100</v>
      </c>
      <c r="K77">
        <v>1.1259999999999999E-2</v>
      </c>
      <c r="L77">
        <v>100</v>
      </c>
      <c r="M77">
        <v>3.46E-3</v>
      </c>
      <c r="N77" t="b">
        <f t="shared" si="6"/>
        <v>1</v>
      </c>
      <c r="O77" t="b">
        <f t="shared" si="7"/>
        <v>0</v>
      </c>
      <c r="P77" t="b">
        <f t="shared" si="8"/>
        <v>1</v>
      </c>
    </row>
    <row r="78" spans="1:16" x14ac:dyDescent="0.2">
      <c r="A78" t="s">
        <v>189</v>
      </c>
      <c r="B78">
        <v>190</v>
      </c>
      <c r="C78" t="s">
        <v>16</v>
      </c>
      <c r="D78">
        <v>4.8700000000000002E-3</v>
      </c>
      <c r="E78">
        <v>2.4499999999999999E-3</v>
      </c>
      <c r="F78">
        <v>2.0240000000000001E-2</v>
      </c>
      <c r="G78">
        <v>3.15E-3</v>
      </c>
      <c r="H78">
        <v>100</v>
      </c>
      <c r="I78">
        <v>2.4599999999999999E-3</v>
      </c>
      <c r="J78">
        <v>100</v>
      </c>
      <c r="K78">
        <v>1.983E-2</v>
      </c>
      <c r="L78">
        <v>100</v>
      </c>
      <c r="M78">
        <v>3.16E-3</v>
      </c>
      <c r="N78" t="b">
        <f t="shared" si="6"/>
        <v>1</v>
      </c>
      <c r="O78" t="b">
        <f t="shared" si="7"/>
        <v>0</v>
      </c>
      <c r="P78" t="b">
        <f t="shared" si="8"/>
        <v>1</v>
      </c>
    </row>
    <row r="79" spans="1:16" x14ac:dyDescent="0.2">
      <c r="A79" t="s">
        <v>198</v>
      </c>
      <c r="B79">
        <v>48</v>
      </c>
      <c r="C79" t="s">
        <v>23</v>
      </c>
      <c r="D79">
        <v>1.57E-3</v>
      </c>
      <c r="E79">
        <v>1E-3</v>
      </c>
      <c r="F79">
        <v>4.0699999999999998E-3</v>
      </c>
      <c r="G79">
        <v>9.8999999999999999E-4</v>
      </c>
      <c r="H79">
        <v>100</v>
      </c>
      <c r="I79">
        <v>9.6000000000000002E-4</v>
      </c>
      <c r="J79">
        <v>100</v>
      </c>
      <c r="K79">
        <v>4.0099999999999997E-3</v>
      </c>
      <c r="L79">
        <v>100</v>
      </c>
      <c r="M79">
        <v>1E-3</v>
      </c>
      <c r="N79" t="b">
        <f t="shared" si="6"/>
        <v>1</v>
      </c>
      <c r="O79" t="b">
        <f t="shared" si="7"/>
        <v>0</v>
      </c>
      <c r="P79" t="b">
        <f t="shared" si="8"/>
        <v>1</v>
      </c>
    </row>
    <row r="80" spans="1:16" x14ac:dyDescent="0.2">
      <c r="A80" t="s">
        <v>200</v>
      </c>
      <c r="B80">
        <v>126</v>
      </c>
      <c r="C80" t="s">
        <v>16</v>
      </c>
      <c r="D80">
        <v>3.3400000000000001E-3</v>
      </c>
      <c r="E80">
        <v>1.6999999999999999E-3</v>
      </c>
      <c r="F80">
        <v>1.285E-2</v>
      </c>
      <c r="G80">
        <v>2.1800000000000001E-3</v>
      </c>
      <c r="H80">
        <v>100</v>
      </c>
      <c r="I80">
        <v>1.74E-3</v>
      </c>
      <c r="J80">
        <v>100</v>
      </c>
      <c r="K80">
        <v>1.265E-2</v>
      </c>
      <c r="L80">
        <v>100</v>
      </c>
      <c r="M80">
        <v>2.2100000000000002E-3</v>
      </c>
      <c r="N80" t="b">
        <f t="shared" si="6"/>
        <v>1</v>
      </c>
      <c r="O80" t="b">
        <f t="shared" si="7"/>
        <v>0</v>
      </c>
      <c r="P80" t="b">
        <f t="shared" si="8"/>
        <v>1</v>
      </c>
    </row>
    <row r="81" spans="1:16" x14ac:dyDescent="0.2">
      <c r="A81" t="s">
        <v>201</v>
      </c>
      <c r="B81">
        <v>70</v>
      </c>
      <c r="C81" t="s">
        <v>53</v>
      </c>
      <c r="D81">
        <v>1.9E-3</v>
      </c>
      <c r="E81">
        <v>1.25E-3</v>
      </c>
      <c r="F81">
        <v>5.0600000000000003E-3</v>
      </c>
      <c r="G81">
        <v>1.2099999999999999E-3</v>
      </c>
      <c r="H81">
        <v>100</v>
      </c>
      <c r="I81">
        <v>1.25E-3</v>
      </c>
      <c r="J81">
        <v>100</v>
      </c>
      <c r="K81">
        <v>5.0000000000000001E-3</v>
      </c>
      <c r="L81">
        <v>100</v>
      </c>
      <c r="M81">
        <v>1.23E-3</v>
      </c>
      <c r="N81" t="b">
        <f t="shared" si="6"/>
        <v>1</v>
      </c>
      <c r="O81" t="b">
        <f t="shared" si="7"/>
        <v>0</v>
      </c>
      <c r="P81" t="b">
        <f t="shared" si="8"/>
        <v>1</v>
      </c>
    </row>
    <row r="82" spans="1:16" x14ac:dyDescent="0.2">
      <c r="A82" t="s">
        <v>202</v>
      </c>
      <c r="B82">
        <v>7837</v>
      </c>
      <c r="C82" t="s">
        <v>23</v>
      </c>
      <c r="D82">
        <v>0.42305999999999999</v>
      </c>
      <c r="E82">
        <v>0.19924</v>
      </c>
      <c r="F82">
        <v>7.9191000000000003</v>
      </c>
      <c r="G82">
        <v>0.37254999999999999</v>
      </c>
      <c r="H82">
        <v>100</v>
      </c>
      <c r="I82">
        <v>0.21701999999999999</v>
      </c>
      <c r="J82">
        <v>100</v>
      </c>
      <c r="K82">
        <v>10.94303</v>
      </c>
      <c r="L82">
        <v>100</v>
      </c>
      <c r="M82">
        <v>0.37940000000000002</v>
      </c>
      <c r="N82" t="b">
        <f t="shared" si="6"/>
        <v>1</v>
      </c>
      <c r="O82" t="b">
        <f t="shared" si="7"/>
        <v>0</v>
      </c>
      <c r="P82" t="b">
        <f t="shared" si="8"/>
        <v>1</v>
      </c>
    </row>
    <row r="83" spans="1:16" x14ac:dyDescent="0.2">
      <c r="A83" t="s">
        <v>203</v>
      </c>
      <c r="B83">
        <v>240</v>
      </c>
      <c r="C83" t="s">
        <v>29</v>
      </c>
      <c r="D83">
        <v>8.1200000000000005E-3</v>
      </c>
      <c r="E83">
        <v>9.0799999999999995E-3</v>
      </c>
      <c r="F83">
        <v>3.3009999999999998E-2</v>
      </c>
      <c r="G83">
        <v>6.1000000000000004E-3</v>
      </c>
      <c r="H83">
        <v>100</v>
      </c>
      <c r="I83">
        <v>9.0299999999999998E-3</v>
      </c>
      <c r="J83">
        <v>100</v>
      </c>
      <c r="K83">
        <v>3.2800000000000003E-2</v>
      </c>
      <c r="L83">
        <v>100</v>
      </c>
      <c r="M83">
        <v>6.0899999999999999E-3</v>
      </c>
      <c r="N83" t="b">
        <f t="shared" si="6"/>
        <v>1</v>
      </c>
      <c r="O83" t="b">
        <f t="shared" si="7"/>
        <v>0</v>
      </c>
      <c r="P83" t="b">
        <f t="shared" si="8"/>
        <v>1</v>
      </c>
    </row>
    <row r="84" spans="1:16" x14ac:dyDescent="0.2">
      <c r="A84" s="1" t="s">
        <v>204</v>
      </c>
      <c r="B84" s="1">
        <v>1275</v>
      </c>
      <c r="C84" s="1" t="s">
        <v>23</v>
      </c>
      <c r="D84" s="1">
        <v>4.1029999999999997E-2</v>
      </c>
      <c r="E84" s="1">
        <v>2.6530000000000001E-2</v>
      </c>
      <c r="F84" s="1">
        <v>0.54237000000000002</v>
      </c>
      <c r="G84" s="1">
        <v>12.1463</v>
      </c>
      <c r="H84" s="1">
        <v>100</v>
      </c>
      <c r="I84" s="1">
        <v>2.777E-2</v>
      </c>
      <c r="J84" s="1">
        <v>100</v>
      </c>
      <c r="K84" s="1">
        <v>0.67562999999999995</v>
      </c>
      <c r="L84" s="1">
        <v>100</v>
      </c>
      <c r="M84" s="1">
        <v>12.59076</v>
      </c>
      <c r="N84" s="1" t="b">
        <f t="shared" si="6"/>
        <v>1</v>
      </c>
      <c r="O84" s="1" t="b">
        <f t="shared" si="7"/>
        <v>0</v>
      </c>
      <c r="P84" s="1" t="b">
        <f t="shared" si="8"/>
        <v>1</v>
      </c>
    </row>
    <row r="85" spans="1:16" x14ac:dyDescent="0.2">
      <c r="A85" t="s">
        <v>205</v>
      </c>
      <c r="B85">
        <v>575</v>
      </c>
      <c r="C85" t="s">
        <v>206</v>
      </c>
      <c r="D85">
        <v>1.652E-2</v>
      </c>
      <c r="E85">
        <v>1.383E-2</v>
      </c>
      <c r="F85">
        <v>7.1230000000000002E-2</v>
      </c>
      <c r="G85">
        <v>9.1800000000000007E-3</v>
      </c>
      <c r="H85">
        <v>100</v>
      </c>
      <c r="I85">
        <v>1.38E-2</v>
      </c>
      <c r="J85">
        <v>100</v>
      </c>
      <c r="K85">
        <v>7.0809999999999998E-2</v>
      </c>
      <c r="L85">
        <v>100</v>
      </c>
      <c r="M85">
        <v>9.0900000000000009E-3</v>
      </c>
      <c r="N85" t="b">
        <f t="shared" si="6"/>
        <v>1</v>
      </c>
      <c r="O85" t="b">
        <f t="shared" si="7"/>
        <v>0</v>
      </c>
      <c r="P85" t="b">
        <f t="shared" si="8"/>
        <v>1</v>
      </c>
    </row>
    <row r="86" spans="1:16" x14ac:dyDescent="0.2">
      <c r="A86" t="s">
        <v>207</v>
      </c>
      <c r="B86">
        <v>400</v>
      </c>
      <c r="C86" t="s">
        <v>29</v>
      </c>
      <c r="D86">
        <v>1.6109999999999999E-2</v>
      </c>
      <c r="E86">
        <v>1.8759999999999999E-2</v>
      </c>
      <c r="F86">
        <v>9.6560000000000007E-2</v>
      </c>
      <c r="G86">
        <v>1.533E-2</v>
      </c>
      <c r="H86">
        <v>100</v>
      </c>
      <c r="I86">
        <v>1.8800000000000001E-2</v>
      </c>
      <c r="J86">
        <v>100</v>
      </c>
      <c r="K86">
        <v>9.5549999999999996E-2</v>
      </c>
      <c r="L86">
        <v>100</v>
      </c>
      <c r="M86">
        <v>1.559E-2</v>
      </c>
      <c r="N86" t="b">
        <f t="shared" si="6"/>
        <v>1</v>
      </c>
      <c r="O86" t="b">
        <f t="shared" si="7"/>
        <v>0</v>
      </c>
      <c r="P86" t="b">
        <f t="shared" si="8"/>
        <v>1</v>
      </c>
    </row>
    <row r="87" spans="1:16" x14ac:dyDescent="0.2">
      <c r="A87" t="s">
        <v>208</v>
      </c>
      <c r="B87">
        <v>144</v>
      </c>
      <c r="C87" t="s">
        <v>23</v>
      </c>
      <c r="D87">
        <v>4.6800000000000001E-3</v>
      </c>
      <c r="E87">
        <v>2.7100000000000002E-3</v>
      </c>
      <c r="F87">
        <v>2.3800000000000002E-2</v>
      </c>
      <c r="G87">
        <v>3.5999999999999999E-3</v>
      </c>
      <c r="H87">
        <v>100</v>
      </c>
      <c r="I87">
        <v>2.7100000000000002E-3</v>
      </c>
      <c r="J87">
        <v>100</v>
      </c>
      <c r="K87">
        <v>2.333E-2</v>
      </c>
      <c r="L87">
        <v>100</v>
      </c>
      <c r="M87">
        <v>3.63E-3</v>
      </c>
      <c r="N87" t="b">
        <f t="shared" si="6"/>
        <v>1</v>
      </c>
      <c r="O87" t="b">
        <f t="shared" si="7"/>
        <v>0</v>
      </c>
      <c r="P87" t="b">
        <f t="shared" si="8"/>
        <v>1</v>
      </c>
    </row>
    <row r="88" spans="1:16" x14ac:dyDescent="0.2">
      <c r="A88" t="s">
        <v>213</v>
      </c>
      <c r="B88">
        <v>70</v>
      </c>
      <c r="C88" t="s">
        <v>16</v>
      </c>
      <c r="D88">
        <v>1.9E-3</v>
      </c>
      <c r="E88">
        <v>9.7999999999999997E-4</v>
      </c>
      <c r="F88">
        <v>6.3899999999999998E-3</v>
      </c>
      <c r="G88">
        <v>1.1999999999999999E-3</v>
      </c>
      <c r="H88">
        <v>100</v>
      </c>
      <c r="I88">
        <v>9.8999999999999999E-4</v>
      </c>
      <c r="J88">
        <v>100</v>
      </c>
      <c r="K88">
        <v>6.3499999999999997E-3</v>
      </c>
      <c r="L88">
        <v>100</v>
      </c>
      <c r="M88">
        <v>1.1900000000000001E-3</v>
      </c>
      <c r="N88" t="b">
        <f t="shared" si="6"/>
        <v>1</v>
      </c>
      <c r="O88" t="b">
        <f t="shared" si="7"/>
        <v>0</v>
      </c>
      <c r="P88" t="b">
        <f t="shared" si="8"/>
        <v>1</v>
      </c>
    </row>
    <row r="90" spans="1:16" x14ac:dyDescent="0.2">
      <c r="B90" t="s">
        <v>229</v>
      </c>
      <c r="D90">
        <f>SUM(D2:D88)/87</f>
        <v>6.6083218390804596E-2</v>
      </c>
      <c r="E90">
        <f t="shared" ref="E90:M90" si="9">SUM(E2:E88)/87</f>
        <v>5.6444367816091946E-2</v>
      </c>
      <c r="F90">
        <f t="shared" si="9"/>
        <v>1.1332168965517242</v>
      </c>
      <c r="G90">
        <f t="shared" si="9"/>
        <v>0.64417620689655153</v>
      </c>
      <c r="I90">
        <f t="shared" si="9"/>
        <v>6.2554137931034495E-2</v>
      </c>
      <c r="K90">
        <f t="shared" si="9"/>
        <v>1.3355666666666661</v>
      </c>
      <c r="M90">
        <f t="shared" si="9"/>
        <v>0.66910505747126447</v>
      </c>
    </row>
    <row r="93" spans="1:16" x14ac:dyDescent="0.2">
      <c r="L93" t="s">
        <v>231</v>
      </c>
    </row>
    <row r="94" spans="1:16" x14ac:dyDescent="0.2">
      <c r="M94">
        <f>(SUM(M2:M88)-M8-M84)/85</f>
        <v>0.40600729411764724</v>
      </c>
    </row>
  </sheetData>
  <sortState ref="A2:P156">
    <sortCondition descending="1" ref="P1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37" workbookViewId="0">
      <selection activeCell="D156" sqref="D156"/>
    </sheetView>
  </sheetViews>
  <sheetFormatPr baseColWidth="10" defaultRowHeight="16" x14ac:dyDescent="0.2"/>
  <cols>
    <col min="1" max="5" width="2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2">
      <c r="A2" t="s">
        <v>13</v>
      </c>
      <c r="B2">
        <v>1900</v>
      </c>
      <c r="C2" t="s">
        <v>14</v>
      </c>
      <c r="D2">
        <v>100</v>
      </c>
      <c r="E2">
        <v>5.6509999999999998E-2</v>
      </c>
    </row>
    <row r="3" spans="1:5" x14ac:dyDescent="0.2">
      <c r="A3" t="s">
        <v>15</v>
      </c>
      <c r="B3">
        <v>342</v>
      </c>
      <c r="C3" t="s">
        <v>16</v>
      </c>
      <c r="D3">
        <v>100</v>
      </c>
      <c r="E3">
        <v>6.0000000000000001E-3</v>
      </c>
    </row>
    <row r="4" spans="1:5" x14ac:dyDescent="0.2">
      <c r="A4" t="s">
        <v>17</v>
      </c>
      <c r="B4">
        <v>829220</v>
      </c>
      <c r="C4" t="s">
        <v>18</v>
      </c>
      <c r="D4">
        <v>0</v>
      </c>
      <c r="E4" t="s">
        <v>19</v>
      </c>
    </row>
    <row r="5" spans="1:5" x14ac:dyDescent="0.2">
      <c r="A5" t="s">
        <v>20</v>
      </c>
      <c r="B5">
        <v>425</v>
      </c>
      <c r="C5" t="s">
        <v>21</v>
      </c>
      <c r="D5">
        <v>100</v>
      </c>
      <c r="E5">
        <v>0.10061</v>
      </c>
    </row>
    <row r="6" spans="1:5" x14ac:dyDescent="0.2">
      <c r="A6" t="s">
        <v>22</v>
      </c>
      <c r="B6">
        <v>629</v>
      </c>
      <c r="C6" t="s">
        <v>23</v>
      </c>
      <c r="D6">
        <v>100</v>
      </c>
      <c r="E6">
        <v>1.4250000000000001E-2</v>
      </c>
    </row>
    <row r="7" spans="1:5" x14ac:dyDescent="0.2">
      <c r="A7" t="s">
        <v>24</v>
      </c>
      <c r="B7">
        <v>171955</v>
      </c>
      <c r="C7" t="s">
        <v>25</v>
      </c>
      <c r="D7">
        <v>100</v>
      </c>
      <c r="E7">
        <v>12.125540000000001</v>
      </c>
    </row>
    <row r="8" spans="1:5" x14ac:dyDescent="0.2">
      <c r="A8" t="s">
        <v>26</v>
      </c>
      <c r="B8">
        <v>36</v>
      </c>
      <c r="C8" t="s">
        <v>27</v>
      </c>
      <c r="D8">
        <v>100</v>
      </c>
      <c r="E8">
        <v>1.41E-3</v>
      </c>
    </row>
    <row r="9" spans="1:5" x14ac:dyDescent="0.2">
      <c r="A9" t="s">
        <v>28</v>
      </c>
      <c r="B9">
        <v>544</v>
      </c>
      <c r="C9" t="s">
        <v>29</v>
      </c>
      <c r="D9">
        <v>100</v>
      </c>
      <c r="E9">
        <v>2.1489999999999999E-2</v>
      </c>
    </row>
    <row r="10" spans="1:5" x14ac:dyDescent="0.2">
      <c r="A10" t="s">
        <v>30</v>
      </c>
      <c r="B10">
        <v>36198</v>
      </c>
      <c r="C10" t="s">
        <v>31</v>
      </c>
      <c r="D10">
        <v>100</v>
      </c>
      <c r="E10">
        <v>1.4047400000000001</v>
      </c>
    </row>
    <row r="11" spans="1:5" x14ac:dyDescent="0.2">
      <c r="A11" t="s">
        <v>32</v>
      </c>
      <c r="B11">
        <v>74987</v>
      </c>
      <c r="C11" t="s">
        <v>33</v>
      </c>
      <c r="D11">
        <v>0</v>
      </c>
      <c r="E11" t="s">
        <v>19</v>
      </c>
    </row>
    <row r="12" spans="1:5" x14ac:dyDescent="0.2">
      <c r="A12" t="s">
        <v>34</v>
      </c>
      <c r="B12">
        <v>16533</v>
      </c>
      <c r="C12" t="s">
        <v>35</v>
      </c>
      <c r="D12">
        <v>0</v>
      </c>
      <c r="E12" t="s">
        <v>19</v>
      </c>
    </row>
    <row r="13" spans="1:5" x14ac:dyDescent="0.2">
      <c r="A13" t="s">
        <v>36</v>
      </c>
      <c r="B13">
        <v>783</v>
      </c>
      <c r="C13" t="s">
        <v>37</v>
      </c>
      <c r="D13">
        <v>100</v>
      </c>
      <c r="E13">
        <v>11.110760000000001</v>
      </c>
    </row>
    <row r="14" spans="1:5" x14ac:dyDescent="0.2">
      <c r="A14" t="s">
        <v>38</v>
      </c>
      <c r="B14">
        <v>459</v>
      </c>
      <c r="C14" t="s">
        <v>37</v>
      </c>
      <c r="D14">
        <v>100</v>
      </c>
      <c r="E14">
        <v>3.09497</v>
      </c>
    </row>
    <row r="15" spans="1:5" x14ac:dyDescent="0.2">
      <c r="A15" t="s">
        <v>39</v>
      </c>
      <c r="B15">
        <v>210</v>
      </c>
      <c r="C15" t="s">
        <v>40</v>
      </c>
      <c r="D15">
        <v>100</v>
      </c>
      <c r="E15">
        <v>3.7000000000000002E-3</v>
      </c>
    </row>
    <row r="16" spans="1:5" x14ac:dyDescent="0.2">
      <c r="A16" t="s">
        <v>41</v>
      </c>
      <c r="B16">
        <v>4160</v>
      </c>
      <c r="C16" t="s">
        <v>42</v>
      </c>
      <c r="D16">
        <v>100</v>
      </c>
      <c r="E16">
        <v>0.15945999999999999</v>
      </c>
    </row>
    <row r="17" spans="1:5" x14ac:dyDescent="0.2">
      <c r="A17" t="s">
        <v>43</v>
      </c>
      <c r="B17">
        <v>1194003</v>
      </c>
      <c r="C17" t="s">
        <v>44</v>
      </c>
      <c r="D17">
        <v>0</v>
      </c>
      <c r="E17" t="s">
        <v>19</v>
      </c>
    </row>
    <row r="18" spans="1:5" x14ac:dyDescent="0.2">
      <c r="A18" t="s">
        <v>45</v>
      </c>
      <c r="B18">
        <v>16456</v>
      </c>
      <c r="C18" t="s">
        <v>46</v>
      </c>
      <c r="D18">
        <v>0</v>
      </c>
      <c r="E18" t="s">
        <v>19</v>
      </c>
    </row>
    <row r="19" spans="1:5" x14ac:dyDescent="0.2">
      <c r="A19" t="s">
        <v>47</v>
      </c>
      <c r="B19">
        <v>126</v>
      </c>
      <c r="C19" t="s">
        <v>16</v>
      </c>
      <c r="D19">
        <v>100</v>
      </c>
      <c r="E19">
        <v>2.2699999999999999E-3</v>
      </c>
    </row>
    <row r="20" spans="1:5" x14ac:dyDescent="0.2">
      <c r="A20" t="s">
        <v>48</v>
      </c>
      <c r="B20">
        <v>42039</v>
      </c>
      <c r="C20" t="s">
        <v>49</v>
      </c>
      <c r="D20">
        <v>0</v>
      </c>
      <c r="E20" t="s">
        <v>19</v>
      </c>
    </row>
    <row r="21" spans="1:5" x14ac:dyDescent="0.2">
      <c r="A21" t="s">
        <v>50</v>
      </c>
      <c r="B21">
        <v>42615</v>
      </c>
      <c r="C21" t="s">
        <v>51</v>
      </c>
      <c r="D21">
        <v>0</v>
      </c>
      <c r="E21" t="s">
        <v>19</v>
      </c>
    </row>
    <row r="22" spans="1:5" x14ac:dyDescent="0.2">
      <c r="A22" t="s">
        <v>52</v>
      </c>
      <c r="B22">
        <v>90</v>
      </c>
      <c r="C22" t="s">
        <v>53</v>
      </c>
      <c r="D22">
        <v>100</v>
      </c>
      <c r="E22">
        <v>1.7600000000000001E-3</v>
      </c>
    </row>
    <row r="23" spans="1:5" x14ac:dyDescent="0.2">
      <c r="A23" t="s">
        <v>54</v>
      </c>
      <c r="B23">
        <v>128060</v>
      </c>
      <c r="C23" t="s">
        <v>23</v>
      </c>
      <c r="D23">
        <v>0</v>
      </c>
      <c r="E23" t="s">
        <v>19</v>
      </c>
    </row>
    <row r="24" spans="1:5" x14ac:dyDescent="0.2">
      <c r="A24" t="s">
        <v>55</v>
      </c>
      <c r="B24">
        <v>5511</v>
      </c>
      <c r="C24" t="s">
        <v>29</v>
      </c>
      <c r="D24">
        <v>0</v>
      </c>
      <c r="E24" t="s">
        <v>19</v>
      </c>
    </row>
    <row r="25" spans="1:5" x14ac:dyDescent="0.2">
      <c r="A25" t="s">
        <v>56</v>
      </c>
      <c r="B25">
        <v>26146</v>
      </c>
      <c r="C25" t="s">
        <v>57</v>
      </c>
      <c r="D25">
        <v>100</v>
      </c>
      <c r="E25">
        <v>4.08324</v>
      </c>
    </row>
    <row r="26" spans="1:5" x14ac:dyDescent="0.2">
      <c r="A26" t="s">
        <v>58</v>
      </c>
      <c r="B26">
        <v>252</v>
      </c>
      <c r="C26" t="s">
        <v>23</v>
      </c>
      <c r="D26">
        <v>100</v>
      </c>
      <c r="E26">
        <v>0.10335</v>
      </c>
    </row>
    <row r="27" spans="1:5" x14ac:dyDescent="0.2">
      <c r="A27" t="s">
        <v>59</v>
      </c>
      <c r="B27">
        <v>60</v>
      </c>
      <c r="C27" t="s">
        <v>37</v>
      </c>
      <c r="D27">
        <v>100</v>
      </c>
      <c r="E27">
        <v>7.8700000000000003E-3</v>
      </c>
    </row>
    <row r="28" spans="1:5" x14ac:dyDescent="0.2">
      <c r="A28" t="s">
        <v>60</v>
      </c>
      <c r="B28">
        <v>270</v>
      </c>
      <c r="C28" t="s">
        <v>61</v>
      </c>
      <c r="D28">
        <v>100</v>
      </c>
      <c r="E28">
        <v>6.96E-3</v>
      </c>
    </row>
    <row r="29" spans="1:5" x14ac:dyDescent="0.2">
      <c r="A29" t="s">
        <v>62</v>
      </c>
      <c r="B29">
        <v>962710</v>
      </c>
      <c r="C29" t="s">
        <v>63</v>
      </c>
      <c r="D29">
        <v>0</v>
      </c>
      <c r="E29" t="s">
        <v>19</v>
      </c>
    </row>
    <row r="30" spans="1:5" x14ac:dyDescent="0.2">
      <c r="A30" t="s">
        <v>64</v>
      </c>
      <c r="B30">
        <v>108</v>
      </c>
      <c r="C30" t="s">
        <v>65</v>
      </c>
      <c r="D30">
        <v>100</v>
      </c>
      <c r="E30">
        <v>0.11255</v>
      </c>
    </row>
    <row r="31" spans="1:5" x14ac:dyDescent="0.2">
      <c r="A31" t="s">
        <v>66</v>
      </c>
      <c r="B31">
        <v>261</v>
      </c>
      <c r="C31" t="s">
        <v>37</v>
      </c>
      <c r="D31">
        <v>100</v>
      </c>
      <c r="E31">
        <v>0.55828</v>
      </c>
    </row>
    <row r="32" spans="1:5" x14ac:dyDescent="0.2">
      <c r="A32" t="s">
        <v>67</v>
      </c>
      <c r="B32">
        <v>1156740</v>
      </c>
      <c r="C32" t="s">
        <v>68</v>
      </c>
      <c r="D32">
        <v>0</v>
      </c>
      <c r="E32" t="s">
        <v>19</v>
      </c>
    </row>
    <row r="33" spans="1:5" x14ac:dyDescent="0.2">
      <c r="A33" t="s">
        <v>69</v>
      </c>
      <c r="B33">
        <v>1024060</v>
      </c>
      <c r="C33" t="s">
        <v>23</v>
      </c>
      <c r="D33">
        <v>0</v>
      </c>
      <c r="E33" t="s">
        <v>19</v>
      </c>
    </row>
    <row r="34" spans="1:5" x14ac:dyDescent="0.2">
      <c r="A34" t="s">
        <v>70</v>
      </c>
      <c r="B34">
        <v>117</v>
      </c>
      <c r="C34" t="s">
        <v>37</v>
      </c>
      <c r="D34">
        <v>100</v>
      </c>
      <c r="E34">
        <v>0.12144000000000001</v>
      </c>
    </row>
    <row r="35" spans="1:5" x14ac:dyDescent="0.2">
      <c r="A35" t="s">
        <v>71</v>
      </c>
      <c r="B35">
        <v>40</v>
      </c>
      <c r="C35" t="s">
        <v>37</v>
      </c>
      <c r="D35">
        <v>100</v>
      </c>
      <c r="E35">
        <v>8.1999999999999998E-4</v>
      </c>
    </row>
    <row r="36" spans="1:5" x14ac:dyDescent="0.2">
      <c r="A36" t="s">
        <v>72</v>
      </c>
      <c r="B36">
        <v>17811</v>
      </c>
      <c r="C36" t="s">
        <v>35</v>
      </c>
      <c r="D36">
        <v>0</v>
      </c>
      <c r="E36" t="s">
        <v>19</v>
      </c>
    </row>
    <row r="37" spans="1:5" x14ac:dyDescent="0.2">
      <c r="A37" t="s">
        <v>73</v>
      </c>
      <c r="B37">
        <v>310</v>
      </c>
      <c r="C37" t="s">
        <v>21</v>
      </c>
      <c r="D37">
        <v>100</v>
      </c>
      <c r="E37">
        <v>2.3900000000000001E-2</v>
      </c>
    </row>
    <row r="38" spans="1:5" x14ac:dyDescent="0.2">
      <c r="A38" t="s">
        <v>74</v>
      </c>
      <c r="B38">
        <v>1224</v>
      </c>
      <c r="C38" t="s">
        <v>29</v>
      </c>
      <c r="D38">
        <v>100</v>
      </c>
      <c r="E38">
        <v>2.8904200000000002</v>
      </c>
    </row>
    <row r="39" spans="1:5" x14ac:dyDescent="0.2">
      <c r="A39" t="s">
        <v>75</v>
      </c>
      <c r="B39">
        <v>160</v>
      </c>
      <c r="C39" t="s">
        <v>29</v>
      </c>
      <c r="D39">
        <v>100</v>
      </c>
      <c r="E39">
        <v>5.4099999999999999E-3</v>
      </c>
    </row>
    <row r="40" spans="1:5" x14ac:dyDescent="0.2">
      <c r="A40" t="s">
        <v>76</v>
      </c>
      <c r="B40">
        <v>6570</v>
      </c>
      <c r="C40" t="s">
        <v>77</v>
      </c>
      <c r="D40">
        <v>100</v>
      </c>
      <c r="E40">
        <v>0.26013999999999998</v>
      </c>
    </row>
    <row r="41" spans="1:5" x14ac:dyDescent="0.2">
      <c r="A41" t="s">
        <v>78</v>
      </c>
      <c r="B41">
        <v>3365</v>
      </c>
      <c r="C41" t="s">
        <v>79</v>
      </c>
      <c r="D41">
        <v>100</v>
      </c>
      <c r="E41">
        <v>0.10149</v>
      </c>
    </row>
    <row r="42" spans="1:5" x14ac:dyDescent="0.2">
      <c r="A42" t="s">
        <v>80</v>
      </c>
      <c r="B42">
        <v>3456</v>
      </c>
      <c r="C42" t="s">
        <v>31</v>
      </c>
      <c r="D42">
        <v>100</v>
      </c>
      <c r="E42">
        <v>0.21584</v>
      </c>
    </row>
    <row r="43" spans="1:5" x14ac:dyDescent="0.2">
      <c r="A43" t="s">
        <v>81</v>
      </c>
      <c r="B43">
        <v>1645</v>
      </c>
      <c r="C43" t="s">
        <v>82</v>
      </c>
      <c r="D43">
        <v>0</v>
      </c>
      <c r="E43" t="s">
        <v>19</v>
      </c>
    </row>
    <row r="44" spans="1:5" x14ac:dyDescent="0.2">
      <c r="A44" t="s">
        <v>83</v>
      </c>
      <c r="B44">
        <v>2709</v>
      </c>
      <c r="C44" t="s">
        <v>37</v>
      </c>
      <c r="D44">
        <v>100</v>
      </c>
      <c r="E44">
        <v>5.6000000000000001E-2</v>
      </c>
    </row>
    <row r="45" spans="1:5" x14ac:dyDescent="0.2">
      <c r="A45" t="s">
        <v>84</v>
      </c>
      <c r="B45">
        <v>3881871</v>
      </c>
      <c r="C45" t="s">
        <v>77</v>
      </c>
      <c r="D45">
        <v>0</v>
      </c>
      <c r="E45" t="s">
        <v>19</v>
      </c>
    </row>
    <row r="46" spans="1:5" x14ac:dyDescent="0.2">
      <c r="A46" t="s">
        <v>85</v>
      </c>
      <c r="B46">
        <v>162</v>
      </c>
      <c r="C46" t="s">
        <v>53</v>
      </c>
      <c r="D46">
        <v>100</v>
      </c>
      <c r="E46">
        <v>2.96E-3</v>
      </c>
    </row>
    <row r="47" spans="1:5" x14ac:dyDescent="0.2">
      <c r="A47" t="s">
        <v>86</v>
      </c>
      <c r="B47">
        <v>198</v>
      </c>
      <c r="C47" t="s">
        <v>53</v>
      </c>
      <c r="D47">
        <v>100</v>
      </c>
      <c r="E47">
        <v>3.62E-3</v>
      </c>
    </row>
    <row r="48" spans="1:5" x14ac:dyDescent="0.2">
      <c r="A48" t="s">
        <v>87</v>
      </c>
      <c r="B48">
        <v>952</v>
      </c>
      <c r="C48" t="s">
        <v>16</v>
      </c>
      <c r="D48">
        <v>100</v>
      </c>
      <c r="E48">
        <v>2.0660000000000001E-2</v>
      </c>
    </row>
    <row r="49" spans="1:5" x14ac:dyDescent="0.2">
      <c r="A49" t="s">
        <v>88</v>
      </c>
      <c r="B49">
        <v>59211</v>
      </c>
      <c r="C49" t="s">
        <v>57</v>
      </c>
      <c r="D49">
        <v>100</v>
      </c>
      <c r="E49">
        <v>26.082239999999999</v>
      </c>
    </row>
    <row r="50" spans="1:5" x14ac:dyDescent="0.2">
      <c r="A50" t="s">
        <v>89</v>
      </c>
      <c r="B50">
        <v>315</v>
      </c>
      <c r="C50" t="s">
        <v>27</v>
      </c>
      <c r="D50">
        <v>100</v>
      </c>
      <c r="E50">
        <v>6.6E-3</v>
      </c>
    </row>
    <row r="51" spans="1:5" x14ac:dyDescent="0.2">
      <c r="A51" t="s">
        <v>90</v>
      </c>
      <c r="B51">
        <v>360</v>
      </c>
      <c r="C51" t="s">
        <v>91</v>
      </c>
      <c r="D51">
        <v>100</v>
      </c>
      <c r="E51">
        <v>1.67231</v>
      </c>
    </row>
    <row r="52" spans="1:5" x14ac:dyDescent="0.2">
      <c r="A52" t="s">
        <v>92</v>
      </c>
      <c r="B52">
        <v>3015</v>
      </c>
      <c r="C52" t="s">
        <v>31</v>
      </c>
      <c r="D52">
        <v>100</v>
      </c>
      <c r="E52">
        <v>0.10119</v>
      </c>
    </row>
    <row r="53" spans="1:5" x14ac:dyDescent="0.2">
      <c r="A53" t="s">
        <v>93</v>
      </c>
      <c r="B53">
        <v>120</v>
      </c>
      <c r="C53" t="s">
        <v>23</v>
      </c>
      <c r="D53">
        <v>100</v>
      </c>
      <c r="E53">
        <v>2.4599999999999999E-3</v>
      </c>
    </row>
    <row r="54" spans="1:5" x14ac:dyDescent="0.2">
      <c r="A54" t="s">
        <v>94</v>
      </c>
      <c r="B54">
        <v>873</v>
      </c>
      <c r="C54" t="s">
        <v>42</v>
      </c>
      <c r="D54">
        <v>100</v>
      </c>
      <c r="E54">
        <v>3.288E-2</v>
      </c>
    </row>
    <row r="55" spans="1:5" x14ac:dyDescent="0.2">
      <c r="A55" t="s">
        <v>95</v>
      </c>
      <c r="B55">
        <v>1040</v>
      </c>
      <c r="C55" t="s">
        <v>23</v>
      </c>
      <c r="D55">
        <v>100</v>
      </c>
      <c r="E55">
        <v>4.2950000000000002E-2</v>
      </c>
    </row>
    <row r="56" spans="1:5" x14ac:dyDescent="0.2">
      <c r="A56" t="s">
        <v>96</v>
      </c>
      <c r="B56">
        <v>360</v>
      </c>
      <c r="C56" t="s">
        <v>91</v>
      </c>
      <c r="D56">
        <v>100</v>
      </c>
      <c r="E56">
        <v>1.6833</v>
      </c>
    </row>
    <row r="57" spans="1:5" x14ac:dyDescent="0.2">
      <c r="A57" t="s">
        <v>97</v>
      </c>
      <c r="B57">
        <v>310</v>
      </c>
      <c r="C57" t="s">
        <v>23</v>
      </c>
      <c r="D57">
        <v>100</v>
      </c>
      <c r="E57">
        <v>6.4839999999999995E-2</v>
      </c>
    </row>
    <row r="58" spans="1:5" x14ac:dyDescent="0.2">
      <c r="A58" t="s">
        <v>98</v>
      </c>
      <c r="B58">
        <v>144</v>
      </c>
      <c r="C58" t="s">
        <v>23</v>
      </c>
      <c r="D58">
        <v>100</v>
      </c>
      <c r="E58">
        <v>3.9300000000000003E-3</v>
      </c>
    </row>
    <row r="59" spans="1:5" x14ac:dyDescent="0.2">
      <c r="A59" t="s">
        <v>99</v>
      </c>
      <c r="B59">
        <v>235</v>
      </c>
      <c r="C59" t="s">
        <v>37</v>
      </c>
      <c r="D59">
        <v>100</v>
      </c>
      <c r="E59">
        <v>1.9230000000000001E-2</v>
      </c>
    </row>
    <row r="60" spans="1:5" x14ac:dyDescent="0.2">
      <c r="A60" t="s">
        <v>100</v>
      </c>
      <c r="B60">
        <v>135</v>
      </c>
      <c r="C60" t="s">
        <v>23</v>
      </c>
      <c r="D60">
        <v>100</v>
      </c>
      <c r="E60">
        <v>1.7170000000000001E-2</v>
      </c>
    </row>
    <row r="61" spans="1:5" x14ac:dyDescent="0.2">
      <c r="A61" t="s">
        <v>101</v>
      </c>
      <c r="B61">
        <v>131584</v>
      </c>
      <c r="C61" t="s">
        <v>77</v>
      </c>
      <c r="D61">
        <v>100</v>
      </c>
      <c r="E61">
        <v>46.166539999999998</v>
      </c>
    </row>
    <row r="62" spans="1:5" x14ac:dyDescent="0.2">
      <c r="A62" t="s">
        <v>102</v>
      </c>
      <c r="B62">
        <v>415</v>
      </c>
      <c r="C62" t="s">
        <v>103</v>
      </c>
      <c r="D62">
        <v>100</v>
      </c>
      <c r="E62">
        <v>0.48122999999999999</v>
      </c>
    </row>
    <row r="63" spans="1:5" x14ac:dyDescent="0.2">
      <c r="A63" t="s">
        <v>104</v>
      </c>
      <c r="B63">
        <v>4295</v>
      </c>
      <c r="C63" t="s">
        <v>105</v>
      </c>
      <c r="D63">
        <v>100</v>
      </c>
      <c r="E63">
        <v>0.29349999999999998</v>
      </c>
    </row>
    <row r="64" spans="1:5" x14ac:dyDescent="0.2">
      <c r="A64" t="s">
        <v>106</v>
      </c>
      <c r="B64">
        <v>2629953</v>
      </c>
      <c r="C64" t="s">
        <v>31</v>
      </c>
      <c r="D64">
        <v>0</v>
      </c>
      <c r="E64" t="s">
        <v>19</v>
      </c>
    </row>
    <row r="65" spans="1:5" x14ac:dyDescent="0.2">
      <c r="A65" t="s">
        <v>107</v>
      </c>
      <c r="B65">
        <v>210</v>
      </c>
      <c r="C65" t="s">
        <v>40</v>
      </c>
      <c r="D65">
        <v>100</v>
      </c>
      <c r="E65">
        <v>3.9300000000000003E-3</v>
      </c>
    </row>
    <row r="66" spans="1:5" x14ac:dyDescent="0.2">
      <c r="A66" t="s">
        <v>108</v>
      </c>
      <c r="B66">
        <v>5745</v>
      </c>
      <c r="C66" t="s">
        <v>77</v>
      </c>
      <c r="D66">
        <v>100</v>
      </c>
      <c r="E66">
        <v>0.41287000000000001</v>
      </c>
    </row>
    <row r="67" spans="1:5" x14ac:dyDescent="0.2">
      <c r="A67" t="s">
        <v>109</v>
      </c>
      <c r="B67">
        <v>693</v>
      </c>
      <c r="C67" t="s">
        <v>37</v>
      </c>
      <c r="D67">
        <v>100</v>
      </c>
      <c r="E67">
        <v>4.0435800000000004</v>
      </c>
    </row>
    <row r="68" spans="1:5" x14ac:dyDescent="0.2">
      <c r="A68" t="s">
        <v>110</v>
      </c>
      <c r="B68">
        <v>125955</v>
      </c>
      <c r="C68" t="s">
        <v>111</v>
      </c>
      <c r="D68">
        <v>0</v>
      </c>
      <c r="E68" t="s">
        <v>19</v>
      </c>
    </row>
    <row r="69" spans="1:5" x14ac:dyDescent="0.2">
      <c r="A69" t="s">
        <v>112</v>
      </c>
      <c r="B69">
        <v>16060</v>
      </c>
      <c r="C69" t="s">
        <v>23</v>
      </c>
      <c r="D69">
        <v>0</v>
      </c>
      <c r="E69" t="s">
        <v>19</v>
      </c>
    </row>
    <row r="70" spans="1:5" x14ac:dyDescent="0.2">
      <c r="A70" t="s">
        <v>113</v>
      </c>
      <c r="B70">
        <v>432</v>
      </c>
      <c r="C70" t="s">
        <v>37</v>
      </c>
      <c r="D70">
        <v>100</v>
      </c>
      <c r="E70">
        <v>6.8100000000000001E-3</v>
      </c>
    </row>
    <row r="71" spans="1:5" x14ac:dyDescent="0.2">
      <c r="A71" t="s">
        <v>114</v>
      </c>
      <c r="B71">
        <v>60</v>
      </c>
      <c r="C71" t="s">
        <v>37</v>
      </c>
      <c r="D71">
        <v>100</v>
      </c>
      <c r="E71">
        <v>7.5199999999999998E-3</v>
      </c>
    </row>
    <row r="72" spans="1:5" x14ac:dyDescent="0.2">
      <c r="A72" t="s">
        <v>115</v>
      </c>
      <c r="B72">
        <v>12</v>
      </c>
      <c r="C72" t="s">
        <v>27</v>
      </c>
      <c r="D72">
        <v>100</v>
      </c>
      <c r="E72">
        <v>2.7E-4</v>
      </c>
    </row>
    <row r="73" spans="1:5" x14ac:dyDescent="0.2">
      <c r="A73" t="s">
        <v>116</v>
      </c>
      <c r="B73">
        <v>11135</v>
      </c>
      <c r="C73" t="s">
        <v>117</v>
      </c>
      <c r="D73">
        <v>0</v>
      </c>
      <c r="E73" t="s">
        <v>19</v>
      </c>
    </row>
    <row r="74" spans="1:5" x14ac:dyDescent="0.2">
      <c r="A74" t="s">
        <v>118</v>
      </c>
      <c r="B74">
        <v>108</v>
      </c>
      <c r="C74" t="s">
        <v>65</v>
      </c>
      <c r="D74">
        <v>100</v>
      </c>
      <c r="E74">
        <v>7.6259999999999994E-2</v>
      </c>
    </row>
    <row r="75" spans="1:5" x14ac:dyDescent="0.2">
      <c r="A75" t="s">
        <v>119</v>
      </c>
      <c r="B75">
        <v>36</v>
      </c>
      <c r="C75" t="s">
        <v>37</v>
      </c>
      <c r="D75">
        <v>100</v>
      </c>
      <c r="E75">
        <v>1.01E-3</v>
      </c>
    </row>
    <row r="76" spans="1:5" x14ac:dyDescent="0.2">
      <c r="A76" t="s">
        <v>120</v>
      </c>
      <c r="B76">
        <v>29268</v>
      </c>
      <c r="C76" t="s">
        <v>121</v>
      </c>
      <c r="D76">
        <v>0</v>
      </c>
      <c r="E76" t="s">
        <v>19</v>
      </c>
    </row>
    <row r="77" spans="1:5" x14ac:dyDescent="0.2">
      <c r="A77" t="s">
        <v>122</v>
      </c>
      <c r="B77">
        <v>12</v>
      </c>
      <c r="C77" t="s">
        <v>27</v>
      </c>
      <c r="D77">
        <v>100</v>
      </c>
      <c r="E77">
        <v>3.8400000000000001E-3</v>
      </c>
    </row>
    <row r="78" spans="1:5" x14ac:dyDescent="0.2">
      <c r="A78" t="s">
        <v>123</v>
      </c>
      <c r="B78">
        <v>2193</v>
      </c>
      <c r="C78" t="s">
        <v>37</v>
      </c>
      <c r="D78">
        <v>100</v>
      </c>
      <c r="E78">
        <v>4.1570000000000003E-2</v>
      </c>
    </row>
    <row r="79" spans="1:5" x14ac:dyDescent="0.2">
      <c r="A79" t="s">
        <v>124</v>
      </c>
      <c r="B79">
        <v>3537</v>
      </c>
      <c r="C79" t="s">
        <v>125</v>
      </c>
      <c r="D79">
        <v>100</v>
      </c>
      <c r="E79">
        <v>0.16700000000000001</v>
      </c>
    </row>
    <row r="80" spans="1:5" x14ac:dyDescent="0.2">
      <c r="A80" t="s">
        <v>126</v>
      </c>
      <c r="B80">
        <v>215</v>
      </c>
      <c r="C80" t="s">
        <v>68</v>
      </c>
      <c r="D80">
        <v>100</v>
      </c>
      <c r="E80">
        <v>0.20297000000000001</v>
      </c>
    </row>
    <row r="81" spans="1:5" x14ac:dyDescent="0.2">
      <c r="A81" t="s">
        <v>127</v>
      </c>
      <c r="B81">
        <v>380171</v>
      </c>
      <c r="C81" t="s">
        <v>128</v>
      </c>
      <c r="D81">
        <v>0</v>
      </c>
      <c r="E81" t="s">
        <v>19</v>
      </c>
    </row>
    <row r="82" spans="1:5" x14ac:dyDescent="0.2">
      <c r="A82" t="s">
        <v>129</v>
      </c>
      <c r="B82">
        <v>50</v>
      </c>
      <c r="C82" t="s">
        <v>53</v>
      </c>
      <c r="D82">
        <v>100</v>
      </c>
      <c r="E82">
        <v>8.9999999999999998E-4</v>
      </c>
    </row>
    <row r="83" spans="1:5" x14ac:dyDescent="0.2">
      <c r="A83" t="s">
        <v>130</v>
      </c>
      <c r="B83">
        <v>65</v>
      </c>
      <c r="C83" t="s">
        <v>16</v>
      </c>
      <c r="D83">
        <v>100</v>
      </c>
      <c r="E83">
        <v>1.08E-3</v>
      </c>
    </row>
    <row r="84" spans="1:5" x14ac:dyDescent="0.2">
      <c r="A84" t="s">
        <v>131</v>
      </c>
      <c r="B84">
        <v>34281</v>
      </c>
      <c r="C84" t="s">
        <v>132</v>
      </c>
      <c r="D84">
        <v>0</v>
      </c>
      <c r="E84" t="s">
        <v>19</v>
      </c>
    </row>
    <row r="85" spans="1:5" x14ac:dyDescent="0.2">
      <c r="A85" t="s">
        <v>133</v>
      </c>
      <c r="B85">
        <v>1925</v>
      </c>
      <c r="C85" t="s">
        <v>77</v>
      </c>
      <c r="D85">
        <v>100</v>
      </c>
      <c r="E85">
        <v>0.11015</v>
      </c>
    </row>
    <row r="86" spans="1:5" x14ac:dyDescent="0.2">
      <c r="A86" t="s">
        <v>134</v>
      </c>
      <c r="B86">
        <v>153639</v>
      </c>
      <c r="C86" t="s">
        <v>31</v>
      </c>
      <c r="D86">
        <v>0</v>
      </c>
      <c r="E86" t="s">
        <v>19</v>
      </c>
    </row>
    <row r="87" spans="1:5" x14ac:dyDescent="0.2">
      <c r="A87" t="s">
        <v>135</v>
      </c>
      <c r="B87">
        <v>253017</v>
      </c>
      <c r="C87" t="s">
        <v>136</v>
      </c>
      <c r="D87">
        <v>100</v>
      </c>
      <c r="E87">
        <v>13.79424</v>
      </c>
    </row>
    <row r="88" spans="1:5" x14ac:dyDescent="0.2">
      <c r="A88" t="s">
        <v>137</v>
      </c>
      <c r="B88">
        <v>1295</v>
      </c>
      <c r="C88" t="s">
        <v>138</v>
      </c>
      <c r="D88">
        <v>100</v>
      </c>
      <c r="E88">
        <v>13.191050000000001</v>
      </c>
    </row>
    <row r="89" spans="1:5" x14ac:dyDescent="0.2">
      <c r="A89" t="s">
        <v>139</v>
      </c>
      <c r="B89">
        <v>3798470</v>
      </c>
      <c r="C89" t="s">
        <v>140</v>
      </c>
      <c r="D89">
        <v>0</v>
      </c>
      <c r="E89" t="s">
        <v>19</v>
      </c>
    </row>
    <row r="90" spans="1:5" x14ac:dyDescent="0.2">
      <c r="A90" t="s">
        <v>141</v>
      </c>
      <c r="B90">
        <v>8143</v>
      </c>
      <c r="C90" t="s">
        <v>142</v>
      </c>
      <c r="D90">
        <v>0</v>
      </c>
      <c r="E90" t="s">
        <v>19</v>
      </c>
    </row>
    <row r="91" spans="1:5" x14ac:dyDescent="0.2">
      <c r="A91" t="s">
        <v>143</v>
      </c>
      <c r="B91">
        <v>4233</v>
      </c>
      <c r="C91" t="s">
        <v>23</v>
      </c>
      <c r="D91">
        <v>100</v>
      </c>
      <c r="E91">
        <v>0.1983</v>
      </c>
    </row>
    <row r="92" spans="1:5" x14ac:dyDescent="0.2">
      <c r="A92" t="s">
        <v>144</v>
      </c>
      <c r="B92">
        <v>963</v>
      </c>
      <c r="C92" t="s">
        <v>77</v>
      </c>
      <c r="D92">
        <v>100</v>
      </c>
      <c r="E92">
        <v>5.0130000000000001E-2</v>
      </c>
    </row>
    <row r="93" spans="1:5" x14ac:dyDescent="0.2">
      <c r="A93" t="s">
        <v>145</v>
      </c>
      <c r="B93">
        <v>10179</v>
      </c>
      <c r="C93" t="s">
        <v>31</v>
      </c>
      <c r="D93">
        <v>100</v>
      </c>
      <c r="E93">
        <v>0.39650999999999997</v>
      </c>
    </row>
    <row r="94" spans="1:5" x14ac:dyDescent="0.2">
      <c r="A94" t="s">
        <v>146</v>
      </c>
      <c r="B94">
        <v>3015</v>
      </c>
      <c r="C94" t="s">
        <v>31</v>
      </c>
      <c r="D94">
        <v>100</v>
      </c>
      <c r="E94">
        <v>9.7659999999999997E-2</v>
      </c>
    </row>
    <row r="95" spans="1:5" x14ac:dyDescent="0.2">
      <c r="A95" t="s">
        <v>147</v>
      </c>
      <c r="B95">
        <v>410</v>
      </c>
      <c r="C95" t="s">
        <v>148</v>
      </c>
      <c r="D95">
        <v>100</v>
      </c>
      <c r="E95">
        <v>0.30765999999999999</v>
      </c>
    </row>
    <row r="96" spans="1:5" x14ac:dyDescent="0.2">
      <c r="A96" t="s">
        <v>149</v>
      </c>
      <c r="B96">
        <v>4842</v>
      </c>
      <c r="C96" t="s">
        <v>150</v>
      </c>
      <c r="D96">
        <v>100</v>
      </c>
      <c r="E96">
        <v>0.17063999999999999</v>
      </c>
    </row>
    <row r="97" spans="1:5" x14ac:dyDescent="0.2">
      <c r="A97" t="s">
        <v>151</v>
      </c>
      <c r="B97">
        <v>162</v>
      </c>
      <c r="C97" t="s">
        <v>53</v>
      </c>
      <c r="D97">
        <v>100</v>
      </c>
      <c r="E97">
        <v>2.8400000000000001E-3</v>
      </c>
    </row>
    <row r="98" spans="1:5" x14ac:dyDescent="0.2">
      <c r="A98" t="s">
        <v>152</v>
      </c>
      <c r="B98">
        <v>1393745</v>
      </c>
      <c r="C98" t="s">
        <v>153</v>
      </c>
      <c r="D98">
        <v>0</v>
      </c>
      <c r="E98" t="s">
        <v>19</v>
      </c>
    </row>
    <row r="99" spans="1:5" x14ac:dyDescent="0.2">
      <c r="A99" t="s">
        <v>154</v>
      </c>
      <c r="B99">
        <v>576</v>
      </c>
      <c r="C99" t="s">
        <v>37</v>
      </c>
      <c r="D99">
        <v>100</v>
      </c>
      <c r="E99">
        <v>4.9101800000000004</v>
      </c>
    </row>
    <row r="100" spans="1:5" x14ac:dyDescent="0.2">
      <c r="A100" t="s">
        <v>155</v>
      </c>
      <c r="B100">
        <v>684</v>
      </c>
      <c r="C100" t="s">
        <v>37</v>
      </c>
      <c r="D100">
        <v>100</v>
      </c>
      <c r="E100">
        <v>7.0413399999999999</v>
      </c>
    </row>
    <row r="101" spans="1:5" x14ac:dyDescent="0.2">
      <c r="A101" t="s">
        <v>156</v>
      </c>
      <c r="B101">
        <v>1595</v>
      </c>
      <c r="C101" t="s">
        <v>157</v>
      </c>
      <c r="D101">
        <v>100</v>
      </c>
      <c r="E101">
        <v>57.93909</v>
      </c>
    </row>
    <row r="102" spans="1:5" x14ac:dyDescent="0.2">
      <c r="A102" t="s">
        <v>158</v>
      </c>
      <c r="B102">
        <v>272</v>
      </c>
      <c r="C102" t="s">
        <v>23</v>
      </c>
      <c r="D102">
        <v>100</v>
      </c>
      <c r="E102">
        <v>6.0099999999999997E-3</v>
      </c>
    </row>
    <row r="103" spans="1:5" x14ac:dyDescent="0.2">
      <c r="A103" t="s">
        <v>159</v>
      </c>
      <c r="B103">
        <v>693</v>
      </c>
      <c r="C103" t="s">
        <v>37</v>
      </c>
      <c r="D103">
        <v>100</v>
      </c>
      <c r="E103">
        <v>3.8026300000000002</v>
      </c>
    </row>
    <row r="104" spans="1:5" x14ac:dyDescent="0.2">
      <c r="A104" t="s">
        <v>160</v>
      </c>
      <c r="B104">
        <v>6720</v>
      </c>
      <c r="C104" t="s">
        <v>161</v>
      </c>
      <c r="D104">
        <v>100</v>
      </c>
      <c r="E104">
        <v>0.23891999999999999</v>
      </c>
    </row>
    <row r="105" spans="1:5" x14ac:dyDescent="0.2">
      <c r="A105" t="s">
        <v>162</v>
      </c>
      <c r="B105">
        <v>3085</v>
      </c>
      <c r="C105" t="s">
        <v>161</v>
      </c>
      <c r="D105">
        <v>100</v>
      </c>
      <c r="E105">
        <v>8.695E-2</v>
      </c>
    </row>
    <row r="106" spans="1:5" x14ac:dyDescent="0.2">
      <c r="A106" t="s">
        <v>163</v>
      </c>
      <c r="B106">
        <v>2060</v>
      </c>
      <c r="C106" t="s">
        <v>23</v>
      </c>
      <c r="D106">
        <v>100</v>
      </c>
      <c r="E106">
        <v>1.8283199999999999</v>
      </c>
    </row>
    <row r="107" spans="1:5" x14ac:dyDescent="0.2">
      <c r="A107" t="s">
        <v>164</v>
      </c>
      <c r="B107">
        <v>8320</v>
      </c>
      <c r="C107" t="s">
        <v>31</v>
      </c>
      <c r="D107">
        <v>100</v>
      </c>
      <c r="E107">
        <v>0.81738999999999995</v>
      </c>
    </row>
    <row r="108" spans="1:5" x14ac:dyDescent="0.2">
      <c r="A108" t="s">
        <v>165</v>
      </c>
      <c r="B108">
        <v>60</v>
      </c>
      <c r="C108" t="s">
        <v>27</v>
      </c>
      <c r="D108">
        <v>100</v>
      </c>
      <c r="E108">
        <v>1.1000000000000001E-3</v>
      </c>
    </row>
    <row r="109" spans="1:5" x14ac:dyDescent="0.2">
      <c r="A109" t="s">
        <v>166</v>
      </c>
      <c r="B109">
        <v>185</v>
      </c>
      <c r="C109" t="s">
        <v>23</v>
      </c>
      <c r="D109">
        <v>100</v>
      </c>
      <c r="E109">
        <v>2.962E-2</v>
      </c>
    </row>
    <row r="110" spans="1:5" x14ac:dyDescent="0.2">
      <c r="A110" t="s">
        <v>167</v>
      </c>
      <c r="B110">
        <v>65909</v>
      </c>
      <c r="C110" t="s">
        <v>168</v>
      </c>
      <c r="D110">
        <v>0</v>
      </c>
      <c r="E110" t="s">
        <v>19</v>
      </c>
    </row>
    <row r="111" spans="1:5" x14ac:dyDescent="0.2">
      <c r="A111" t="s">
        <v>169</v>
      </c>
      <c r="B111">
        <v>80</v>
      </c>
      <c r="C111" t="s">
        <v>23</v>
      </c>
      <c r="D111">
        <v>100</v>
      </c>
      <c r="E111">
        <v>1.5200000000000001E-3</v>
      </c>
    </row>
    <row r="112" spans="1:5" x14ac:dyDescent="0.2">
      <c r="A112" t="s">
        <v>170</v>
      </c>
      <c r="B112">
        <v>215</v>
      </c>
      <c r="C112" t="s">
        <v>68</v>
      </c>
      <c r="D112">
        <v>100</v>
      </c>
      <c r="E112">
        <v>0.20598</v>
      </c>
    </row>
    <row r="113" spans="1:5" x14ac:dyDescent="0.2">
      <c r="A113" t="s">
        <v>171</v>
      </c>
      <c r="B113">
        <v>50823</v>
      </c>
      <c r="C113" t="s">
        <v>172</v>
      </c>
      <c r="D113">
        <v>100</v>
      </c>
      <c r="E113">
        <v>4.2932699999999997</v>
      </c>
    </row>
    <row r="114" spans="1:5" x14ac:dyDescent="0.2">
      <c r="A114" t="s">
        <v>173</v>
      </c>
      <c r="B114">
        <v>1925</v>
      </c>
      <c r="C114" t="s">
        <v>77</v>
      </c>
      <c r="D114">
        <v>100</v>
      </c>
      <c r="E114">
        <v>0.10397000000000001</v>
      </c>
    </row>
    <row r="115" spans="1:5" x14ac:dyDescent="0.2">
      <c r="A115" t="s">
        <v>174</v>
      </c>
      <c r="B115">
        <v>29043</v>
      </c>
      <c r="C115" t="s">
        <v>175</v>
      </c>
      <c r="D115">
        <v>0</v>
      </c>
      <c r="E115" t="s">
        <v>19</v>
      </c>
    </row>
    <row r="116" spans="1:5" x14ac:dyDescent="0.2">
      <c r="A116" t="s">
        <v>176</v>
      </c>
      <c r="B116">
        <v>20</v>
      </c>
      <c r="C116" t="s">
        <v>27</v>
      </c>
      <c r="D116">
        <v>100</v>
      </c>
      <c r="E116">
        <v>3.8999999999999999E-4</v>
      </c>
    </row>
    <row r="117" spans="1:5" x14ac:dyDescent="0.2">
      <c r="A117" t="s">
        <v>177</v>
      </c>
      <c r="B117">
        <v>342</v>
      </c>
      <c r="C117" t="s">
        <v>178</v>
      </c>
      <c r="D117">
        <v>100</v>
      </c>
      <c r="E117">
        <v>5.8900000000000003E-3</v>
      </c>
    </row>
    <row r="118" spans="1:5" x14ac:dyDescent="0.2">
      <c r="A118" t="s">
        <v>179</v>
      </c>
      <c r="B118">
        <v>5955</v>
      </c>
      <c r="C118" t="s">
        <v>105</v>
      </c>
      <c r="D118">
        <v>100</v>
      </c>
      <c r="E118">
        <v>0.34799000000000002</v>
      </c>
    </row>
    <row r="119" spans="1:5" x14ac:dyDescent="0.2">
      <c r="A119" t="s">
        <v>180</v>
      </c>
      <c r="B119">
        <v>41553</v>
      </c>
      <c r="C119" t="s">
        <v>29</v>
      </c>
      <c r="D119">
        <v>0</v>
      </c>
      <c r="E119" t="s">
        <v>19</v>
      </c>
    </row>
    <row r="120" spans="1:5" x14ac:dyDescent="0.2">
      <c r="A120" t="s">
        <v>181</v>
      </c>
      <c r="B120">
        <v>1900</v>
      </c>
      <c r="C120" t="s">
        <v>14</v>
      </c>
      <c r="D120">
        <v>100</v>
      </c>
      <c r="E120">
        <v>5.2940000000000001E-2</v>
      </c>
    </row>
    <row r="121" spans="1:5" x14ac:dyDescent="0.2">
      <c r="A121" t="s">
        <v>182</v>
      </c>
      <c r="B121">
        <v>468</v>
      </c>
      <c r="C121" t="s">
        <v>37</v>
      </c>
      <c r="D121">
        <v>100</v>
      </c>
      <c r="E121">
        <v>6.8199999999999997E-3</v>
      </c>
    </row>
    <row r="122" spans="1:5" x14ac:dyDescent="0.2">
      <c r="A122" t="s">
        <v>183</v>
      </c>
      <c r="B122">
        <v>243</v>
      </c>
      <c r="C122" t="s">
        <v>184</v>
      </c>
      <c r="D122">
        <v>100</v>
      </c>
      <c r="E122">
        <v>0.65964</v>
      </c>
    </row>
    <row r="123" spans="1:5" x14ac:dyDescent="0.2">
      <c r="A123" t="s">
        <v>185</v>
      </c>
      <c r="B123">
        <v>3472788</v>
      </c>
      <c r="C123" t="s">
        <v>128</v>
      </c>
      <c r="D123">
        <v>0</v>
      </c>
      <c r="E123" t="s">
        <v>19</v>
      </c>
    </row>
    <row r="124" spans="1:5" x14ac:dyDescent="0.2">
      <c r="A124" t="s">
        <v>186</v>
      </c>
      <c r="B124">
        <v>150722</v>
      </c>
      <c r="C124" t="s">
        <v>187</v>
      </c>
      <c r="D124">
        <v>0</v>
      </c>
      <c r="E124" t="s">
        <v>19</v>
      </c>
    </row>
    <row r="125" spans="1:5" x14ac:dyDescent="0.2">
      <c r="A125" t="s">
        <v>188</v>
      </c>
      <c r="B125">
        <v>156</v>
      </c>
      <c r="C125" t="s">
        <v>61</v>
      </c>
      <c r="D125">
        <v>100</v>
      </c>
      <c r="E125">
        <v>3.46E-3</v>
      </c>
    </row>
    <row r="126" spans="1:5" x14ac:dyDescent="0.2">
      <c r="A126" t="s">
        <v>189</v>
      </c>
      <c r="B126">
        <v>190</v>
      </c>
      <c r="C126" t="s">
        <v>16</v>
      </c>
      <c r="D126">
        <v>100</v>
      </c>
      <c r="E126">
        <v>3.16E-3</v>
      </c>
    </row>
    <row r="127" spans="1:5" x14ac:dyDescent="0.2">
      <c r="A127" t="s">
        <v>190</v>
      </c>
      <c r="B127">
        <v>7009145</v>
      </c>
      <c r="C127" t="s">
        <v>140</v>
      </c>
      <c r="D127">
        <v>0</v>
      </c>
      <c r="E127" t="s">
        <v>19</v>
      </c>
    </row>
    <row r="128" spans="1:5" x14ac:dyDescent="0.2">
      <c r="A128" t="s">
        <v>191</v>
      </c>
      <c r="B128">
        <v>2431</v>
      </c>
      <c r="C128" t="s">
        <v>192</v>
      </c>
      <c r="D128">
        <v>0</v>
      </c>
      <c r="E128" t="s">
        <v>19</v>
      </c>
    </row>
    <row r="129" spans="1:5" x14ac:dyDescent="0.2">
      <c r="A129" t="s">
        <v>193</v>
      </c>
      <c r="B129">
        <v>16533</v>
      </c>
      <c r="C129" t="s">
        <v>35</v>
      </c>
      <c r="D129">
        <v>0</v>
      </c>
      <c r="E129" t="s">
        <v>19</v>
      </c>
    </row>
    <row r="130" spans="1:5" x14ac:dyDescent="0.2">
      <c r="A130" t="s">
        <v>194</v>
      </c>
      <c r="B130">
        <v>27</v>
      </c>
      <c r="C130" t="s">
        <v>65</v>
      </c>
      <c r="D130">
        <v>100</v>
      </c>
      <c r="E130">
        <v>2.087E-2</v>
      </c>
    </row>
    <row r="131" spans="1:5" x14ac:dyDescent="0.2">
      <c r="A131" t="s">
        <v>195</v>
      </c>
      <c r="B131">
        <v>32832</v>
      </c>
      <c r="C131" t="s">
        <v>42</v>
      </c>
      <c r="D131">
        <v>100</v>
      </c>
      <c r="E131">
        <v>1.9035200000000001</v>
      </c>
    </row>
    <row r="132" spans="1:5" x14ac:dyDescent="0.2">
      <c r="A132" t="s">
        <v>196</v>
      </c>
      <c r="B132">
        <v>129</v>
      </c>
      <c r="C132" t="s">
        <v>197</v>
      </c>
      <c r="D132">
        <v>100</v>
      </c>
      <c r="E132">
        <v>0.16866</v>
      </c>
    </row>
    <row r="133" spans="1:5" x14ac:dyDescent="0.2">
      <c r="A133" t="s">
        <v>198</v>
      </c>
      <c r="B133">
        <v>48</v>
      </c>
      <c r="C133" t="s">
        <v>23</v>
      </c>
      <c r="D133">
        <v>100</v>
      </c>
      <c r="E133">
        <v>1E-3</v>
      </c>
    </row>
    <row r="134" spans="1:5" x14ac:dyDescent="0.2">
      <c r="A134" t="s">
        <v>199</v>
      </c>
      <c r="B134">
        <v>90</v>
      </c>
      <c r="C134" t="s">
        <v>82</v>
      </c>
      <c r="D134">
        <v>100</v>
      </c>
      <c r="E134">
        <v>0.18165999999999999</v>
      </c>
    </row>
    <row r="135" spans="1:5" x14ac:dyDescent="0.2">
      <c r="A135" t="s">
        <v>200</v>
      </c>
      <c r="B135">
        <v>126</v>
      </c>
      <c r="C135" t="s">
        <v>16</v>
      </c>
      <c r="D135">
        <v>100</v>
      </c>
      <c r="E135">
        <v>2.2100000000000002E-3</v>
      </c>
    </row>
    <row r="136" spans="1:5" x14ac:dyDescent="0.2">
      <c r="A136" t="s">
        <v>201</v>
      </c>
      <c r="B136">
        <v>70</v>
      </c>
      <c r="C136" t="s">
        <v>53</v>
      </c>
      <c r="D136">
        <v>100</v>
      </c>
      <c r="E136">
        <v>1.23E-3</v>
      </c>
    </row>
    <row r="137" spans="1:5" x14ac:dyDescent="0.2">
      <c r="A137" t="s">
        <v>202</v>
      </c>
      <c r="B137">
        <v>7837</v>
      </c>
      <c r="C137" t="s">
        <v>23</v>
      </c>
      <c r="D137">
        <v>100</v>
      </c>
      <c r="E137">
        <v>0.37940000000000002</v>
      </c>
    </row>
    <row r="138" spans="1:5" x14ac:dyDescent="0.2">
      <c r="A138" t="s">
        <v>203</v>
      </c>
      <c r="B138">
        <v>240</v>
      </c>
      <c r="C138" t="s">
        <v>29</v>
      </c>
      <c r="D138">
        <v>100</v>
      </c>
      <c r="E138">
        <v>6.0899999999999999E-3</v>
      </c>
    </row>
    <row r="139" spans="1:5" x14ac:dyDescent="0.2">
      <c r="A139" t="s">
        <v>204</v>
      </c>
      <c r="B139">
        <v>1275</v>
      </c>
      <c r="C139" t="s">
        <v>23</v>
      </c>
      <c r="D139">
        <v>100</v>
      </c>
      <c r="E139">
        <v>12.59076</v>
      </c>
    </row>
    <row r="140" spans="1:5" x14ac:dyDescent="0.2">
      <c r="A140" t="s">
        <v>205</v>
      </c>
      <c r="B140">
        <v>575</v>
      </c>
      <c r="C140" t="s">
        <v>206</v>
      </c>
      <c r="D140">
        <v>100</v>
      </c>
      <c r="E140">
        <v>9.0900000000000009E-3</v>
      </c>
    </row>
    <row r="141" spans="1:5" x14ac:dyDescent="0.2">
      <c r="A141" t="s">
        <v>207</v>
      </c>
      <c r="B141">
        <v>400</v>
      </c>
      <c r="C141" t="s">
        <v>29</v>
      </c>
      <c r="D141">
        <v>100</v>
      </c>
      <c r="E141">
        <v>1.559E-2</v>
      </c>
    </row>
    <row r="142" spans="1:5" x14ac:dyDescent="0.2">
      <c r="A142" t="s">
        <v>208</v>
      </c>
      <c r="B142">
        <v>144</v>
      </c>
      <c r="C142" t="s">
        <v>23</v>
      </c>
      <c r="D142">
        <v>100</v>
      </c>
      <c r="E142">
        <v>3.63E-3</v>
      </c>
    </row>
    <row r="143" spans="1:5" x14ac:dyDescent="0.2">
      <c r="A143" t="s">
        <v>209</v>
      </c>
      <c r="B143">
        <v>760444</v>
      </c>
      <c r="C143" t="s">
        <v>63</v>
      </c>
      <c r="D143">
        <v>0</v>
      </c>
      <c r="E143" t="s">
        <v>19</v>
      </c>
    </row>
    <row r="144" spans="1:5" x14ac:dyDescent="0.2">
      <c r="A144" t="s">
        <v>210</v>
      </c>
      <c r="B144">
        <v>465</v>
      </c>
      <c r="C144" t="s">
        <v>82</v>
      </c>
      <c r="D144">
        <v>100</v>
      </c>
      <c r="E144">
        <v>7.9624100000000002</v>
      </c>
    </row>
    <row r="145" spans="1:5" x14ac:dyDescent="0.2">
      <c r="A145" t="s">
        <v>211</v>
      </c>
      <c r="B145">
        <v>31707</v>
      </c>
      <c r="C145" t="s">
        <v>212</v>
      </c>
      <c r="D145">
        <v>100</v>
      </c>
      <c r="E145">
        <v>1.1829400000000001</v>
      </c>
    </row>
    <row r="146" spans="1:5" x14ac:dyDescent="0.2">
      <c r="A146" t="s">
        <v>213</v>
      </c>
      <c r="B146">
        <v>70</v>
      </c>
      <c r="C146" t="s">
        <v>16</v>
      </c>
      <c r="D146">
        <v>100</v>
      </c>
      <c r="E146">
        <v>1.1900000000000001E-3</v>
      </c>
    </row>
    <row r="147" spans="1:5" x14ac:dyDescent="0.2">
      <c r="A147" t="s">
        <v>214</v>
      </c>
      <c r="B147">
        <v>380171</v>
      </c>
      <c r="C147" t="s">
        <v>128</v>
      </c>
      <c r="D147">
        <v>0</v>
      </c>
      <c r="E147" t="s">
        <v>19</v>
      </c>
    </row>
    <row r="148" spans="1:5" x14ac:dyDescent="0.2">
      <c r="A148" t="s">
        <v>215</v>
      </c>
      <c r="B148">
        <v>8568</v>
      </c>
      <c r="C148" t="s">
        <v>68</v>
      </c>
      <c r="D148">
        <v>0</v>
      </c>
      <c r="E148" t="s">
        <v>19</v>
      </c>
    </row>
    <row r="149" spans="1:5" x14ac:dyDescent="0.2">
      <c r="A149" t="s">
        <v>216</v>
      </c>
      <c r="B149">
        <v>330769</v>
      </c>
      <c r="C149" t="s">
        <v>105</v>
      </c>
      <c r="D149">
        <v>0</v>
      </c>
      <c r="E149" t="s">
        <v>19</v>
      </c>
    </row>
    <row r="150" spans="1:5" x14ac:dyDescent="0.2">
      <c r="A150" t="s">
        <v>217</v>
      </c>
      <c r="B150">
        <v>11410</v>
      </c>
      <c r="C150" t="s">
        <v>218</v>
      </c>
      <c r="D150">
        <v>0</v>
      </c>
      <c r="E150" t="s">
        <v>19</v>
      </c>
    </row>
    <row r="151" spans="1:5" x14ac:dyDescent="0.2">
      <c r="A151" t="s">
        <v>219</v>
      </c>
      <c r="B151">
        <v>306</v>
      </c>
      <c r="C151" t="s">
        <v>220</v>
      </c>
      <c r="D151">
        <v>100</v>
      </c>
      <c r="E151">
        <v>1.4942599999999999</v>
      </c>
    </row>
    <row r="152" spans="1:5" x14ac:dyDescent="0.2">
      <c r="A152" t="s">
        <v>221</v>
      </c>
      <c r="B152">
        <v>310805</v>
      </c>
      <c r="C152" t="s">
        <v>153</v>
      </c>
      <c r="D152">
        <v>100</v>
      </c>
      <c r="E152">
        <v>27.013449999999999</v>
      </c>
    </row>
    <row r="153" spans="1:5" x14ac:dyDescent="0.2">
      <c r="A153" t="s">
        <v>222</v>
      </c>
      <c r="B153">
        <v>30756</v>
      </c>
      <c r="C153" t="s">
        <v>223</v>
      </c>
      <c r="D153">
        <v>0</v>
      </c>
      <c r="E153" t="s">
        <v>19</v>
      </c>
    </row>
    <row r="156" spans="1:5" x14ac:dyDescent="0.2">
      <c r="D156">
        <f>COUNTIF(D2:D153,100)</f>
        <v>112</v>
      </c>
      <c r="E156">
        <f>COUNTIF(E2:E153,"T/O")</f>
        <v>40</v>
      </c>
    </row>
    <row r="157" spans="1:5" x14ac:dyDescent="0.2">
      <c r="D157">
        <f>D156/152</f>
        <v>0.73684210526315785</v>
      </c>
      <c r="E157">
        <f>E156/152</f>
        <v>0.26315789473684209</v>
      </c>
    </row>
    <row r="158" spans="1:5" x14ac:dyDescent="0.2">
      <c r="D158" t="s">
        <v>224</v>
      </c>
      <c r="E158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24" workbookViewId="0">
      <selection activeCell="G157" sqref="G157"/>
    </sheetView>
  </sheetViews>
  <sheetFormatPr baseColWidth="10" defaultRowHeight="16" x14ac:dyDescent="0.2"/>
  <cols>
    <col min="1" max="4" width="20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13</v>
      </c>
      <c r="B2">
        <v>1900</v>
      </c>
      <c r="C2" t="s">
        <v>14</v>
      </c>
      <c r="D2">
        <v>2.546E-2</v>
      </c>
    </row>
    <row r="3" spans="1:4" x14ac:dyDescent="0.2">
      <c r="A3" t="s">
        <v>15</v>
      </c>
      <c r="B3">
        <v>342</v>
      </c>
      <c r="C3" t="s">
        <v>16</v>
      </c>
      <c r="D3">
        <v>4.3699999999999998E-3</v>
      </c>
    </row>
    <row r="4" spans="1:4" x14ac:dyDescent="0.2">
      <c r="A4" t="s">
        <v>17</v>
      </c>
      <c r="B4">
        <v>829220</v>
      </c>
      <c r="C4" t="s">
        <v>18</v>
      </c>
      <c r="D4" t="s">
        <v>19</v>
      </c>
    </row>
    <row r="5" spans="1:4" x14ac:dyDescent="0.2">
      <c r="A5" t="s">
        <v>20</v>
      </c>
      <c r="B5">
        <v>425</v>
      </c>
      <c r="C5" t="s">
        <v>21</v>
      </c>
      <c r="D5">
        <v>1.9939999999999999E-2</v>
      </c>
    </row>
    <row r="6" spans="1:4" x14ac:dyDescent="0.2">
      <c r="A6" t="s">
        <v>22</v>
      </c>
      <c r="B6">
        <v>629</v>
      </c>
      <c r="C6" t="s">
        <v>23</v>
      </c>
      <c r="D6">
        <v>1.123E-2</v>
      </c>
    </row>
    <row r="7" spans="1:4" x14ac:dyDescent="0.2">
      <c r="A7" t="s">
        <v>24</v>
      </c>
      <c r="B7">
        <v>171955</v>
      </c>
      <c r="C7" t="s">
        <v>25</v>
      </c>
      <c r="D7">
        <v>8.3687900000000006</v>
      </c>
    </row>
    <row r="8" spans="1:4" x14ac:dyDescent="0.2">
      <c r="A8" t="s">
        <v>26</v>
      </c>
      <c r="B8">
        <v>36</v>
      </c>
      <c r="C8" t="s">
        <v>27</v>
      </c>
      <c r="D8">
        <v>1.48E-3</v>
      </c>
    </row>
    <row r="9" spans="1:4" x14ac:dyDescent="0.2">
      <c r="A9" t="s">
        <v>28</v>
      </c>
      <c r="B9">
        <v>544</v>
      </c>
      <c r="C9" t="s">
        <v>29</v>
      </c>
      <c r="D9">
        <v>1.3100000000000001E-2</v>
      </c>
    </row>
    <row r="10" spans="1:4" x14ac:dyDescent="0.2">
      <c r="A10" t="s">
        <v>30</v>
      </c>
      <c r="B10">
        <v>36198</v>
      </c>
      <c r="C10" t="s">
        <v>31</v>
      </c>
      <c r="D10">
        <v>1.1254900000000001</v>
      </c>
    </row>
    <row r="11" spans="1:4" x14ac:dyDescent="0.2">
      <c r="A11" t="s">
        <v>32</v>
      </c>
      <c r="B11">
        <v>74987</v>
      </c>
      <c r="C11" t="s">
        <v>33</v>
      </c>
      <c r="D11">
        <v>39.815339999999999</v>
      </c>
    </row>
    <row r="12" spans="1:4" x14ac:dyDescent="0.2">
      <c r="A12" t="s">
        <v>34</v>
      </c>
      <c r="B12">
        <v>16533</v>
      </c>
      <c r="C12" t="s">
        <v>35</v>
      </c>
      <c r="D12">
        <v>49.466700000000003</v>
      </c>
    </row>
    <row r="13" spans="1:4" x14ac:dyDescent="0.2">
      <c r="A13" t="s">
        <v>36</v>
      </c>
      <c r="B13">
        <v>783</v>
      </c>
      <c r="C13" t="s">
        <v>37</v>
      </c>
      <c r="D13">
        <v>1.307E-2</v>
      </c>
    </row>
    <row r="14" spans="1:4" x14ac:dyDescent="0.2">
      <c r="A14" t="s">
        <v>38</v>
      </c>
      <c r="B14">
        <v>459</v>
      </c>
      <c r="C14" t="s">
        <v>37</v>
      </c>
      <c r="D14">
        <v>7.8600000000000007E-3</v>
      </c>
    </row>
    <row r="15" spans="1:4" x14ac:dyDescent="0.2">
      <c r="A15" t="s">
        <v>39</v>
      </c>
      <c r="B15">
        <v>210</v>
      </c>
      <c r="C15" t="s">
        <v>40</v>
      </c>
      <c r="D15">
        <v>2.8500000000000001E-3</v>
      </c>
    </row>
    <row r="16" spans="1:4" x14ac:dyDescent="0.2">
      <c r="A16" t="s">
        <v>41</v>
      </c>
      <c r="B16">
        <v>4160</v>
      </c>
      <c r="C16" t="s">
        <v>42</v>
      </c>
      <c r="D16">
        <v>0.1052</v>
      </c>
    </row>
    <row r="17" spans="1:4" x14ac:dyDescent="0.2">
      <c r="A17" t="s">
        <v>43</v>
      </c>
      <c r="B17">
        <v>1194003</v>
      </c>
      <c r="C17" t="s">
        <v>44</v>
      </c>
      <c r="D17" t="s">
        <v>19</v>
      </c>
    </row>
    <row r="18" spans="1:4" x14ac:dyDescent="0.2">
      <c r="A18" t="s">
        <v>45</v>
      </c>
      <c r="B18">
        <v>16456</v>
      </c>
      <c r="C18" t="s">
        <v>46</v>
      </c>
      <c r="D18">
        <v>39.627079999999999</v>
      </c>
    </row>
    <row r="19" spans="1:4" x14ac:dyDescent="0.2">
      <c r="A19" t="s">
        <v>47</v>
      </c>
      <c r="B19">
        <v>126</v>
      </c>
      <c r="C19" t="s">
        <v>16</v>
      </c>
      <c r="D19">
        <v>1.67E-3</v>
      </c>
    </row>
    <row r="20" spans="1:4" x14ac:dyDescent="0.2">
      <c r="A20" t="s">
        <v>48</v>
      </c>
      <c r="B20">
        <v>42039</v>
      </c>
      <c r="C20" t="s">
        <v>49</v>
      </c>
      <c r="D20" t="s">
        <v>19</v>
      </c>
    </row>
    <row r="21" spans="1:4" x14ac:dyDescent="0.2">
      <c r="A21" t="s">
        <v>50</v>
      </c>
      <c r="B21">
        <v>42615</v>
      </c>
      <c r="C21" t="s">
        <v>51</v>
      </c>
      <c r="D21" t="s">
        <v>19</v>
      </c>
    </row>
    <row r="22" spans="1:4" x14ac:dyDescent="0.2">
      <c r="A22" t="s">
        <v>52</v>
      </c>
      <c r="B22">
        <v>90</v>
      </c>
      <c r="C22" t="s">
        <v>53</v>
      </c>
      <c r="D22">
        <v>1.23E-3</v>
      </c>
    </row>
    <row r="23" spans="1:4" x14ac:dyDescent="0.2">
      <c r="A23" t="s">
        <v>54</v>
      </c>
      <c r="B23">
        <v>128060</v>
      </c>
      <c r="C23" t="s">
        <v>23</v>
      </c>
      <c r="D23">
        <v>5.351</v>
      </c>
    </row>
    <row r="24" spans="1:4" x14ac:dyDescent="0.2">
      <c r="A24" t="s">
        <v>55</v>
      </c>
      <c r="B24">
        <v>5511</v>
      </c>
      <c r="C24" t="s">
        <v>29</v>
      </c>
      <c r="D24">
        <v>0.15029000000000001</v>
      </c>
    </row>
    <row r="25" spans="1:4" x14ac:dyDescent="0.2">
      <c r="A25" t="s">
        <v>56</v>
      </c>
      <c r="B25">
        <v>26146</v>
      </c>
      <c r="C25" t="s">
        <v>57</v>
      </c>
      <c r="D25">
        <v>1.1987000000000001</v>
      </c>
    </row>
    <row r="26" spans="1:4" x14ac:dyDescent="0.2">
      <c r="A26" t="s">
        <v>58</v>
      </c>
      <c r="B26">
        <v>252</v>
      </c>
      <c r="C26" t="s">
        <v>23</v>
      </c>
      <c r="D26">
        <v>7.8200000000000006E-3</v>
      </c>
    </row>
    <row r="27" spans="1:4" x14ac:dyDescent="0.2">
      <c r="A27" t="s">
        <v>59</v>
      </c>
      <c r="B27">
        <v>60</v>
      </c>
      <c r="C27" t="s">
        <v>37</v>
      </c>
      <c r="D27">
        <v>1.7799999999999999E-3</v>
      </c>
    </row>
    <row r="28" spans="1:4" x14ac:dyDescent="0.2">
      <c r="A28" t="s">
        <v>60</v>
      </c>
      <c r="B28">
        <v>270</v>
      </c>
      <c r="C28" t="s">
        <v>61</v>
      </c>
      <c r="D28">
        <v>7.1000000000000004E-3</v>
      </c>
    </row>
    <row r="29" spans="1:4" x14ac:dyDescent="0.2">
      <c r="A29" t="s">
        <v>62</v>
      </c>
      <c r="B29">
        <v>962710</v>
      </c>
      <c r="C29" t="s">
        <v>63</v>
      </c>
      <c r="D29" t="s">
        <v>19</v>
      </c>
    </row>
    <row r="30" spans="1:4" x14ac:dyDescent="0.2">
      <c r="A30" t="s">
        <v>64</v>
      </c>
      <c r="B30">
        <v>108</v>
      </c>
      <c r="C30" t="s">
        <v>65</v>
      </c>
      <c r="D30">
        <v>4.6699999999999997E-3</v>
      </c>
    </row>
    <row r="31" spans="1:4" x14ac:dyDescent="0.2">
      <c r="A31" t="s">
        <v>66</v>
      </c>
      <c r="B31">
        <v>261</v>
      </c>
      <c r="C31" t="s">
        <v>37</v>
      </c>
      <c r="D31">
        <v>4.3600000000000002E-3</v>
      </c>
    </row>
    <row r="32" spans="1:4" x14ac:dyDescent="0.2">
      <c r="A32" t="s">
        <v>67</v>
      </c>
      <c r="B32">
        <v>1156740</v>
      </c>
      <c r="C32" t="s">
        <v>68</v>
      </c>
      <c r="D32" t="s">
        <v>19</v>
      </c>
    </row>
    <row r="33" spans="1:4" x14ac:dyDescent="0.2">
      <c r="A33" t="s">
        <v>69</v>
      </c>
      <c r="B33">
        <v>1024060</v>
      </c>
      <c r="C33" t="s">
        <v>23</v>
      </c>
      <c r="D33">
        <v>48.96819</v>
      </c>
    </row>
    <row r="34" spans="1:4" x14ac:dyDescent="0.2">
      <c r="A34" t="s">
        <v>70</v>
      </c>
      <c r="B34">
        <v>117</v>
      </c>
      <c r="C34" t="s">
        <v>37</v>
      </c>
      <c r="D34">
        <v>1.98E-3</v>
      </c>
    </row>
    <row r="35" spans="1:4" x14ac:dyDescent="0.2">
      <c r="A35" t="s">
        <v>71</v>
      </c>
      <c r="B35">
        <v>40</v>
      </c>
      <c r="C35" t="s">
        <v>37</v>
      </c>
      <c r="D35">
        <v>7.2999999999999996E-4</v>
      </c>
    </row>
    <row r="36" spans="1:4" x14ac:dyDescent="0.2">
      <c r="A36" t="s">
        <v>72</v>
      </c>
      <c r="B36">
        <v>17811</v>
      </c>
      <c r="C36" t="s">
        <v>35</v>
      </c>
      <c r="D36" t="s">
        <v>19</v>
      </c>
    </row>
    <row r="37" spans="1:4" x14ac:dyDescent="0.2">
      <c r="A37" t="s">
        <v>73</v>
      </c>
      <c r="B37">
        <v>310</v>
      </c>
      <c r="C37" t="s">
        <v>21</v>
      </c>
      <c r="D37">
        <v>1.1480000000000001E-2</v>
      </c>
    </row>
    <row r="38" spans="1:4" x14ac:dyDescent="0.2">
      <c r="A38" t="s">
        <v>74</v>
      </c>
      <c r="B38">
        <v>1224</v>
      </c>
      <c r="C38" t="s">
        <v>29</v>
      </c>
      <c r="D38">
        <v>4.4249999999999998E-2</v>
      </c>
    </row>
    <row r="39" spans="1:4" x14ac:dyDescent="0.2">
      <c r="A39" t="s">
        <v>75</v>
      </c>
      <c r="B39">
        <v>160</v>
      </c>
      <c r="C39" t="s">
        <v>29</v>
      </c>
      <c r="D39">
        <v>7.4099999999999999E-3</v>
      </c>
    </row>
    <row r="40" spans="1:4" x14ac:dyDescent="0.2">
      <c r="A40" t="s">
        <v>76</v>
      </c>
      <c r="B40">
        <v>6570</v>
      </c>
      <c r="C40" t="s">
        <v>77</v>
      </c>
      <c r="D40">
        <v>0.34082000000000001</v>
      </c>
    </row>
    <row r="41" spans="1:4" x14ac:dyDescent="0.2">
      <c r="A41" t="s">
        <v>78</v>
      </c>
      <c r="B41">
        <v>3365</v>
      </c>
      <c r="C41" t="s">
        <v>79</v>
      </c>
      <c r="D41">
        <v>0.19277</v>
      </c>
    </row>
    <row r="42" spans="1:4" x14ac:dyDescent="0.2">
      <c r="A42" t="s">
        <v>80</v>
      </c>
      <c r="B42">
        <v>3456</v>
      </c>
      <c r="C42" t="s">
        <v>31</v>
      </c>
      <c r="D42">
        <v>0.31303999999999998</v>
      </c>
    </row>
    <row r="43" spans="1:4" x14ac:dyDescent="0.2">
      <c r="A43" t="s">
        <v>81</v>
      </c>
      <c r="B43">
        <v>1645</v>
      </c>
      <c r="C43" t="s">
        <v>82</v>
      </c>
      <c r="D43">
        <v>0.22106000000000001</v>
      </c>
    </row>
    <row r="44" spans="1:4" x14ac:dyDescent="0.2">
      <c r="A44" t="s">
        <v>83</v>
      </c>
      <c r="B44">
        <v>2709</v>
      </c>
      <c r="C44" t="s">
        <v>37</v>
      </c>
      <c r="D44">
        <v>4.0590000000000001E-2</v>
      </c>
    </row>
    <row r="45" spans="1:4" x14ac:dyDescent="0.2">
      <c r="A45" t="s">
        <v>84</v>
      </c>
      <c r="B45">
        <v>3881871</v>
      </c>
      <c r="C45" t="s">
        <v>77</v>
      </c>
      <c r="D45" t="s">
        <v>19</v>
      </c>
    </row>
    <row r="46" spans="1:4" x14ac:dyDescent="0.2">
      <c r="A46" t="s">
        <v>85</v>
      </c>
      <c r="B46">
        <v>162</v>
      </c>
      <c r="C46" t="s">
        <v>53</v>
      </c>
      <c r="D46">
        <v>2.2200000000000002E-3</v>
      </c>
    </row>
    <row r="47" spans="1:4" x14ac:dyDescent="0.2">
      <c r="A47" t="s">
        <v>86</v>
      </c>
      <c r="B47">
        <v>198</v>
      </c>
      <c r="C47" t="s">
        <v>53</v>
      </c>
      <c r="D47">
        <v>3.6099999999999999E-3</v>
      </c>
    </row>
    <row r="48" spans="1:4" x14ac:dyDescent="0.2">
      <c r="A48" t="s">
        <v>87</v>
      </c>
      <c r="B48">
        <v>952</v>
      </c>
      <c r="C48" t="s">
        <v>16</v>
      </c>
      <c r="D48">
        <v>1.2579999999999999E-2</v>
      </c>
    </row>
    <row r="49" spans="1:4" x14ac:dyDescent="0.2">
      <c r="A49" t="s">
        <v>88</v>
      </c>
      <c r="B49">
        <v>59211</v>
      </c>
      <c r="C49" t="s">
        <v>57</v>
      </c>
      <c r="D49">
        <v>5.9882499999999999</v>
      </c>
    </row>
    <row r="50" spans="1:4" x14ac:dyDescent="0.2">
      <c r="A50" t="s">
        <v>89</v>
      </c>
      <c r="B50">
        <v>315</v>
      </c>
      <c r="C50" t="s">
        <v>27</v>
      </c>
      <c r="D50">
        <v>4.4200000000000003E-3</v>
      </c>
    </row>
    <row r="51" spans="1:4" x14ac:dyDescent="0.2">
      <c r="A51" t="s">
        <v>90</v>
      </c>
      <c r="B51">
        <v>360</v>
      </c>
      <c r="C51" t="s">
        <v>91</v>
      </c>
      <c r="D51">
        <v>8.2309999999999994E-2</v>
      </c>
    </row>
    <row r="52" spans="1:4" x14ac:dyDescent="0.2">
      <c r="A52" t="s">
        <v>92</v>
      </c>
      <c r="B52">
        <v>3015</v>
      </c>
      <c r="C52" t="s">
        <v>31</v>
      </c>
      <c r="D52">
        <v>7.4560000000000001E-2</v>
      </c>
    </row>
    <row r="53" spans="1:4" x14ac:dyDescent="0.2">
      <c r="A53" t="s">
        <v>93</v>
      </c>
      <c r="B53">
        <v>120</v>
      </c>
      <c r="C53" t="s">
        <v>23</v>
      </c>
      <c r="D53">
        <v>2.1099999999999999E-3</v>
      </c>
    </row>
    <row r="54" spans="1:4" x14ac:dyDescent="0.2">
      <c r="A54" t="s">
        <v>94</v>
      </c>
      <c r="B54">
        <v>873</v>
      </c>
      <c r="C54" t="s">
        <v>42</v>
      </c>
      <c r="D54">
        <v>2.232E-2</v>
      </c>
    </row>
    <row r="55" spans="1:4" x14ac:dyDescent="0.2">
      <c r="A55" t="s">
        <v>95</v>
      </c>
      <c r="B55">
        <v>1040</v>
      </c>
      <c r="C55" t="s">
        <v>23</v>
      </c>
      <c r="D55">
        <v>6.1830000000000003E-2</v>
      </c>
    </row>
    <row r="56" spans="1:4" x14ac:dyDescent="0.2">
      <c r="A56" t="s">
        <v>96</v>
      </c>
      <c r="B56">
        <v>360</v>
      </c>
      <c r="C56" t="s">
        <v>91</v>
      </c>
      <c r="D56">
        <v>8.1589999999999996E-2</v>
      </c>
    </row>
    <row r="57" spans="1:4" x14ac:dyDescent="0.2">
      <c r="A57" t="s">
        <v>97</v>
      </c>
      <c r="B57">
        <v>310</v>
      </c>
      <c r="C57" t="s">
        <v>23</v>
      </c>
      <c r="D57">
        <v>9.5200000000000007E-3</v>
      </c>
    </row>
    <row r="58" spans="1:4" x14ac:dyDescent="0.2">
      <c r="A58" t="s">
        <v>98</v>
      </c>
      <c r="B58">
        <v>144</v>
      </c>
      <c r="C58" t="s">
        <v>23</v>
      </c>
      <c r="D58">
        <v>2.7100000000000002E-3</v>
      </c>
    </row>
    <row r="59" spans="1:4" x14ac:dyDescent="0.2">
      <c r="A59" t="s">
        <v>99</v>
      </c>
      <c r="B59">
        <v>235</v>
      </c>
      <c r="C59" t="s">
        <v>37</v>
      </c>
      <c r="D59">
        <v>6.5199999999999998E-3</v>
      </c>
    </row>
    <row r="60" spans="1:4" x14ac:dyDescent="0.2">
      <c r="A60" t="s">
        <v>100</v>
      </c>
      <c r="B60">
        <v>135</v>
      </c>
      <c r="C60" t="s">
        <v>23</v>
      </c>
      <c r="D60">
        <v>4.3200000000000001E-3</v>
      </c>
    </row>
    <row r="61" spans="1:4" x14ac:dyDescent="0.2">
      <c r="A61" t="s">
        <v>101</v>
      </c>
      <c r="B61">
        <v>131584</v>
      </c>
      <c r="C61" t="s">
        <v>77</v>
      </c>
      <c r="D61">
        <v>16.372710000000001</v>
      </c>
    </row>
    <row r="62" spans="1:4" x14ac:dyDescent="0.2">
      <c r="A62" t="s">
        <v>102</v>
      </c>
      <c r="B62">
        <v>415</v>
      </c>
      <c r="C62" t="s">
        <v>103</v>
      </c>
      <c r="D62">
        <v>3.4160000000000003E-2</v>
      </c>
    </row>
    <row r="63" spans="1:4" x14ac:dyDescent="0.2">
      <c r="A63" t="s">
        <v>104</v>
      </c>
      <c r="B63">
        <v>4295</v>
      </c>
      <c r="C63" t="s">
        <v>105</v>
      </c>
      <c r="D63">
        <v>0.30769999999999997</v>
      </c>
    </row>
    <row r="64" spans="1:4" x14ac:dyDescent="0.2">
      <c r="A64" t="s">
        <v>106</v>
      </c>
      <c r="B64">
        <v>2629953</v>
      </c>
      <c r="C64" t="s">
        <v>31</v>
      </c>
      <c r="D64" t="s">
        <v>19</v>
      </c>
    </row>
    <row r="65" spans="1:4" x14ac:dyDescent="0.2">
      <c r="A65" t="s">
        <v>107</v>
      </c>
      <c r="B65">
        <v>210</v>
      </c>
      <c r="C65" t="s">
        <v>40</v>
      </c>
      <c r="D65">
        <v>2.6800000000000001E-3</v>
      </c>
    </row>
    <row r="66" spans="1:4" x14ac:dyDescent="0.2">
      <c r="A66" t="s">
        <v>108</v>
      </c>
      <c r="B66">
        <v>5745</v>
      </c>
      <c r="C66" t="s">
        <v>77</v>
      </c>
      <c r="D66">
        <v>0.37561</v>
      </c>
    </row>
    <row r="67" spans="1:4" x14ac:dyDescent="0.2">
      <c r="A67" t="s">
        <v>109</v>
      </c>
      <c r="B67">
        <v>693</v>
      </c>
      <c r="C67" t="s">
        <v>37</v>
      </c>
      <c r="D67">
        <v>1.201E-2</v>
      </c>
    </row>
    <row r="68" spans="1:4" x14ac:dyDescent="0.2">
      <c r="A68" t="s">
        <v>110</v>
      </c>
      <c r="B68">
        <v>125955</v>
      </c>
      <c r="C68" t="s">
        <v>111</v>
      </c>
      <c r="D68" t="s">
        <v>19</v>
      </c>
    </row>
    <row r="69" spans="1:4" x14ac:dyDescent="0.2">
      <c r="A69" t="s">
        <v>112</v>
      </c>
      <c r="B69">
        <v>16060</v>
      </c>
      <c r="C69" t="s">
        <v>23</v>
      </c>
      <c r="D69">
        <v>0.55147000000000002</v>
      </c>
    </row>
    <row r="70" spans="1:4" x14ac:dyDescent="0.2">
      <c r="A70" t="s">
        <v>113</v>
      </c>
      <c r="B70">
        <v>432</v>
      </c>
      <c r="C70" t="s">
        <v>37</v>
      </c>
      <c r="D70">
        <v>8.7100000000000007E-3</v>
      </c>
    </row>
    <row r="71" spans="1:4" x14ac:dyDescent="0.2">
      <c r="A71" t="s">
        <v>114</v>
      </c>
      <c r="B71">
        <v>60</v>
      </c>
      <c r="C71" t="s">
        <v>37</v>
      </c>
      <c r="D71">
        <v>1.8E-3</v>
      </c>
    </row>
    <row r="72" spans="1:4" x14ac:dyDescent="0.2">
      <c r="A72" t="s">
        <v>115</v>
      </c>
      <c r="B72">
        <v>12</v>
      </c>
      <c r="C72" t="s">
        <v>27</v>
      </c>
      <c r="D72">
        <v>2.7E-4</v>
      </c>
    </row>
    <row r="73" spans="1:4" x14ac:dyDescent="0.2">
      <c r="A73" t="s">
        <v>116</v>
      </c>
      <c r="B73">
        <v>11135</v>
      </c>
      <c r="C73" t="s">
        <v>117</v>
      </c>
      <c r="D73">
        <v>5.6529800000000003</v>
      </c>
    </row>
    <row r="74" spans="1:4" x14ac:dyDescent="0.2">
      <c r="A74" t="s">
        <v>118</v>
      </c>
      <c r="B74">
        <v>108</v>
      </c>
      <c r="C74" t="s">
        <v>65</v>
      </c>
      <c r="D74">
        <v>4.0299999999999997E-3</v>
      </c>
    </row>
    <row r="75" spans="1:4" x14ac:dyDescent="0.2">
      <c r="A75" t="s">
        <v>119</v>
      </c>
      <c r="B75">
        <v>36</v>
      </c>
      <c r="C75" t="s">
        <v>37</v>
      </c>
      <c r="D75">
        <v>1.1100000000000001E-3</v>
      </c>
    </row>
    <row r="76" spans="1:4" x14ac:dyDescent="0.2">
      <c r="A76" t="s">
        <v>120</v>
      </c>
      <c r="B76">
        <v>29268</v>
      </c>
      <c r="C76" t="s">
        <v>121</v>
      </c>
      <c r="D76" t="s">
        <v>19</v>
      </c>
    </row>
    <row r="77" spans="1:4" x14ac:dyDescent="0.2">
      <c r="A77" t="s">
        <v>122</v>
      </c>
      <c r="B77">
        <v>12</v>
      </c>
      <c r="C77" t="s">
        <v>27</v>
      </c>
      <c r="D77">
        <v>2.5000000000000001E-4</v>
      </c>
    </row>
    <row r="78" spans="1:4" x14ac:dyDescent="0.2">
      <c r="A78" t="s">
        <v>123</v>
      </c>
      <c r="B78">
        <v>2193</v>
      </c>
      <c r="C78" t="s">
        <v>37</v>
      </c>
      <c r="D78">
        <v>3.3410000000000002E-2</v>
      </c>
    </row>
    <row r="79" spans="1:4" x14ac:dyDescent="0.2">
      <c r="A79" t="s">
        <v>124</v>
      </c>
      <c r="B79">
        <v>3537</v>
      </c>
      <c r="C79" t="s">
        <v>125</v>
      </c>
      <c r="D79">
        <v>0.11236</v>
      </c>
    </row>
    <row r="80" spans="1:4" x14ac:dyDescent="0.2">
      <c r="A80" t="s">
        <v>126</v>
      </c>
      <c r="B80">
        <v>215</v>
      </c>
      <c r="C80" t="s">
        <v>68</v>
      </c>
      <c r="D80">
        <v>9.0699999999999999E-3</v>
      </c>
    </row>
    <row r="81" spans="1:4" x14ac:dyDescent="0.2">
      <c r="A81" t="s">
        <v>127</v>
      </c>
      <c r="B81">
        <v>380171</v>
      </c>
      <c r="C81" t="s">
        <v>128</v>
      </c>
      <c r="D81" t="s">
        <v>19</v>
      </c>
    </row>
    <row r="82" spans="1:4" x14ac:dyDescent="0.2">
      <c r="A82" t="s">
        <v>129</v>
      </c>
      <c r="B82">
        <v>50</v>
      </c>
      <c r="C82" t="s">
        <v>53</v>
      </c>
      <c r="D82">
        <v>9.5E-4</v>
      </c>
    </row>
    <row r="83" spans="1:4" x14ac:dyDescent="0.2">
      <c r="A83" t="s">
        <v>130</v>
      </c>
      <c r="B83">
        <v>65</v>
      </c>
      <c r="C83" t="s">
        <v>16</v>
      </c>
      <c r="D83">
        <v>9.3999999999999997E-4</v>
      </c>
    </row>
    <row r="84" spans="1:4" x14ac:dyDescent="0.2">
      <c r="A84" t="s">
        <v>131</v>
      </c>
      <c r="B84">
        <v>34281</v>
      </c>
      <c r="C84" t="s">
        <v>132</v>
      </c>
      <c r="D84" t="s">
        <v>19</v>
      </c>
    </row>
    <row r="85" spans="1:4" x14ac:dyDescent="0.2">
      <c r="A85" t="s">
        <v>133</v>
      </c>
      <c r="B85">
        <v>1925</v>
      </c>
      <c r="C85" t="s">
        <v>77</v>
      </c>
      <c r="D85">
        <v>0.12723000000000001</v>
      </c>
    </row>
    <row r="86" spans="1:4" x14ac:dyDescent="0.2">
      <c r="A86" t="s">
        <v>134</v>
      </c>
      <c r="B86">
        <v>153639</v>
      </c>
      <c r="C86" t="s">
        <v>31</v>
      </c>
      <c r="D86">
        <v>5.6056400000000002</v>
      </c>
    </row>
    <row r="87" spans="1:4" x14ac:dyDescent="0.2">
      <c r="A87" t="s">
        <v>135</v>
      </c>
      <c r="B87">
        <v>253017</v>
      </c>
      <c r="C87" t="s">
        <v>136</v>
      </c>
      <c r="D87" t="s">
        <v>19</v>
      </c>
    </row>
    <row r="88" spans="1:4" x14ac:dyDescent="0.2">
      <c r="A88" t="s">
        <v>137</v>
      </c>
      <c r="B88">
        <v>1295</v>
      </c>
      <c r="C88" t="s">
        <v>138</v>
      </c>
      <c r="D88">
        <v>1.4228499999999999</v>
      </c>
    </row>
    <row r="89" spans="1:4" x14ac:dyDescent="0.2">
      <c r="A89" t="s">
        <v>139</v>
      </c>
      <c r="B89">
        <v>3798470</v>
      </c>
      <c r="C89" t="s">
        <v>140</v>
      </c>
      <c r="D89" t="s">
        <v>19</v>
      </c>
    </row>
    <row r="90" spans="1:4" x14ac:dyDescent="0.2">
      <c r="A90" t="s">
        <v>141</v>
      </c>
      <c r="B90">
        <v>8143</v>
      </c>
      <c r="C90" t="s">
        <v>142</v>
      </c>
      <c r="D90">
        <v>5.2673800000000002</v>
      </c>
    </row>
    <row r="91" spans="1:4" x14ac:dyDescent="0.2">
      <c r="A91" t="s">
        <v>143</v>
      </c>
      <c r="B91">
        <v>4233</v>
      </c>
      <c r="C91" t="s">
        <v>23</v>
      </c>
      <c r="D91">
        <v>0.10296</v>
      </c>
    </row>
    <row r="92" spans="1:4" x14ac:dyDescent="0.2">
      <c r="A92" t="s">
        <v>144</v>
      </c>
      <c r="B92">
        <v>963</v>
      </c>
      <c r="C92" t="s">
        <v>77</v>
      </c>
      <c r="D92">
        <v>6.6390000000000005E-2</v>
      </c>
    </row>
    <row r="93" spans="1:4" x14ac:dyDescent="0.2">
      <c r="A93" t="s">
        <v>145</v>
      </c>
      <c r="B93">
        <v>10179</v>
      </c>
      <c r="C93" t="s">
        <v>31</v>
      </c>
      <c r="D93">
        <v>0.25584000000000001</v>
      </c>
    </row>
    <row r="94" spans="1:4" x14ac:dyDescent="0.2">
      <c r="A94" t="s">
        <v>146</v>
      </c>
      <c r="B94">
        <v>3015</v>
      </c>
      <c r="C94" t="s">
        <v>31</v>
      </c>
      <c r="D94">
        <v>7.4319999999999997E-2</v>
      </c>
    </row>
    <row r="95" spans="1:4" x14ac:dyDescent="0.2">
      <c r="A95" t="s">
        <v>147</v>
      </c>
      <c r="B95">
        <v>410</v>
      </c>
      <c r="C95" t="s">
        <v>148</v>
      </c>
      <c r="D95">
        <v>1.9599999999999999E-2</v>
      </c>
    </row>
    <row r="96" spans="1:4" x14ac:dyDescent="0.2">
      <c r="A96" t="s">
        <v>149</v>
      </c>
      <c r="B96">
        <v>4842</v>
      </c>
      <c r="C96" t="s">
        <v>150</v>
      </c>
      <c r="D96">
        <v>0.22822000000000001</v>
      </c>
    </row>
    <row r="97" spans="1:4" x14ac:dyDescent="0.2">
      <c r="A97" t="s">
        <v>151</v>
      </c>
      <c r="B97">
        <v>162</v>
      </c>
      <c r="C97" t="s">
        <v>53</v>
      </c>
      <c r="D97">
        <v>2.2100000000000002E-3</v>
      </c>
    </row>
    <row r="98" spans="1:4" x14ac:dyDescent="0.2">
      <c r="A98" t="s">
        <v>152</v>
      </c>
      <c r="B98">
        <v>1393745</v>
      </c>
      <c r="C98" t="s">
        <v>153</v>
      </c>
      <c r="D98" t="s">
        <v>19</v>
      </c>
    </row>
    <row r="99" spans="1:4" x14ac:dyDescent="0.2">
      <c r="A99" t="s">
        <v>154</v>
      </c>
      <c r="B99">
        <v>576</v>
      </c>
      <c r="C99" t="s">
        <v>37</v>
      </c>
      <c r="D99">
        <v>9.9299999999999996E-3</v>
      </c>
    </row>
    <row r="100" spans="1:4" x14ac:dyDescent="0.2">
      <c r="A100" t="s">
        <v>155</v>
      </c>
      <c r="B100">
        <v>684</v>
      </c>
      <c r="C100" t="s">
        <v>37</v>
      </c>
      <c r="D100">
        <v>1.2109999999999999E-2</v>
      </c>
    </row>
    <row r="101" spans="1:4" x14ac:dyDescent="0.2">
      <c r="A101" t="s">
        <v>156</v>
      </c>
      <c r="B101">
        <v>1595</v>
      </c>
      <c r="C101" t="s">
        <v>157</v>
      </c>
      <c r="D101">
        <v>2.9874800000000001</v>
      </c>
    </row>
    <row r="102" spans="1:4" x14ac:dyDescent="0.2">
      <c r="A102" t="s">
        <v>158</v>
      </c>
      <c r="B102">
        <v>272</v>
      </c>
      <c r="C102" t="s">
        <v>23</v>
      </c>
      <c r="D102">
        <v>4.8900000000000002E-3</v>
      </c>
    </row>
    <row r="103" spans="1:4" x14ac:dyDescent="0.2">
      <c r="A103" t="s">
        <v>159</v>
      </c>
      <c r="B103">
        <v>693</v>
      </c>
      <c r="C103" t="s">
        <v>37</v>
      </c>
      <c r="D103">
        <v>1.191E-2</v>
      </c>
    </row>
    <row r="104" spans="1:4" x14ac:dyDescent="0.2">
      <c r="A104" t="s">
        <v>160</v>
      </c>
      <c r="B104">
        <v>6720</v>
      </c>
      <c r="C104" t="s">
        <v>161</v>
      </c>
      <c r="D104">
        <v>0.28732000000000002</v>
      </c>
    </row>
    <row r="105" spans="1:4" x14ac:dyDescent="0.2">
      <c r="A105" t="s">
        <v>162</v>
      </c>
      <c r="B105">
        <v>3085</v>
      </c>
      <c r="C105" t="s">
        <v>161</v>
      </c>
      <c r="D105">
        <v>0.16153000000000001</v>
      </c>
    </row>
    <row r="106" spans="1:4" x14ac:dyDescent="0.2">
      <c r="A106" t="s">
        <v>163</v>
      </c>
      <c r="B106">
        <v>2060</v>
      </c>
      <c r="C106" t="s">
        <v>23</v>
      </c>
      <c r="D106">
        <v>6.9019999999999998E-2</v>
      </c>
    </row>
    <row r="107" spans="1:4" x14ac:dyDescent="0.2">
      <c r="A107" t="s">
        <v>164</v>
      </c>
      <c r="B107">
        <v>8320</v>
      </c>
      <c r="C107" t="s">
        <v>31</v>
      </c>
      <c r="D107">
        <v>0.37225999999999998</v>
      </c>
    </row>
    <row r="108" spans="1:4" x14ac:dyDescent="0.2">
      <c r="A108" t="s">
        <v>165</v>
      </c>
      <c r="B108">
        <v>60</v>
      </c>
      <c r="C108" t="s">
        <v>27</v>
      </c>
      <c r="D108">
        <v>1.3600000000000001E-3</v>
      </c>
    </row>
    <row r="109" spans="1:4" x14ac:dyDescent="0.2">
      <c r="A109" t="s">
        <v>166</v>
      </c>
      <c r="B109">
        <v>185</v>
      </c>
      <c r="C109" t="s">
        <v>23</v>
      </c>
      <c r="D109">
        <v>5.8999999999999999E-3</v>
      </c>
    </row>
    <row r="110" spans="1:4" x14ac:dyDescent="0.2">
      <c r="A110" t="s">
        <v>167</v>
      </c>
      <c r="B110">
        <v>65909</v>
      </c>
      <c r="C110" t="s">
        <v>168</v>
      </c>
      <c r="D110">
        <v>9.1224799999999995</v>
      </c>
    </row>
    <row r="111" spans="1:4" x14ac:dyDescent="0.2">
      <c r="A111" t="s">
        <v>169</v>
      </c>
      <c r="B111">
        <v>80</v>
      </c>
      <c r="C111" t="s">
        <v>23</v>
      </c>
      <c r="D111">
        <v>1.4400000000000001E-3</v>
      </c>
    </row>
    <row r="112" spans="1:4" x14ac:dyDescent="0.2">
      <c r="A112" t="s">
        <v>170</v>
      </c>
      <c r="B112">
        <v>215</v>
      </c>
      <c r="C112" t="s">
        <v>68</v>
      </c>
      <c r="D112">
        <v>9.0299999999999998E-3</v>
      </c>
    </row>
    <row r="113" spans="1:4" x14ac:dyDescent="0.2">
      <c r="A113" t="s">
        <v>171</v>
      </c>
      <c r="B113">
        <v>50823</v>
      </c>
      <c r="C113" t="s">
        <v>172</v>
      </c>
      <c r="D113">
        <v>6.0786499999999997</v>
      </c>
    </row>
    <row r="114" spans="1:4" x14ac:dyDescent="0.2">
      <c r="A114" t="s">
        <v>173</v>
      </c>
      <c r="B114">
        <v>1925</v>
      </c>
      <c r="C114" t="s">
        <v>77</v>
      </c>
      <c r="D114">
        <v>0.13189999999999999</v>
      </c>
    </row>
    <row r="115" spans="1:4" x14ac:dyDescent="0.2">
      <c r="A115" t="s">
        <v>174</v>
      </c>
      <c r="B115">
        <v>29043</v>
      </c>
      <c r="C115" t="s">
        <v>175</v>
      </c>
      <c r="D115" t="s">
        <v>19</v>
      </c>
    </row>
    <row r="116" spans="1:4" x14ac:dyDescent="0.2">
      <c r="A116" t="s">
        <v>176</v>
      </c>
      <c r="B116">
        <v>20</v>
      </c>
      <c r="C116" t="s">
        <v>27</v>
      </c>
      <c r="D116">
        <v>3.6999999999999999E-4</v>
      </c>
    </row>
    <row r="117" spans="1:4" x14ac:dyDescent="0.2">
      <c r="A117" t="s">
        <v>177</v>
      </c>
      <c r="B117">
        <v>342</v>
      </c>
      <c r="C117" t="s">
        <v>178</v>
      </c>
      <c r="D117">
        <v>5.9500000000000004E-3</v>
      </c>
    </row>
    <row r="118" spans="1:4" x14ac:dyDescent="0.2">
      <c r="A118" t="s">
        <v>179</v>
      </c>
      <c r="B118">
        <v>5955</v>
      </c>
      <c r="C118" t="s">
        <v>105</v>
      </c>
      <c r="D118">
        <v>0.40911999999999998</v>
      </c>
    </row>
    <row r="119" spans="1:4" x14ac:dyDescent="0.2">
      <c r="A119" t="s">
        <v>180</v>
      </c>
      <c r="B119">
        <v>41553</v>
      </c>
      <c r="C119" t="s">
        <v>29</v>
      </c>
      <c r="D119">
        <v>1.14954</v>
      </c>
    </row>
    <row r="120" spans="1:4" x14ac:dyDescent="0.2">
      <c r="A120" t="s">
        <v>181</v>
      </c>
      <c r="B120">
        <v>1900</v>
      </c>
      <c r="C120" t="s">
        <v>14</v>
      </c>
      <c r="D120">
        <v>2.7789999999999999E-2</v>
      </c>
    </row>
    <row r="121" spans="1:4" x14ac:dyDescent="0.2">
      <c r="A121" t="s">
        <v>182</v>
      </c>
      <c r="B121">
        <v>468</v>
      </c>
      <c r="C121" t="s">
        <v>37</v>
      </c>
      <c r="D121">
        <v>9.1199999999999996E-3</v>
      </c>
    </row>
    <row r="122" spans="1:4" x14ac:dyDescent="0.2">
      <c r="A122" t="s">
        <v>183</v>
      </c>
      <c r="B122">
        <v>243</v>
      </c>
      <c r="C122" t="s">
        <v>184</v>
      </c>
      <c r="D122">
        <v>3.8999999999999998E-3</v>
      </c>
    </row>
    <row r="123" spans="1:4" x14ac:dyDescent="0.2">
      <c r="A123" t="s">
        <v>185</v>
      </c>
      <c r="B123">
        <v>3472788</v>
      </c>
      <c r="C123" t="s">
        <v>128</v>
      </c>
      <c r="D123" t="s">
        <v>19</v>
      </c>
    </row>
    <row r="124" spans="1:4" x14ac:dyDescent="0.2">
      <c r="A124" t="s">
        <v>186</v>
      </c>
      <c r="B124">
        <v>150722</v>
      </c>
      <c r="C124" t="s">
        <v>187</v>
      </c>
      <c r="D124" t="s">
        <v>19</v>
      </c>
    </row>
    <row r="125" spans="1:4" x14ac:dyDescent="0.2">
      <c r="A125" t="s">
        <v>188</v>
      </c>
      <c r="B125">
        <v>156</v>
      </c>
      <c r="C125" t="s">
        <v>61</v>
      </c>
      <c r="D125">
        <v>4.0299999999999997E-3</v>
      </c>
    </row>
    <row r="126" spans="1:4" x14ac:dyDescent="0.2">
      <c r="A126" t="s">
        <v>189</v>
      </c>
      <c r="B126">
        <v>190</v>
      </c>
      <c r="C126" t="s">
        <v>16</v>
      </c>
      <c r="D126">
        <v>2.4499999999999999E-3</v>
      </c>
    </row>
    <row r="127" spans="1:4" x14ac:dyDescent="0.2">
      <c r="A127" t="s">
        <v>190</v>
      </c>
      <c r="B127">
        <v>7009145</v>
      </c>
      <c r="C127" t="s">
        <v>140</v>
      </c>
      <c r="D127" t="s">
        <v>19</v>
      </c>
    </row>
    <row r="128" spans="1:4" x14ac:dyDescent="0.2">
      <c r="A128" t="s">
        <v>191</v>
      </c>
      <c r="B128">
        <v>2431</v>
      </c>
      <c r="C128" t="s">
        <v>192</v>
      </c>
      <c r="D128">
        <v>0.60094999999999998</v>
      </c>
    </row>
    <row r="129" spans="1:4" x14ac:dyDescent="0.2">
      <c r="A129" t="s">
        <v>193</v>
      </c>
      <c r="B129">
        <v>16533</v>
      </c>
      <c r="C129" t="s">
        <v>35</v>
      </c>
      <c r="D129">
        <v>54.97654</v>
      </c>
    </row>
    <row r="130" spans="1:4" x14ac:dyDescent="0.2">
      <c r="A130" t="s">
        <v>194</v>
      </c>
      <c r="B130">
        <v>27</v>
      </c>
      <c r="C130" t="s">
        <v>65</v>
      </c>
      <c r="D130">
        <v>1.91E-3</v>
      </c>
    </row>
    <row r="131" spans="1:4" x14ac:dyDescent="0.2">
      <c r="A131" t="s">
        <v>195</v>
      </c>
      <c r="B131">
        <v>32832</v>
      </c>
      <c r="C131" t="s">
        <v>42</v>
      </c>
      <c r="D131">
        <v>3.3858600000000001</v>
      </c>
    </row>
    <row r="132" spans="1:4" x14ac:dyDescent="0.2">
      <c r="A132" t="s">
        <v>196</v>
      </c>
      <c r="B132">
        <v>129</v>
      </c>
      <c r="C132" t="s">
        <v>197</v>
      </c>
      <c r="D132">
        <v>3.2050000000000002E-2</v>
      </c>
    </row>
    <row r="133" spans="1:4" x14ac:dyDescent="0.2">
      <c r="A133" t="s">
        <v>198</v>
      </c>
      <c r="B133">
        <v>48</v>
      </c>
      <c r="C133" t="s">
        <v>23</v>
      </c>
      <c r="D133">
        <v>1E-3</v>
      </c>
    </row>
    <row r="134" spans="1:4" x14ac:dyDescent="0.2">
      <c r="A134" t="s">
        <v>199</v>
      </c>
      <c r="B134">
        <v>90</v>
      </c>
      <c r="C134" t="s">
        <v>82</v>
      </c>
      <c r="D134">
        <v>9.0900000000000009E-3</v>
      </c>
    </row>
    <row r="135" spans="1:4" x14ac:dyDescent="0.2">
      <c r="A135" t="s">
        <v>200</v>
      </c>
      <c r="B135">
        <v>126</v>
      </c>
      <c r="C135" t="s">
        <v>16</v>
      </c>
      <c r="D135">
        <v>1.6999999999999999E-3</v>
      </c>
    </row>
    <row r="136" spans="1:4" x14ac:dyDescent="0.2">
      <c r="A136" t="s">
        <v>201</v>
      </c>
      <c r="B136">
        <v>70</v>
      </c>
      <c r="C136" t="s">
        <v>53</v>
      </c>
      <c r="D136">
        <v>1.25E-3</v>
      </c>
    </row>
    <row r="137" spans="1:4" x14ac:dyDescent="0.2">
      <c r="A137" t="s">
        <v>202</v>
      </c>
      <c r="B137">
        <v>7837</v>
      </c>
      <c r="C137" t="s">
        <v>23</v>
      </c>
      <c r="D137">
        <v>0.19924</v>
      </c>
    </row>
    <row r="138" spans="1:4" x14ac:dyDescent="0.2">
      <c r="A138" t="s">
        <v>203</v>
      </c>
      <c r="B138">
        <v>240</v>
      </c>
      <c r="C138" t="s">
        <v>29</v>
      </c>
      <c r="D138">
        <v>9.0799999999999995E-3</v>
      </c>
    </row>
    <row r="139" spans="1:4" x14ac:dyDescent="0.2">
      <c r="A139" t="s">
        <v>204</v>
      </c>
      <c r="B139">
        <v>1275</v>
      </c>
      <c r="C139" t="s">
        <v>23</v>
      </c>
      <c r="D139">
        <v>2.6530000000000001E-2</v>
      </c>
    </row>
    <row r="140" spans="1:4" x14ac:dyDescent="0.2">
      <c r="A140" t="s">
        <v>205</v>
      </c>
      <c r="B140">
        <v>575</v>
      </c>
      <c r="C140" t="s">
        <v>206</v>
      </c>
      <c r="D140">
        <v>1.383E-2</v>
      </c>
    </row>
    <row r="141" spans="1:4" x14ac:dyDescent="0.2">
      <c r="A141" t="s">
        <v>207</v>
      </c>
      <c r="B141">
        <v>400</v>
      </c>
      <c r="C141" t="s">
        <v>29</v>
      </c>
      <c r="D141">
        <v>1.8759999999999999E-2</v>
      </c>
    </row>
    <row r="142" spans="1:4" x14ac:dyDescent="0.2">
      <c r="A142" t="s">
        <v>208</v>
      </c>
      <c r="B142">
        <v>144</v>
      </c>
      <c r="C142" t="s">
        <v>23</v>
      </c>
      <c r="D142">
        <v>2.7100000000000002E-3</v>
      </c>
    </row>
    <row r="143" spans="1:4" x14ac:dyDescent="0.2">
      <c r="A143" t="s">
        <v>209</v>
      </c>
      <c r="B143">
        <v>760444</v>
      </c>
      <c r="C143" t="s">
        <v>63</v>
      </c>
      <c r="D143" t="s">
        <v>19</v>
      </c>
    </row>
    <row r="144" spans="1:4" x14ac:dyDescent="0.2">
      <c r="A144" t="s">
        <v>210</v>
      </c>
      <c r="B144">
        <v>465</v>
      </c>
      <c r="C144" t="s">
        <v>82</v>
      </c>
      <c r="D144">
        <v>5.2359999999999997E-2</v>
      </c>
    </row>
    <row r="145" spans="1:7" x14ac:dyDescent="0.2">
      <c r="A145" t="s">
        <v>211</v>
      </c>
      <c r="B145">
        <v>31707</v>
      </c>
      <c r="C145" t="s">
        <v>212</v>
      </c>
      <c r="D145">
        <v>0.46218999999999999</v>
      </c>
    </row>
    <row r="146" spans="1:7" x14ac:dyDescent="0.2">
      <c r="A146" t="s">
        <v>213</v>
      </c>
      <c r="B146">
        <v>70</v>
      </c>
      <c r="C146" t="s">
        <v>16</v>
      </c>
      <c r="D146">
        <v>9.7999999999999997E-4</v>
      </c>
    </row>
    <row r="147" spans="1:7" x14ac:dyDescent="0.2">
      <c r="A147" t="s">
        <v>214</v>
      </c>
      <c r="B147">
        <v>380171</v>
      </c>
      <c r="C147" t="s">
        <v>128</v>
      </c>
      <c r="D147" t="s">
        <v>19</v>
      </c>
    </row>
    <row r="148" spans="1:7" x14ac:dyDescent="0.2">
      <c r="A148" t="s">
        <v>215</v>
      </c>
      <c r="B148">
        <v>8568</v>
      </c>
      <c r="C148" t="s">
        <v>68</v>
      </c>
      <c r="D148">
        <v>0.58814999999999995</v>
      </c>
    </row>
    <row r="149" spans="1:7" x14ac:dyDescent="0.2">
      <c r="A149" t="s">
        <v>216</v>
      </c>
      <c r="B149">
        <v>330769</v>
      </c>
      <c r="C149" t="s">
        <v>105</v>
      </c>
      <c r="D149">
        <v>20.93309</v>
      </c>
    </row>
    <row r="150" spans="1:7" x14ac:dyDescent="0.2">
      <c r="A150" t="s">
        <v>217</v>
      </c>
      <c r="B150">
        <v>11410</v>
      </c>
      <c r="C150" t="s">
        <v>218</v>
      </c>
      <c r="D150">
        <v>38.042909999999999</v>
      </c>
    </row>
    <row r="151" spans="1:7" x14ac:dyDescent="0.2">
      <c r="A151" t="s">
        <v>219</v>
      </c>
      <c r="B151">
        <v>306</v>
      </c>
      <c r="C151" t="s">
        <v>220</v>
      </c>
      <c r="D151">
        <v>3.7810000000000003E-2</v>
      </c>
    </row>
    <row r="152" spans="1:7" x14ac:dyDescent="0.2">
      <c r="A152" t="s">
        <v>221</v>
      </c>
      <c r="B152">
        <v>310805</v>
      </c>
      <c r="C152" t="s">
        <v>153</v>
      </c>
      <c r="D152">
        <v>49.010840000000002</v>
      </c>
    </row>
    <row r="153" spans="1:7" x14ac:dyDescent="0.2">
      <c r="A153" t="s">
        <v>222</v>
      </c>
      <c r="B153">
        <v>30756</v>
      </c>
      <c r="C153" t="s">
        <v>223</v>
      </c>
      <c r="D153">
        <v>42.556510000000003</v>
      </c>
    </row>
    <row r="156" spans="1:7" x14ac:dyDescent="0.2">
      <c r="D156">
        <f>COUNTIF(D2:D153,"T/O")</f>
        <v>22</v>
      </c>
      <c r="G156">
        <f>20/42</f>
        <v>0.47619047619047616</v>
      </c>
    </row>
    <row r="157" spans="1:7" x14ac:dyDescent="0.2">
      <c r="D157">
        <f>D156/152</f>
        <v>0.14473684210526316</v>
      </c>
      <c r="E157">
        <f>1-D157</f>
        <v>0.85526315789473684</v>
      </c>
    </row>
    <row r="158" spans="1:7" x14ac:dyDescent="0.2">
      <c r="D158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6" workbookViewId="0">
      <selection activeCell="D156" sqref="D156:D158"/>
    </sheetView>
  </sheetViews>
  <sheetFormatPr baseColWidth="10" defaultRowHeight="16" x14ac:dyDescent="0.2"/>
  <cols>
    <col min="1" max="4" width="2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13</v>
      </c>
      <c r="B2">
        <v>1900</v>
      </c>
      <c r="C2" t="s">
        <v>14</v>
      </c>
      <c r="D2">
        <v>0.62936999999999999</v>
      </c>
    </row>
    <row r="3" spans="1:4" x14ac:dyDescent="0.2">
      <c r="A3" t="s">
        <v>15</v>
      </c>
      <c r="B3">
        <v>342</v>
      </c>
      <c r="C3" t="s">
        <v>16</v>
      </c>
      <c r="D3">
        <v>4.1169999999999998E-2</v>
      </c>
    </row>
    <row r="4" spans="1:4" x14ac:dyDescent="0.2">
      <c r="A4" t="s">
        <v>17</v>
      </c>
      <c r="B4">
        <v>829220</v>
      </c>
      <c r="C4" t="s">
        <v>18</v>
      </c>
      <c r="D4" t="s">
        <v>19</v>
      </c>
    </row>
    <row r="5" spans="1:4" x14ac:dyDescent="0.2">
      <c r="A5" t="s">
        <v>20</v>
      </c>
      <c r="B5">
        <v>425</v>
      </c>
      <c r="C5" t="s">
        <v>21</v>
      </c>
      <c r="D5">
        <v>0.11706</v>
      </c>
    </row>
    <row r="6" spans="1:4" x14ac:dyDescent="0.2">
      <c r="A6" t="s">
        <v>22</v>
      </c>
      <c r="B6">
        <v>629</v>
      </c>
      <c r="C6" t="s">
        <v>23</v>
      </c>
      <c r="D6">
        <v>8.7749999999999995E-2</v>
      </c>
    </row>
    <row r="7" spans="1:4" x14ac:dyDescent="0.2">
      <c r="A7" t="s">
        <v>24</v>
      </c>
      <c r="B7">
        <v>171955</v>
      </c>
      <c r="C7" t="s">
        <v>25</v>
      </c>
      <c r="D7" t="s">
        <v>19</v>
      </c>
    </row>
    <row r="8" spans="1:4" x14ac:dyDescent="0.2">
      <c r="A8" t="s">
        <v>26</v>
      </c>
      <c r="B8">
        <v>36</v>
      </c>
      <c r="C8" t="s">
        <v>27</v>
      </c>
      <c r="D8">
        <v>3.9899999999999996E-3</v>
      </c>
    </row>
    <row r="9" spans="1:4" x14ac:dyDescent="0.2">
      <c r="A9" t="s">
        <v>28</v>
      </c>
      <c r="B9">
        <v>544</v>
      </c>
      <c r="C9" t="s">
        <v>29</v>
      </c>
      <c r="D9">
        <v>0.20033999999999999</v>
      </c>
    </row>
    <row r="10" spans="1:4" x14ac:dyDescent="0.2">
      <c r="A10" t="s">
        <v>30</v>
      </c>
      <c r="B10">
        <v>36198</v>
      </c>
      <c r="C10" t="s">
        <v>31</v>
      </c>
      <c r="D10" t="s">
        <v>19</v>
      </c>
    </row>
    <row r="11" spans="1:4" x14ac:dyDescent="0.2">
      <c r="A11" t="s">
        <v>32</v>
      </c>
      <c r="B11">
        <v>74987</v>
      </c>
      <c r="C11" t="s">
        <v>33</v>
      </c>
      <c r="D11" t="s">
        <v>19</v>
      </c>
    </row>
    <row r="12" spans="1:4" x14ac:dyDescent="0.2">
      <c r="A12" t="s">
        <v>34</v>
      </c>
      <c r="B12">
        <v>16533</v>
      </c>
      <c r="C12" t="s">
        <v>35</v>
      </c>
      <c r="D12">
        <v>52.72222</v>
      </c>
    </row>
    <row r="13" spans="1:4" x14ac:dyDescent="0.2">
      <c r="A13" t="s">
        <v>36</v>
      </c>
      <c r="B13">
        <v>783</v>
      </c>
      <c r="C13" t="s">
        <v>37</v>
      </c>
      <c r="D13">
        <v>0.16098999999999999</v>
      </c>
    </row>
    <row r="14" spans="1:4" x14ac:dyDescent="0.2">
      <c r="A14" t="s">
        <v>38</v>
      </c>
      <c r="B14">
        <v>459</v>
      </c>
      <c r="C14" t="s">
        <v>37</v>
      </c>
      <c r="D14">
        <v>7.3200000000000001E-2</v>
      </c>
    </row>
    <row r="15" spans="1:4" x14ac:dyDescent="0.2">
      <c r="A15" t="s">
        <v>39</v>
      </c>
      <c r="B15">
        <v>210</v>
      </c>
      <c r="C15" t="s">
        <v>40</v>
      </c>
      <c r="D15">
        <v>1.8450000000000001E-2</v>
      </c>
    </row>
    <row r="16" spans="1:4" x14ac:dyDescent="0.2">
      <c r="A16" t="s">
        <v>41</v>
      </c>
      <c r="B16">
        <v>4160</v>
      </c>
      <c r="C16" t="s">
        <v>42</v>
      </c>
      <c r="D16">
        <v>1.9097</v>
      </c>
    </row>
    <row r="17" spans="1:4" x14ac:dyDescent="0.2">
      <c r="A17" t="s">
        <v>43</v>
      </c>
      <c r="B17">
        <v>1194003</v>
      </c>
      <c r="C17" t="s">
        <v>44</v>
      </c>
      <c r="D17" t="s">
        <v>19</v>
      </c>
    </row>
    <row r="18" spans="1:4" x14ac:dyDescent="0.2">
      <c r="A18" t="s">
        <v>45</v>
      </c>
      <c r="B18">
        <v>16456</v>
      </c>
      <c r="C18" t="s">
        <v>46</v>
      </c>
      <c r="D18" t="s">
        <v>19</v>
      </c>
    </row>
    <row r="19" spans="1:4" x14ac:dyDescent="0.2">
      <c r="A19" t="s">
        <v>47</v>
      </c>
      <c r="B19">
        <v>126</v>
      </c>
      <c r="C19" t="s">
        <v>16</v>
      </c>
      <c r="D19">
        <v>1.234E-2</v>
      </c>
    </row>
    <row r="20" spans="1:4" x14ac:dyDescent="0.2">
      <c r="A20" t="s">
        <v>48</v>
      </c>
      <c r="B20">
        <v>42039</v>
      </c>
      <c r="C20" t="s">
        <v>49</v>
      </c>
      <c r="D20" t="s">
        <v>19</v>
      </c>
    </row>
    <row r="21" spans="1:4" x14ac:dyDescent="0.2">
      <c r="A21" t="s">
        <v>50</v>
      </c>
      <c r="B21">
        <v>42615</v>
      </c>
      <c r="C21" t="s">
        <v>51</v>
      </c>
      <c r="D21" t="s">
        <v>19</v>
      </c>
    </row>
    <row r="22" spans="1:4" x14ac:dyDescent="0.2">
      <c r="A22" t="s">
        <v>52</v>
      </c>
      <c r="B22">
        <v>90</v>
      </c>
      <c r="C22" t="s">
        <v>53</v>
      </c>
      <c r="D22">
        <v>3.4299999999999999E-3</v>
      </c>
    </row>
    <row r="23" spans="1:4" x14ac:dyDescent="0.2">
      <c r="A23" t="s">
        <v>54</v>
      </c>
      <c r="B23">
        <v>128060</v>
      </c>
      <c r="C23" t="s">
        <v>23</v>
      </c>
      <c r="D23" t="s">
        <v>19</v>
      </c>
    </row>
    <row r="24" spans="1:4" x14ac:dyDescent="0.2">
      <c r="A24" t="s">
        <v>55</v>
      </c>
      <c r="B24">
        <v>5511</v>
      </c>
      <c r="C24" t="s">
        <v>29</v>
      </c>
      <c r="D24">
        <v>12.7643</v>
      </c>
    </row>
    <row r="25" spans="1:4" x14ac:dyDescent="0.2">
      <c r="A25" t="s">
        <v>56</v>
      </c>
      <c r="B25">
        <v>26146</v>
      </c>
      <c r="C25" t="s">
        <v>57</v>
      </c>
      <c r="D25" t="s">
        <v>19</v>
      </c>
    </row>
    <row r="26" spans="1:4" x14ac:dyDescent="0.2">
      <c r="A26" t="s">
        <v>58</v>
      </c>
      <c r="B26">
        <v>252</v>
      </c>
      <c r="C26" t="s">
        <v>23</v>
      </c>
      <c r="D26">
        <v>0.24345</v>
      </c>
    </row>
    <row r="27" spans="1:4" x14ac:dyDescent="0.2">
      <c r="A27" t="s">
        <v>59</v>
      </c>
      <c r="B27">
        <v>60</v>
      </c>
      <c r="C27" t="s">
        <v>37</v>
      </c>
      <c r="D27">
        <v>2.213E-2</v>
      </c>
    </row>
    <row r="28" spans="1:4" x14ac:dyDescent="0.2">
      <c r="A28" t="s">
        <v>60</v>
      </c>
      <c r="B28">
        <v>270</v>
      </c>
      <c r="C28" t="s">
        <v>61</v>
      </c>
      <c r="D28">
        <v>1.9449999999999999E-2</v>
      </c>
    </row>
    <row r="29" spans="1:4" x14ac:dyDescent="0.2">
      <c r="A29" t="s">
        <v>62</v>
      </c>
      <c r="B29">
        <v>962710</v>
      </c>
      <c r="C29" t="s">
        <v>63</v>
      </c>
      <c r="D29" t="s">
        <v>19</v>
      </c>
    </row>
    <row r="30" spans="1:4" x14ac:dyDescent="0.2">
      <c r="A30" t="s">
        <v>64</v>
      </c>
      <c r="B30">
        <v>108</v>
      </c>
      <c r="C30" t="s">
        <v>65</v>
      </c>
      <c r="D30">
        <v>1.069E-2</v>
      </c>
    </row>
    <row r="31" spans="1:4" x14ac:dyDescent="0.2">
      <c r="A31" t="s">
        <v>66</v>
      </c>
      <c r="B31">
        <v>261</v>
      </c>
      <c r="C31" t="s">
        <v>37</v>
      </c>
      <c r="D31">
        <v>3.0939999999999999E-2</v>
      </c>
    </row>
    <row r="32" spans="1:4" x14ac:dyDescent="0.2">
      <c r="A32" t="s">
        <v>67</v>
      </c>
      <c r="B32">
        <v>1156740</v>
      </c>
      <c r="C32" t="s">
        <v>68</v>
      </c>
      <c r="D32" t="s">
        <v>19</v>
      </c>
    </row>
    <row r="33" spans="1:4" x14ac:dyDescent="0.2">
      <c r="A33" t="s">
        <v>69</v>
      </c>
      <c r="B33">
        <v>1024060</v>
      </c>
      <c r="C33" t="s">
        <v>23</v>
      </c>
      <c r="D33" t="s">
        <v>19</v>
      </c>
    </row>
    <row r="34" spans="1:4" x14ac:dyDescent="0.2">
      <c r="A34" t="s">
        <v>70</v>
      </c>
      <c r="B34">
        <v>117</v>
      </c>
      <c r="C34" t="s">
        <v>37</v>
      </c>
      <c r="D34">
        <v>1.0630000000000001E-2</v>
      </c>
    </row>
    <row r="35" spans="1:4" x14ac:dyDescent="0.2">
      <c r="A35" t="s">
        <v>71</v>
      </c>
      <c r="B35">
        <v>40</v>
      </c>
      <c r="C35" t="s">
        <v>37</v>
      </c>
      <c r="D35">
        <v>2.9399999999999999E-3</v>
      </c>
    </row>
    <row r="36" spans="1:4" x14ac:dyDescent="0.2">
      <c r="A36" t="s">
        <v>72</v>
      </c>
      <c r="B36">
        <v>17811</v>
      </c>
      <c r="C36" t="s">
        <v>35</v>
      </c>
      <c r="D36" t="s">
        <v>19</v>
      </c>
    </row>
    <row r="37" spans="1:4" x14ac:dyDescent="0.2">
      <c r="A37" t="s">
        <v>73</v>
      </c>
      <c r="B37">
        <v>310</v>
      </c>
      <c r="C37" t="s">
        <v>21</v>
      </c>
      <c r="D37">
        <v>5.8450000000000002E-2</v>
      </c>
    </row>
    <row r="38" spans="1:4" x14ac:dyDescent="0.2">
      <c r="A38" t="s">
        <v>74</v>
      </c>
      <c r="B38">
        <v>1224</v>
      </c>
      <c r="C38" t="s">
        <v>29</v>
      </c>
      <c r="D38">
        <v>4.5429500000000003</v>
      </c>
    </row>
    <row r="39" spans="1:4" x14ac:dyDescent="0.2">
      <c r="A39" t="s">
        <v>75</v>
      </c>
      <c r="B39">
        <v>160</v>
      </c>
      <c r="C39" t="s">
        <v>29</v>
      </c>
      <c r="D39">
        <v>1.9970000000000002E-2</v>
      </c>
    </row>
    <row r="40" spans="1:4" x14ac:dyDescent="0.2">
      <c r="A40" t="s">
        <v>76</v>
      </c>
      <c r="B40">
        <v>6570</v>
      </c>
      <c r="C40" t="s">
        <v>77</v>
      </c>
      <c r="D40">
        <v>5.6638099999999998</v>
      </c>
    </row>
    <row r="41" spans="1:4" x14ac:dyDescent="0.2">
      <c r="A41" t="s">
        <v>78</v>
      </c>
      <c r="B41">
        <v>3365</v>
      </c>
      <c r="C41" t="s">
        <v>79</v>
      </c>
      <c r="D41">
        <v>1.5236700000000001</v>
      </c>
    </row>
    <row r="42" spans="1:4" x14ac:dyDescent="0.2">
      <c r="A42" t="s">
        <v>80</v>
      </c>
      <c r="B42">
        <v>3456</v>
      </c>
      <c r="C42" t="s">
        <v>31</v>
      </c>
      <c r="D42">
        <v>2.48651</v>
      </c>
    </row>
    <row r="43" spans="1:4" x14ac:dyDescent="0.2">
      <c r="A43" t="s">
        <v>81</v>
      </c>
      <c r="B43">
        <v>1645</v>
      </c>
      <c r="C43" t="s">
        <v>82</v>
      </c>
      <c r="D43">
        <v>4.9964399999999998</v>
      </c>
    </row>
    <row r="44" spans="1:4" x14ac:dyDescent="0.2">
      <c r="A44" t="s">
        <v>83</v>
      </c>
      <c r="B44">
        <v>2709</v>
      </c>
      <c r="C44" t="s">
        <v>37</v>
      </c>
      <c r="D44">
        <v>0.87351000000000001</v>
      </c>
    </row>
    <row r="45" spans="1:4" x14ac:dyDescent="0.2">
      <c r="A45" t="s">
        <v>84</v>
      </c>
      <c r="B45">
        <v>3881871</v>
      </c>
      <c r="C45" t="s">
        <v>77</v>
      </c>
      <c r="D45" t="s">
        <v>19</v>
      </c>
    </row>
    <row r="46" spans="1:4" x14ac:dyDescent="0.2">
      <c r="A46" t="s">
        <v>85</v>
      </c>
      <c r="B46">
        <v>162</v>
      </c>
      <c r="C46" t="s">
        <v>53</v>
      </c>
      <c r="D46">
        <v>6.9300000000000004E-3</v>
      </c>
    </row>
    <row r="47" spans="1:4" x14ac:dyDescent="0.2">
      <c r="A47" t="s">
        <v>86</v>
      </c>
      <c r="B47">
        <v>198</v>
      </c>
      <c r="C47" t="s">
        <v>53</v>
      </c>
      <c r="D47">
        <v>1.362E-2</v>
      </c>
    </row>
    <row r="48" spans="1:4" x14ac:dyDescent="0.2">
      <c r="A48" t="s">
        <v>87</v>
      </c>
      <c r="B48">
        <v>952</v>
      </c>
      <c r="C48" t="s">
        <v>16</v>
      </c>
      <c r="D48">
        <v>0.25802000000000003</v>
      </c>
    </row>
    <row r="49" spans="1:4" x14ac:dyDescent="0.2">
      <c r="A49" t="s">
        <v>88</v>
      </c>
      <c r="B49">
        <v>59211</v>
      </c>
      <c r="C49" t="s">
        <v>57</v>
      </c>
      <c r="D49" t="s">
        <v>19</v>
      </c>
    </row>
    <row r="50" spans="1:4" x14ac:dyDescent="0.2">
      <c r="A50" t="s">
        <v>89</v>
      </c>
      <c r="B50">
        <v>315</v>
      </c>
      <c r="C50" t="s">
        <v>27</v>
      </c>
      <c r="D50">
        <v>3.8920000000000003E-2</v>
      </c>
    </row>
    <row r="51" spans="1:4" x14ac:dyDescent="0.2">
      <c r="A51" t="s">
        <v>90</v>
      </c>
      <c r="B51">
        <v>360</v>
      </c>
      <c r="C51" t="s">
        <v>91</v>
      </c>
      <c r="D51">
        <v>9.6290000000000001E-2</v>
      </c>
    </row>
    <row r="52" spans="1:4" x14ac:dyDescent="0.2">
      <c r="A52" t="s">
        <v>92</v>
      </c>
      <c r="B52">
        <v>3015</v>
      </c>
      <c r="C52" t="s">
        <v>31</v>
      </c>
      <c r="D52">
        <v>1.81159</v>
      </c>
    </row>
    <row r="53" spans="1:4" x14ac:dyDescent="0.2">
      <c r="A53" t="s">
        <v>93</v>
      </c>
      <c r="B53">
        <v>120</v>
      </c>
      <c r="C53" t="s">
        <v>23</v>
      </c>
      <c r="D53">
        <v>1.225E-2</v>
      </c>
    </row>
    <row r="54" spans="1:4" x14ac:dyDescent="0.2">
      <c r="A54" t="s">
        <v>94</v>
      </c>
      <c r="B54">
        <v>873</v>
      </c>
      <c r="C54" t="s">
        <v>42</v>
      </c>
      <c r="D54">
        <v>0.24123</v>
      </c>
    </row>
    <row r="55" spans="1:4" x14ac:dyDescent="0.2">
      <c r="A55" t="s">
        <v>95</v>
      </c>
      <c r="B55">
        <v>1040</v>
      </c>
      <c r="C55" t="s">
        <v>23</v>
      </c>
      <c r="D55">
        <v>0.31891000000000003</v>
      </c>
    </row>
    <row r="56" spans="1:4" x14ac:dyDescent="0.2">
      <c r="A56" t="s">
        <v>96</v>
      </c>
      <c r="B56">
        <v>360</v>
      </c>
      <c r="C56" t="s">
        <v>91</v>
      </c>
      <c r="D56">
        <v>9.6089999999999995E-2</v>
      </c>
    </row>
    <row r="57" spans="1:4" x14ac:dyDescent="0.2">
      <c r="A57" t="s">
        <v>97</v>
      </c>
      <c r="B57">
        <v>310</v>
      </c>
      <c r="C57" t="s">
        <v>23</v>
      </c>
      <c r="D57">
        <v>0.14555000000000001</v>
      </c>
    </row>
    <row r="58" spans="1:4" x14ac:dyDescent="0.2">
      <c r="A58" t="s">
        <v>98</v>
      </c>
      <c r="B58">
        <v>144</v>
      </c>
      <c r="C58" t="s">
        <v>23</v>
      </c>
      <c r="D58">
        <v>2.4029999999999999E-2</v>
      </c>
    </row>
    <row r="59" spans="1:4" x14ac:dyDescent="0.2">
      <c r="A59" t="s">
        <v>99</v>
      </c>
      <c r="B59">
        <v>235</v>
      </c>
      <c r="C59" t="s">
        <v>37</v>
      </c>
      <c r="D59">
        <v>9.2340000000000005E-2</v>
      </c>
    </row>
    <row r="60" spans="1:4" x14ac:dyDescent="0.2">
      <c r="A60" t="s">
        <v>100</v>
      </c>
      <c r="B60">
        <v>135</v>
      </c>
      <c r="C60" t="s">
        <v>23</v>
      </c>
      <c r="D60">
        <v>6.9339999999999999E-2</v>
      </c>
    </row>
    <row r="61" spans="1:4" x14ac:dyDescent="0.2">
      <c r="A61" t="s">
        <v>101</v>
      </c>
      <c r="B61">
        <v>131584</v>
      </c>
      <c r="C61" t="s">
        <v>77</v>
      </c>
      <c r="D61" t="s">
        <v>19</v>
      </c>
    </row>
    <row r="62" spans="1:4" x14ac:dyDescent="0.2">
      <c r="A62" t="s">
        <v>102</v>
      </c>
      <c r="B62">
        <v>415</v>
      </c>
      <c r="C62" t="s">
        <v>103</v>
      </c>
      <c r="D62">
        <v>0.13847000000000001</v>
      </c>
    </row>
    <row r="63" spans="1:4" x14ac:dyDescent="0.2">
      <c r="A63" t="s">
        <v>104</v>
      </c>
      <c r="B63">
        <v>4295</v>
      </c>
      <c r="C63" t="s">
        <v>105</v>
      </c>
      <c r="D63">
        <v>3.9960399999999998</v>
      </c>
    </row>
    <row r="64" spans="1:4" x14ac:dyDescent="0.2">
      <c r="A64" t="s">
        <v>106</v>
      </c>
      <c r="B64">
        <v>2629953</v>
      </c>
      <c r="C64" t="s">
        <v>31</v>
      </c>
      <c r="D64" t="s">
        <v>19</v>
      </c>
    </row>
    <row r="65" spans="1:4" x14ac:dyDescent="0.2">
      <c r="A65" t="s">
        <v>107</v>
      </c>
      <c r="B65">
        <v>210</v>
      </c>
      <c r="C65" t="s">
        <v>40</v>
      </c>
      <c r="D65">
        <v>1.797E-2</v>
      </c>
    </row>
    <row r="66" spans="1:4" x14ac:dyDescent="0.2">
      <c r="A66" t="s">
        <v>108</v>
      </c>
      <c r="B66">
        <v>5745</v>
      </c>
      <c r="C66" t="s">
        <v>77</v>
      </c>
      <c r="D66">
        <v>7.9081000000000001</v>
      </c>
    </row>
    <row r="67" spans="1:4" x14ac:dyDescent="0.2">
      <c r="A67" t="s">
        <v>109</v>
      </c>
      <c r="B67">
        <v>693</v>
      </c>
      <c r="C67" t="s">
        <v>37</v>
      </c>
      <c r="D67">
        <v>0.13014999999999999</v>
      </c>
    </row>
    <row r="68" spans="1:4" x14ac:dyDescent="0.2">
      <c r="A68" t="s">
        <v>110</v>
      </c>
      <c r="B68">
        <v>125955</v>
      </c>
      <c r="C68" t="s">
        <v>111</v>
      </c>
      <c r="D68" t="s">
        <v>19</v>
      </c>
    </row>
    <row r="69" spans="1:4" x14ac:dyDescent="0.2">
      <c r="A69" t="s">
        <v>112</v>
      </c>
      <c r="B69">
        <v>16060</v>
      </c>
      <c r="C69" t="s">
        <v>23</v>
      </c>
      <c r="D69" t="s">
        <v>19</v>
      </c>
    </row>
    <row r="70" spans="1:4" x14ac:dyDescent="0.2">
      <c r="A70" t="s">
        <v>113</v>
      </c>
      <c r="B70">
        <v>432</v>
      </c>
      <c r="C70" t="s">
        <v>37</v>
      </c>
      <c r="D70">
        <v>5.0819999999999997E-2</v>
      </c>
    </row>
    <row r="71" spans="1:4" x14ac:dyDescent="0.2">
      <c r="A71" t="s">
        <v>114</v>
      </c>
      <c r="B71">
        <v>60</v>
      </c>
      <c r="C71" t="s">
        <v>37</v>
      </c>
      <c r="D71">
        <v>2.2540000000000001E-2</v>
      </c>
    </row>
    <row r="72" spans="1:4" x14ac:dyDescent="0.2">
      <c r="A72" t="s">
        <v>115</v>
      </c>
      <c r="B72">
        <v>12</v>
      </c>
      <c r="C72" t="s">
        <v>27</v>
      </c>
      <c r="D72">
        <v>7.9000000000000001E-4</v>
      </c>
    </row>
    <row r="73" spans="1:4" x14ac:dyDescent="0.2">
      <c r="A73" t="s">
        <v>116</v>
      </c>
      <c r="B73">
        <v>11135</v>
      </c>
      <c r="C73" t="s">
        <v>117</v>
      </c>
      <c r="D73">
        <v>30.508839999999999</v>
      </c>
    </row>
    <row r="74" spans="1:4" x14ac:dyDescent="0.2">
      <c r="A74" t="s">
        <v>118</v>
      </c>
      <c r="B74">
        <v>108</v>
      </c>
      <c r="C74" t="s">
        <v>65</v>
      </c>
      <c r="D74">
        <v>8.4399999999999996E-3</v>
      </c>
    </row>
    <row r="75" spans="1:4" x14ac:dyDescent="0.2">
      <c r="A75" t="s">
        <v>119</v>
      </c>
      <c r="B75">
        <v>36</v>
      </c>
      <c r="C75" t="s">
        <v>37</v>
      </c>
      <c r="D75">
        <v>4.1099999999999999E-3</v>
      </c>
    </row>
    <row r="76" spans="1:4" x14ac:dyDescent="0.2">
      <c r="A76" t="s">
        <v>120</v>
      </c>
      <c r="B76">
        <v>29268</v>
      </c>
      <c r="C76" t="s">
        <v>121</v>
      </c>
      <c r="D76" t="s">
        <v>19</v>
      </c>
    </row>
    <row r="77" spans="1:4" x14ac:dyDescent="0.2">
      <c r="A77" t="s">
        <v>122</v>
      </c>
      <c r="B77">
        <v>12</v>
      </c>
      <c r="C77" t="s">
        <v>27</v>
      </c>
      <c r="D77">
        <v>7.9000000000000001E-4</v>
      </c>
    </row>
    <row r="78" spans="1:4" x14ac:dyDescent="0.2">
      <c r="A78" t="s">
        <v>123</v>
      </c>
      <c r="B78">
        <v>2193</v>
      </c>
      <c r="C78" t="s">
        <v>37</v>
      </c>
      <c r="D78">
        <v>0.58026</v>
      </c>
    </row>
    <row r="79" spans="1:4" x14ac:dyDescent="0.2">
      <c r="A79" t="s">
        <v>124</v>
      </c>
      <c r="B79">
        <v>3537</v>
      </c>
      <c r="C79" t="s">
        <v>125</v>
      </c>
      <c r="D79">
        <v>2.34544</v>
      </c>
    </row>
    <row r="80" spans="1:4" x14ac:dyDescent="0.2">
      <c r="A80" t="s">
        <v>126</v>
      </c>
      <c r="B80">
        <v>215</v>
      </c>
      <c r="C80" t="s">
        <v>68</v>
      </c>
      <c r="D80">
        <v>5.663E-2</v>
      </c>
    </row>
    <row r="81" spans="1:4" x14ac:dyDescent="0.2">
      <c r="A81" t="s">
        <v>127</v>
      </c>
      <c r="B81">
        <v>380171</v>
      </c>
      <c r="C81" t="s">
        <v>128</v>
      </c>
      <c r="D81" t="s">
        <v>19</v>
      </c>
    </row>
    <row r="82" spans="1:4" x14ac:dyDescent="0.2">
      <c r="A82" t="s">
        <v>129</v>
      </c>
      <c r="B82">
        <v>50</v>
      </c>
      <c r="C82" t="s">
        <v>53</v>
      </c>
      <c r="D82">
        <v>3.4499999999999999E-3</v>
      </c>
    </row>
    <row r="83" spans="1:4" x14ac:dyDescent="0.2">
      <c r="A83" t="s">
        <v>130</v>
      </c>
      <c r="B83">
        <v>65</v>
      </c>
      <c r="C83" t="s">
        <v>16</v>
      </c>
      <c r="D83">
        <v>5.3600000000000002E-3</v>
      </c>
    </row>
    <row r="84" spans="1:4" x14ac:dyDescent="0.2">
      <c r="A84" t="s">
        <v>131</v>
      </c>
      <c r="B84">
        <v>34281</v>
      </c>
      <c r="C84" t="s">
        <v>132</v>
      </c>
      <c r="D84" t="s">
        <v>19</v>
      </c>
    </row>
    <row r="85" spans="1:4" x14ac:dyDescent="0.2">
      <c r="A85" t="s">
        <v>133</v>
      </c>
      <c r="B85">
        <v>1925</v>
      </c>
      <c r="C85" t="s">
        <v>77</v>
      </c>
      <c r="D85">
        <v>0.89180000000000004</v>
      </c>
    </row>
    <row r="86" spans="1:4" x14ac:dyDescent="0.2">
      <c r="A86" t="s">
        <v>134</v>
      </c>
      <c r="B86">
        <v>153639</v>
      </c>
      <c r="C86" t="s">
        <v>31</v>
      </c>
      <c r="D86" t="s">
        <v>19</v>
      </c>
    </row>
    <row r="87" spans="1:4" x14ac:dyDescent="0.2">
      <c r="A87" t="s">
        <v>135</v>
      </c>
      <c r="B87">
        <v>253017</v>
      </c>
      <c r="C87" t="s">
        <v>136</v>
      </c>
      <c r="D87" t="s">
        <v>19</v>
      </c>
    </row>
    <row r="88" spans="1:4" x14ac:dyDescent="0.2">
      <c r="A88" t="s">
        <v>137</v>
      </c>
      <c r="B88">
        <v>1295</v>
      </c>
      <c r="C88" t="s">
        <v>138</v>
      </c>
      <c r="D88">
        <v>0.62219999999999998</v>
      </c>
    </row>
    <row r="89" spans="1:4" x14ac:dyDescent="0.2">
      <c r="A89" t="s">
        <v>139</v>
      </c>
      <c r="B89">
        <v>3798470</v>
      </c>
      <c r="C89" t="s">
        <v>140</v>
      </c>
      <c r="D89" t="s">
        <v>19</v>
      </c>
    </row>
    <row r="90" spans="1:4" x14ac:dyDescent="0.2">
      <c r="A90" t="s">
        <v>141</v>
      </c>
      <c r="B90">
        <v>8143</v>
      </c>
      <c r="C90" t="s">
        <v>142</v>
      </c>
      <c r="D90">
        <v>16.005970000000001</v>
      </c>
    </row>
    <row r="91" spans="1:4" x14ac:dyDescent="0.2">
      <c r="A91" t="s">
        <v>143</v>
      </c>
      <c r="B91">
        <v>4233</v>
      </c>
      <c r="C91" t="s">
        <v>23</v>
      </c>
      <c r="D91">
        <v>2.86165</v>
      </c>
    </row>
    <row r="92" spans="1:4" x14ac:dyDescent="0.2">
      <c r="A92" t="s">
        <v>144</v>
      </c>
      <c r="B92">
        <v>963</v>
      </c>
      <c r="C92" t="s">
        <v>77</v>
      </c>
      <c r="D92">
        <v>0.29165000000000002</v>
      </c>
    </row>
    <row r="93" spans="1:4" x14ac:dyDescent="0.2">
      <c r="A93" t="s">
        <v>145</v>
      </c>
      <c r="B93">
        <v>10179</v>
      </c>
      <c r="C93" t="s">
        <v>31</v>
      </c>
      <c r="D93">
        <v>10.898300000000001</v>
      </c>
    </row>
    <row r="94" spans="1:4" x14ac:dyDescent="0.2">
      <c r="A94" t="s">
        <v>146</v>
      </c>
      <c r="B94">
        <v>3015</v>
      </c>
      <c r="C94" t="s">
        <v>31</v>
      </c>
      <c r="D94">
        <v>1.7323299999999999</v>
      </c>
    </row>
    <row r="95" spans="1:4" x14ac:dyDescent="0.2">
      <c r="A95" t="s">
        <v>147</v>
      </c>
      <c r="B95">
        <v>410</v>
      </c>
      <c r="C95" t="s">
        <v>148</v>
      </c>
      <c r="D95">
        <v>6.8019999999999997E-2</v>
      </c>
    </row>
    <row r="96" spans="1:4" x14ac:dyDescent="0.2">
      <c r="A96" t="s">
        <v>149</v>
      </c>
      <c r="B96">
        <v>4842</v>
      </c>
      <c r="C96" t="s">
        <v>150</v>
      </c>
      <c r="D96">
        <v>1.0097400000000001</v>
      </c>
    </row>
    <row r="97" spans="1:4" x14ac:dyDescent="0.2">
      <c r="A97" t="s">
        <v>151</v>
      </c>
      <c r="B97">
        <v>162</v>
      </c>
      <c r="C97" t="s">
        <v>53</v>
      </c>
      <c r="D97">
        <v>6.8300000000000001E-3</v>
      </c>
    </row>
    <row r="98" spans="1:4" x14ac:dyDescent="0.2">
      <c r="A98" t="s">
        <v>152</v>
      </c>
      <c r="B98">
        <v>1393745</v>
      </c>
      <c r="C98" t="s">
        <v>153</v>
      </c>
      <c r="D98" t="s">
        <v>19</v>
      </c>
    </row>
    <row r="99" spans="1:4" x14ac:dyDescent="0.2">
      <c r="A99" t="s">
        <v>154</v>
      </c>
      <c r="B99">
        <v>576</v>
      </c>
      <c r="C99" t="s">
        <v>37</v>
      </c>
      <c r="D99">
        <v>0.11028</v>
      </c>
    </row>
    <row r="100" spans="1:4" x14ac:dyDescent="0.2">
      <c r="A100" t="s">
        <v>155</v>
      </c>
      <c r="B100">
        <v>684</v>
      </c>
      <c r="C100" t="s">
        <v>37</v>
      </c>
      <c r="D100">
        <v>0.13682</v>
      </c>
    </row>
    <row r="101" spans="1:4" x14ac:dyDescent="0.2">
      <c r="A101" t="s">
        <v>156</v>
      </c>
      <c r="B101">
        <v>1595</v>
      </c>
      <c r="C101" t="s">
        <v>157</v>
      </c>
      <c r="D101">
        <v>0.88249999999999995</v>
      </c>
    </row>
    <row r="102" spans="1:4" x14ac:dyDescent="0.2">
      <c r="A102" t="s">
        <v>158</v>
      </c>
      <c r="B102">
        <v>272</v>
      </c>
      <c r="C102" t="s">
        <v>23</v>
      </c>
      <c r="D102">
        <v>3.1220000000000001E-2</v>
      </c>
    </row>
    <row r="103" spans="1:4" x14ac:dyDescent="0.2">
      <c r="A103" t="s">
        <v>159</v>
      </c>
      <c r="B103">
        <v>693</v>
      </c>
      <c r="C103" t="s">
        <v>37</v>
      </c>
      <c r="D103">
        <v>0.13194</v>
      </c>
    </row>
    <row r="104" spans="1:4" x14ac:dyDescent="0.2">
      <c r="A104" t="s">
        <v>160</v>
      </c>
      <c r="B104">
        <v>6720</v>
      </c>
      <c r="C104" t="s">
        <v>161</v>
      </c>
      <c r="D104">
        <v>3.0194100000000001</v>
      </c>
    </row>
    <row r="105" spans="1:4" x14ac:dyDescent="0.2">
      <c r="A105" t="s">
        <v>162</v>
      </c>
      <c r="B105">
        <v>3085</v>
      </c>
      <c r="C105" t="s">
        <v>161</v>
      </c>
      <c r="D105">
        <v>0.77244999999999997</v>
      </c>
    </row>
    <row r="106" spans="1:4" x14ac:dyDescent="0.2">
      <c r="A106" t="s">
        <v>163</v>
      </c>
      <c r="B106">
        <v>2060</v>
      </c>
      <c r="C106" t="s">
        <v>23</v>
      </c>
      <c r="D106">
        <v>2.4195500000000001</v>
      </c>
    </row>
    <row r="107" spans="1:4" x14ac:dyDescent="0.2">
      <c r="A107" t="s">
        <v>164</v>
      </c>
      <c r="B107">
        <v>8320</v>
      </c>
      <c r="C107" t="s">
        <v>31</v>
      </c>
      <c r="D107">
        <v>20.744340000000001</v>
      </c>
    </row>
    <row r="108" spans="1:4" x14ac:dyDescent="0.2">
      <c r="A108" t="s">
        <v>165</v>
      </c>
      <c r="B108">
        <v>60</v>
      </c>
      <c r="C108" t="s">
        <v>27</v>
      </c>
      <c r="D108">
        <v>5.2700000000000004E-3</v>
      </c>
    </row>
    <row r="109" spans="1:4" x14ac:dyDescent="0.2">
      <c r="A109" t="s">
        <v>166</v>
      </c>
      <c r="B109">
        <v>185</v>
      </c>
      <c r="C109" t="s">
        <v>23</v>
      </c>
      <c r="D109">
        <v>8.8499999999999995E-2</v>
      </c>
    </row>
    <row r="110" spans="1:4" x14ac:dyDescent="0.2">
      <c r="A110" t="s">
        <v>167</v>
      </c>
      <c r="B110">
        <v>65909</v>
      </c>
      <c r="C110" t="s">
        <v>168</v>
      </c>
      <c r="D110" t="s">
        <v>19</v>
      </c>
    </row>
    <row r="111" spans="1:4" x14ac:dyDescent="0.2">
      <c r="A111" t="s">
        <v>169</v>
      </c>
      <c r="B111">
        <v>80</v>
      </c>
      <c r="C111" t="s">
        <v>23</v>
      </c>
      <c r="D111">
        <v>6.1199999999999996E-3</v>
      </c>
    </row>
    <row r="112" spans="1:4" x14ac:dyDescent="0.2">
      <c r="A112" t="s">
        <v>170</v>
      </c>
      <c r="B112">
        <v>215</v>
      </c>
      <c r="C112" t="s">
        <v>68</v>
      </c>
      <c r="D112">
        <v>5.6649999999999999E-2</v>
      </c>
    </row>
    <row r="113" spans="1:4" x14ac:dyDescent="0.2">
      <c r="A113" t="s">
        <v>171</v>
      </c>
      <c r="B113">
        <v>50823</v>
      </c>
      <c r="C113" t="s">
        <v>172</v>
      </c>
      <c r="D113" t="s">
        <v>19</v>
      </c>
    </row>
    <row r="114" spans="1:4" x14ac:dyDescent="0.2">
      <c r="A114" t="s">
        <v>173</v>
      </c>
      <c r="B114">
        <v>1925</v>
      </c>
      <c r="C114" t="s">
        <v>77</v>
      </c>
      <c r="D114">
        <v>1.0442</v>
      </c>
    </row>
    <row r="115" spans="1:4" x14ac:dyDescent="0.2">
      <c r="A115" t="s">
        <v>174</v>
      </c>
      <c r="B115">
        <v>29043</v>
      </c>
      <c r="C115" t="s">
        <v>175</v>
      </c>
      <c r="D115" t="s">
        <v>19</v>
      </c>
    </row>
    <row r="116" spans="1:4" x14ac:dyDescent="0.2">
      <c r="A116" t="s">
        <v>176</v>
      </c>
      <c r="B116">
        <v>20</v>
      </c>
      <c r="C116" t="s">
        <v>27</v>
      </c>
      <c r="D116">
        <v>1.2899999999999999E-3</v>
      </c>
    </row>
    <row r="117" spans="1:4" x14ac:dyDescent="0.2">
      <c r="A117" t="s">
        <v>177</v>
      </c>
      <c r="B117">
        <v>342</v>
      </c>
      <c r="C117" t="s">
        <v>178</v>
      </c>
      <c r="D117">
        <v>3.3099999999999997E-2</v>
      </c>
    </row>
    <row r="118" spans="1:4" x14ac:dyDescent="0.2">
      <c r="A118" t="s">
        <v>179</v>
      </c>
      <c r="B118">
        <v>5955</v>
      </c>
      <c r="C118" t="s">
        <v>105</v>
      </c>
      <c r="D118">
        <v>5.8952099999999996</v>
      </c>
    </row>
    <row r="119" spans="1:4" x14ac:dyDescent="0.2">
      <c r="A119" t="s">
        <v>180</v>
      </c>
      <c r="B119">
        <v>41553</v>
      </c>
      <c r="C119" t="s">
        <v>29</v>
      </c>
      <c r="D119" t="s">
        <v>19</v>
      </c>
    </row>
    <row r="120" spans="1:4" x14ac:dyDescent="0.2">
      <c r="A120" t="s">
        <v>181</v>
      </c>
      <c r="B120">
        <v>1900</v>
      </c>
      <c r="C120" t="s">
        <v>14</v>
      </c>
      <c r="D120">
        <v>0.77795000000000003</v>
      </c>
    </row>
    <row r="121" spans="1:4" x14ac:dyDescent="0.2">
      <c r="A121" t="s">
        <v>182</v>
      </c>
      <c r="B121">
        <v>468</v>
      </c>
      <c r="C121" t="s">
        <v>37</v>
      </c>
      <c r="D121">
        <v>6.1120000000000001E-2</v>
      </c>
    </row>
    <row r="122" spans="1:4" x14ac:dyDescent="0.2">
      <c r="A122" t="s">
        <v>183</v>
      </c>
      <c r="B122">
        <v>243</v>
      </c>
      <c r="C122" t="s">
        <v>184</v>
      </c>
      <c r="D122">
        <v>1.8589999999999999E-2</v>
      </c>
    </row>
    <row r="123" spans="1:4" x14ac:dyDescent="0.2">
      <c r="A123" t="s">
        <v>185</v>
      </c>
      <c r="B123">
        <v>3472788</v>
      </c>
      <c r="C123" t="s">
        <v>128</v>
      </c>
      <c r="D123" t="s">
        <v>19</v>
      </c>
    </row>
    <row r="124" spans="1:4" x14ac:dyDescent="0.2">
      <c r="A124" t="s">
        <v>186</v>
      </c>
      <c r="B124">
        <v>150722</v>
      </c>
      <c r="C124" t="s">
        <v>187</v>
      </c>
      <c r="D124" t="s">
        <v>19</v>
      </c>
    </row>
    <row r="125" spans="1:4" x14ac:dyDescent="0.2">
      <c r="A125" t="s">
        <v>188</v>
      </c>
      <c r="B125">
        <v>156</v>
      </c>
      <c r="C125" t="s">
        <v>61</v>
      </c>
      <c r="D125">
        <v>1.078E-2</v>
      </c>
    </row>
    <row r="126" spans="1:4" x14ac:dyDescent="0.2">
      <c r="A126" t="s">
        <v>189</v>
      </c>
      <c r="B126">
        <v>190</v>
      </c>
      <c r="C126" t="s">
        <v>16</v>
      </c>
      <c r="D126">
        <v>2.0240000000000001E-2</v>
      </c>
    </row>
    <row r="127" spans="1:4" x14ac:dyDescent="0.2">
      <c r="A127" t="s">
        <v>190</v>
      </c>
      <c r="B127">
        <v>7009145</v>
      </c>
      <c r="C127" t="s">
        <v>140</v>
      </c>
      <c r="D127" t="s">
        <v>19</v>
      </c>
    </row>
    <row r="128" spans="1:4" x14ac:dyDescent="0.2">
      <c r="A128" t="s">
        <v>191</v>
      </c>
      <c r="B128">
        <v>2431</v>
      </c>
      <c r="C128" t="s">
        <v>192</v>
      </c>
      <c r="D128">
        <v>23.706160000000001</v>
      </c>
    </row>
    <row r="129" spans="1:4" x14ac:dyDescent="0.2">
      <c r="A129" t="s">
        <v>193</v>
      </c>
      <c r="B129">
        <v>16533</v>
      </c>
      <c r="C129" t="s">
        <v>35</v>
      </c>
      <c r="D129" t="s">
        <v>19</v>
      </c>
    </row>
    <row r="130" spans="1:4" x14ac:dyDescent="0.2">
      <c r="A130" t="s">
        <v>194</v>
      </c>
      <c r="B130">
        <v>27</v>
      </c>
      <c r="C130" t="s">
        <v>65</v>
      </c>
      <c r="D130">
        <v>6.1999999999999998E-3</v>
      </c>
    </row>
    <row r="131" spans="1:4" x14ac:dyDescent="0.2">
      <c r="A131" t="s">
        <v>195</v>
      </c>
      <c r="B131">
        <v>32832</v>
      </c>
      <c r="C131" t="s">
        <v>42</v>
      </c>
      <c r="D131" t="s">
        <v>19</v>
      </c>
    </row>
    <row r="132" spans="1:4" x14ac:dyDescent="0.2">
      <c r="A132" t="s">
        <v>196</v>
      </c>
      <c r="B132">
        <v>129</v>
      </c>
      <c r="C132" t="s">
        <v>197</v>
      </c>
      <c r="D132">
        <v>2.8139999999999998E-2</v>
      </c>
    </row>
    <row r="133" spans="1:4" x14ac:dyDescent="0.2">
      <c r="A133" t="s">
        <v>198</v>
      </c>
      <c r="B133">
        <v>48</v>
      </c>
      <c r="C133" t="s">
        <v>23</v>
      </c>
      <c r="D133">
        <v>4.0699999999999998E-3</v>
      </c>
    </row>
    <row r="134" spans="1:4" x14ac:dyDescent="0.2">
      <c r="A134" t="s">
        <v>199</v>
      </c>
      <c r="B134">
        <v>90</v>
      </c>
      <c r="C134" t="s">
        <v>82</v>
      </c>
      <c r="D134">
        <v>5.3260000000000002E-2</v>
      </c>
    </row>
    <row r="135" spans="1:4" x14ac:dyDescent="0.2">
      <c r="A135" t="s">
        <v>200</v>
      </c>
      <c r="B135">
        <v>126</v>
      </c>
      <c r="C135" t="s">
        <v>16</v>
      </c>
      <c r="D135">
        <v>1.285E-2</v>
      </c>
    </row>
    <row r="136" spans="1:4" x14ac:dyDescent="0.2">
      <c r="A136" t="s">
        <v>201</v>
      </c>
      <c r="B136">
        <v>70</v>
      </c>
      <c r="C136" t="s">
        <v>53</v>
      </c>
      <c r="D136">
        <v>5.0600000000000003E-3</v>
      </c>
    </row>
    <row r="137" spans="1:4" x14ac:dyDescent="0.2">
      <c r="A137" t="s">
        <v>202</v>
      </c>
      <c r="B137">
        <v>7837</v>
      </c>
      <c r="C137" t="s">
        <v>23</v>
      </c>
      <c r="D137">
        <v>7.9191000000000003</v>
      </c>
    </row>
    <row r="138" spans="1:4" x14ac:dyDescent="0.2">
      <c r="A138" t="s">
        <v>203</v>
      </c>
      <c r="B138">
        <v>240</v>
      </c>
      <c r="C138" t="s">
        <v>29</v>
      </c>
      <c r="D138">
        <v>3.3009999999999998E-2</v>
      </c>
    </row>
    <row r="139" spans="1:4" x14ac:dyDescent="0.2">
      <c r="A139" t="s">
        <v>204</v>
      </c>
      <c r="B139">
        <v>1275</v>
      </c>
      <c r="C139" t="s">
        <v>23</v>
      </c>
      <c r="D139">
        <v>0.54237000000000002</v>
      </c>
    </row>
    <row r="140" spans="1:4" x14ac:dyDescent="0.2">
      <c r="A140" t="s">
        <v>205</v>
      </c>
      <c r="B140">
        <v>575</v>
      </c>
      <c r="C140" t="s">
        <v>206</v>
      </c>
      <c r="D140">
        <v>7.1230000000000002E-2</v>
      </c>
    </row>
    <row r="141" spans="1:4" x14ac:dyDescent="0.2">
      <c r="A141" t="s">
        <v>207</v>
      </c>
      <c r="B141">
        <v>400</v>
      </c>
      <c r="C141" t="s">
        <v>29</v>
      </c>
      <c r="D141">
        <v>9.6560000000000007E-2</v>
      </c>
    </row>
    <row r="142" spans="1:4" x14ac:dyDescent="0.2">
      <c r="A142" t="s">
        <v>208</v>
      </c>
      <c r="B142">
        <v>144</v>
      </c>
      <c r="C142" t="s">
        <v>23</v>
      </c>
      <c r="D142">
        <v>2.3800000000000002E-2</v>
      </c>
    </row>
    <row r="143" spans="1:4" x14ac:dyDescent="0.2">
      <c r="A143" t="s">
        <v>209</v>
      </c>
      <c r="B143">
        <v>760444</v>
      </c>
      <c r="C143" t="s">
        <v>63</v>
      </c>
      <c r="D143" t="s">
        <v>19</v>
      </c>
    </row>
    <row r="144" spans="1:4" x14ac:dyDescent="0.2">
      <c r="A144" t="s">
        <v>210</v>
      </c>
      <c r="B144">
        <v>465</v>
      </c>
      <c r="C144" t="s">
        <v>82</v>
      </c>
      <c r="D144">
        <v>0.51078000000000001</v>
      </c>
    </row>
    <row r="145" spans="1:4" x14ac:dyDescent="0.2">
      <c r="A145" t="s">
        <v>211</v>
      </c>
      <c r="B145">
        <v>31707</v>
      </c>
      <c r="C145" t="s">
        <v>212</v>
      </c>
      <c r="D145" t="s">
        <v>19</v>
      </c>
    </row>
    <row r="146" spans="1:4" x14ac:dyDescent="0.2">
      <c r="A146" t="s">
        <v>213</v>
      </c>
      <c r="B146">
        <v>70</v>
      </c>
      <c r="C146" t="s">
        <v>16</v>
      </c>
      <c r="D146">
        <v>6.3899999999999998E-3</v>
      </c>
    </row>
    <row r="147" spans="1:4" x14ac:dyDescent="0.2">
      <c r="A147" t="s">
        <v>214</v>
      </c>
      <c r="B147">
        <v>380171</v>
      </c>
      <c r="C147" t="s">
        <v>128</v>
      </c>
      <c r="D147" t="s">
        <v>19</v>
      </c>
    </row>
    <row r="148" spans="1:4" x14ac:dyDescent="0.2">
      <c r="A148" t="s">
        <v>215</v>
      </c>
      <c r="B148">
        <v>8568</v>
      </c>
      <c r="C148" t="s">
        <v>68</v>
      </c>
      <c r="D148">
        <v>23.770199999999999</v>
      </c>
    </row>
    <row r="149" spans="1:4" x14ac:dyDescent="0.2">
      <c r="A149" t="s">
        <v>216</v>
      </c>
      <c r="B149">
        <v>330769</v>
      </c>
      <c r="C149" t="s">
        <v>105</v>
      </c>
      <c r="D149" t="s">
        <v>19</v>
      </c>
    </row>
    <row r="150" spans="1:4" x14ac:dyDescent="0.2">
      <c r="A150" t="s">
        <v>217</v>
      </c>
      <c r="B150">
        <v>11410</v>
      </c>
      <c r="C150" t="s">
        <v>218</v>
      </c>
      <c r="D150">
        <v>33.614449999999998</v>
      </c>
    </row>
    <row r="151" spans="1:4" x14ac:dyDescent="0.2">
      <c r="A151" t="s">
        <v>219</v>
      </c>
      <c r="B151">
        <v>306</v>
      </c>
      <c r="C151" t="s">
        <v>220</v>
      </c>
      <c r="D151">
        <v>0.42365999999999998</v>
      </c>
    </row>
    <row r="152" spans="1:4" x14ac:dyDescent="0.2">
      <c r="A152" t="s">
        <v>221</v>
      </c>
      <c r="B152">
        <v>310805</v>
      </c>
      <c r="C152" t="s">
        <v>153</v>
      </c>
      <c r="D152" t="s">
        <v>19</v>
      </c>
    </row>
    <row r="153" spans="1:4" x14ac:dyDescent="0.2">
      <c r="A153" t="s">
        <v>222</v>
      </c>
      <c r="B153">
        <v>30756</v>
      </c>
      <c r="C153" t="s">
        <v>223</v>
      </c>
      <c r="D153" t="s">
        <v>19</v>
      </c>
    </row>
    <row r="156" spans="1:4" x14ac:dyDescent="0.2">
      <c r="D156">
        <f>COUNTIF(D2:D153,"T/O")</f>
        <v>42</v>
      </c>
    </row>
    <row r="157" spans="1:4" x14ac:dyDescent="0.2">
      <c r="D157">
        <f>D156/152</f>
        <v>0.27631578947368424</v>
      </c>
    </row>
    <row r="158" spans="1:4" x14ac:dyDescent="0.2">
      <c r="D158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3" workbookViewId="0">
      <selection activeCell="D156" sqref="D156"/>
    </sheetView>
  </sheetViews>
  <sheetFormatPr baseColWidth="10" defaultRowHeight="16" x14ac:dyDescent="0.2"/>
  <cols>
    <col min="1" max="4" width="3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13</v>
      </c>
      <c r="B2">
        <v>1900</v>
      </c>
      <c r="C2" t="s">
        <v>14</v>
      </c>
      <c r="D2">
        <v>5.0689999999999999E-2</v>
      </c>
    </row>
    <row r="3" spans="1:4" x14ac:dyDescent="0.2">
      <c r="A3" t="s">
        <v>15</v>
      </c>
      <c r="B3">
        <v>342</v>
      </c>
      <c r="C3" t="s">
        <v>16</v>
      </c>
      <c r="D3">
        <v>5.5100000000000001E-3</v>
      </c>
    </row>
    <row r="4" spans="1:4" x14ac:dyDescent="0.2">
      <c r="A4" t="s">
        <v>17</v>
      </c>
      <c r="B4">
        <v>829220</v>
      </c>
      <c r="C4" t="s">
        <v>18</v>
      </c>
      <c r="D4" t="s">
        <v>19</v>
      </c>
    </row>
    <row r="5" spans="1:4" x14ac:dyDescent="0.2">
      <c r="A5" t="s">
        <v>20</v>
      </c>
      <c r="B5">
        <v>425</v>
      </c>
      <c r="C5" t="s">
        <v>21</v>
      </c>
      <c r="D5">
        <v>9.6790000000000001E-2</v>
      </c>
    </row>
    <row r="6" spans="1:4" x14ac:dyDescent="0.2">
      <c r="A6" t="s">
        <v>22</v>
      </c>
      <c r="B6">
        <v>629</v>
      </c>
      <c r="C6" t="s">
        <v>23</v>
      </c>
      <c r="D6">
        <v>1.294E-2</v>
      </c>
    </row>
    <row r="7" spans="1:4" x14ac:dyDescent="0.2">
      <c r="A7" t="s">
        <v>24</v>
      </c>
      <c r="B7">
        <v>171955</v>
      </c>
      <c r="C7" t="s">
        <v>25</v>
      </c>
      <c r="D7">
        <v>11.219390000000001</v>
      </c>
    </row>
    <row r="8" spans="1:4" x14ac:dyDescent="0.2">
      <c r="A8" t="s">
        <v>26</v>
      </c>
      <c r="B8">
        <v>36</v>
      </c>
      <c r="C8" t="s">
        <v>27</v>
      </c>
      <c r="D8">
        <v>1.3799999999999999E-3</v>
      </c>
    </row>
    <row r="9" spans="1:4" x14ac:dyDescent="0.2">
      <c r="A9" t="s">
        <v>28</v>
      </c>
      <c r="B9">
        <v>544</v>
      </c>
      <c r="C9" t="s">
        <v>29</v>
      </c>
      <c r="D9">
        <v>1.9949999999999999E-2</v>
      </c>
    </row>
    <row r="10" spans="1:4" x14ac:dyDescent="0.2">
      <c r="A10" t="s">
        <v>30</v>
      </c>
      <c r="B10">
        <v>36198</v>
      </c>
      <c r="C10" t="s">
        <v>31</v>
      </c>
      <c r="D10">
        <v>1.28905</v>
      </c>
    </row>
    <row r="11" spans="1:4" x14ac:dyDescent="0.2">
      <c r="A11" t="s">
        <v>32</v>
      </c>
      <c r="B11">
        <v>74987</v>
      </c>
      <c r="C11" t="s">
        <v>33</v>
      </c>
      <c r="D11" t="s">
        <v>19</v>
      </c>
    </row>
    <row r="12" spans="1:4" x14ac:dyDescent="0.2">
      <c r="A12" t="s">
        <v>34</v>
      </c>
      <c r="B12">
        <v>16533</v>
      </c>
      <c r="C12" t="s">
        <v>35</v>
      </c>
      <c r="D12" t="s">
        <v>19</v>
      </c>
    </row>
    <row r="13" spans="1:4" x14ac:dyDescent="0.2">
      <c r="A13" t="s">
        <v>36</v>
      </c>
      <c r="B13">
        <v>783</v>
      </c>
      <c r="C13" t="s">
        <v>37</v>
      </c>
      <c r="D13">
        <v>10.487970000000001</v>
      </c>
    </row>
    <row r="14" spans="1:4" x14ac:dyDescent="0.2">
      <c r="A14" t="s">
        <v>38</v>
      </c>
      <c r="B14">
        <v>459</v>
      </c>
      <c r="C14" t="s">
        <v>37</v>
      </c>
      <c r="D14">
        <v>2.9863499999999998</v>
      </c>
    </row>
    <row r="15" spans="1:4" x14ac:dyDescent="0.2">
      <c r="A15" t="s">
        <v>39</v>
      </c>
      <c r="B15">
        <v>210</v>
      </c>
      <c r="C15" t="s">
        <v>40</v>
      </c>
      <c r="D15">
        <v>3.5400000000000002E-3</v>
      </c>
    </row>
    <row r="16" spans="1:4" x14ac:dyDescent="0.2">
      <c r="A16" t="s">
        <v>41</v>
      </c>
      <c r="B16">
        <v>4160</v>
      </c>
      <c r="C16" t="s">
        <v>42</v>
      </c>
      <c r="D16">
        <v>0.15114</v>
      </c>
    </row>
    <row r="17" spans="1:4" x14ac:dyDescent="0.2">
      <c r="A17" t="s">
        <v>43</v>
      </c>
      <c r="B17">
        <v>1194003</v>
      </c>
      <c r="C17" t="s">
        <v>44</v>
      </c>
      <c r="D17" t="s">
        <v>19</v>
      </c>
    </row>
    <row r="18" spans="1:4" x14ac:dyDescent="0.2">
      <c r="A18" t="s">
        <v>45</v>
      </c>
      <c r="B18">
        <v>16456</v>
      </c>
      <c r="C18" t="s">
        <v>46</v>
      </c>
      <c r="D18" t="s">
        <v>19</v>
      </c>
    </row>
    <row r="19" spans="1:4" x14ac:dyDescent="0.2">
      <c r="A19" t="s">
        <v>47</v>
      </c>
      <c r="B19">
        <v>126</v>
      </c>
      <c r="C19" t="s">
        <v>16</v>
      </c>
      <c r="D19">
        <v>2.0899999999999998E-3</v>
      </c>
    </row>
    <row r="20" spans="1:4" x14ac:dyDescent="0.2">
      <c r="A20" t="s">
        <v>48</v>
      </c>
      <c r="B20">
        <v>42039</v>
      </c>
      <c r="C20" t="s">
        <v>49</v>
      </c>
      <c r="D20" t="s">
        <v>19</v>
      </c>
    </row>
    <row r="21" spans="1:4" x14ac:dyDescent="0.2">
      <c r="A21" t="s">
        <v>50</v>
      </c>
      <c r="B21">
        <v>42615</v>
      </c>
      <c r="C21" t="s">
        <v>51</v>
      </c>
      <c r="D21" t="s">
        <v>19</v>
      </c>
    </row>
    <row r="22" spans="1:4" x14ac:dyDescent="0.2">
      <c r="A22" t="s">
        <v>52</v>
      </c>
      <c r="B22">
        <v>90</v>
      </c>
      <c r="C22" t="s">
        <v>53</v>
      </c>
      <c r="D22">
        <v>1.6299999999999999E-3</v>
      </c>
    </row>
    <row r="23" spans="1:4" x14ac:dyDescent="0.2">
      <c r="A23" t="s">
        <v>54</v>
      </c>
      <c r="B23">
        <v>128060</v>
      </c>
      <c r="C23" t="s">
        <v>23</v>
      </c>
      <c r="D23" t="s">
        <v>19</v>
      </c>
    </row>
    <row r="24" spans="1:4" x14ac:dyDescent="0.2">
      <c r="A24" t="s">
        <v>55</v>
      </c>
      <c r="B24">
        <v>5511</v>
      </c>
      <c r="C24" t="s">
        <v>29</v>
      </c>
      <c r="D24" t="s">
        <v>19</v>
      </c>
    </row>
    <row r="25" spans="1:4" x14ac:dyDescent="0.2">
      <c r="A25" t="s">
        <v>56</v>
      </c>
      <c r="B25">
        <v>26146</v>
      </c>
      <c r="C25" t="s">
        <v>57</v>
      </c>
      <c r="D25">
        <v>3.2381199999999999</v>
      </c>
    </row>
    <row r="26" spans="1:4" x14ac:dyDescent="0.2">
      <c r="A26" t="s">
        <v>58</v>
      </c>
      <c r="B26">
        <v>252</v>
      </c>
      <c r="C26" t="s">
        <v>23</v>
      </c>
      <c r="D26">
        <v>0.10008</v>
      </c>
    </row>
    <row r="27" spans="1:4" x14ac:dyDescent="0.2">
      <c r="A27" t="s">
        <v>59</v>
      </c>
      <c r="B27">
        <v>60</v>
      </c>
      <c r="C27" t="s">
        <v>37</v>
      </c>
      <c r="D27">
        <v>7.6499999999999997E-3</v>
      </c>
    </row>
    <row r="28" spans="1:4" x14ac:dyDescent="0.2">
      <c r="A28" t="s">
        <v>60</v>
      </c>
      <c r="B28">
        <v>270</v>
      </c>
      <c r="C28" t="s">
        <v>61</v>
      </c>
      <c r="D28">
        <v>6.5300000000000002E-3</v>
      </c>
    </row>
    <row r="29" spans="1:4" x14ac:dyDescent="0.2">
      <c r="A29" t="s">
        <v>62</v>
      </c>
      <c r="B29">
        <v>962710</v>
      </c>
      <c r="C29" t="s">
        <v>63</v>
      </c>
      <c r="D29" t="s">
        <v>19</v>
      </c>
    </row>
    <row r="30" spans="1:4" x14ac:dyDescent="0.2">
      <c r="A30" t="s">
        <v>64</v>
      </c>
      <c r="B30">
        <v>108</v>
      </c>
      <c r="C30" t="s">
        <v>65</v>
      </c>
      <c r="D30">
        <v>0.10974</v>
      </c>
    </row>
    <row r="31" spans="1:4" x14ac:dyDescent="0.2">
      <c r="A31" t="s">
        <v>66</v>
      </c>
      <c r="B31">
        <v>261</v>
      </c>
      <c r="C31" t="s">
        <v>37</v>
      </c>
      <c r="D31">
        <v>0.53051000000000004</v>
      </c>
    </row>
    <row r="32" spans="1:4" x14ac:dyDescent="0.2">
      <c r="A32" t="s">
        <v>67</v>
      </c>
      <c r="B32">
        <v>1156740</v>
      </c>
      <c r="C32" t="s">
        <v>68</v>
      </c>
      <c r="D32" t="s">
        <v>19</v>
      </c>
    </row>
    <row r="33" spans="1:4" x14ac:dyDescent="0.2">
      <c r="A33" t="s">
        <v>69</v>
      </c>
      <c r="B33">
        <v>1024060</v>
      </c>
      <c r="C33" t="s">
        <v>23</v>
      </c>
      <c r="D33" t="s">
        <v>19</v>
      </c>
    </row>
    <row r="34" spans="1:4" x14ac:dyDescent="0.2">
      <c r="A34" t="s">
        <v>70</v>
      </c>
      <c r="B34">
        <v>117</v>
      </c>
      <c r="C34" t="s">
        <v>37</v>
      </c>
      <c r="D34">
        <v>0.11774</v>
      </c>
    </row>
    <row r="35" spans="1:4" x14ac:dyDescent="0.2">
      <c r="A35" t="s">
        <v>71</v>
      </c>
      <c r="B35">
        <v>40</v>
      </c>
      <c r="C35" t="s">
        <v>37</v>
      </c>
      <c r="D35">
        <v>7.7999999999999999E-4</v>
      </c>
    </row>
    <row r="36" spans="1:4" x14ac:dyDescent="0.2">
      <c r="A36" t="s">
        <v>72</v>
      </c>
      <c r="B36">
        <v>17811</v>
      </c>
      <c r="C36" t="s">
        <v>35</v>
      </c>
      <c r="D36" t="s">
        <v>19</v>
      </c>
    </row>
    <row r="37" spans="1:4" x14ac:dyDescent="0.2">
      <c r="A37" t="s">
        <v>73</v>
      </c>
      <c r="B37">
        <v>310</v>
      </c>
      <c r="C37" t="s">
        <v>21</v>
      </c>
      <c r="D37">
        <v>2.283E-2</v>
      </c>
    </row>
    <row r="38" spans="1:4" x14ac:dyDescent="0.2">
      <c r="A38" t="s">
        <v>74</v>
      </c>
      <c r="B38">
        <v>1224</v>
      </c>
      <c r="C38" t="s">
        <v>29</v>
      </c>
      <c r="D38">
        <v>2.6978499999999999</v>
      </c>
    </row>
    <row r="39" spans="1:4" x14ac:dyDescent="0.2">
      <c r="A39" t="s">
        <v>75</v>
      </c>
      <c r="B39">
        <v>160</v>
      </c>
      <c r="C39" t="s">
        <v>29</v>
      </c>
      <c r="D39">
        <v>5.1500000000000001E-3</v>
      </c>
    </row>
    <row r="40" spans="1:4" x14ac:dyDescent="0.2">
      <c r="A40" t="s">
        <v>76</v>
      </c>
      <c r="B40">
        <v>6570</v>
      </c>
      <c r="C40" t="s">
        <v>77</v>
      </c>
      <c r="D40">
        <v>0.22550000000000001</v>
      </c>
    </row>
    <row r="41" spans="1:4" x14ac:dyDescent="0.2">
      <c r="A41" t="s">
        <v>78</v>
      </c>
      <c r="B41">
        <v>3365</v>
      </c>
      <c r="C41" t="s">
        <v>79</v>
      </c>
      <c r="D41">
        <v>8.5059999999999997E-2</v>
      </c>
    </row>
    <row r="42" spans="1:4" x14ac:dyDescent="0.2">
      <c r="A42" t="s">
        <v>80</v>
      </c>
      <c r="B42">
        <v>3456</v>
      </c>
      <c r="C42" t="s">
        <v>31</v>
      </c>
      <c r="D42">
        <v>0.18798000000000001</v>
      </c>
    </row>
    <row r="43" spans="1:4" x14ac:dyDescent="0.2">
      <c r="A43" t="s">
        <v>81</v>
      </c>
      <c r="B43">
        <v>1645</v>
      </c>
      <c r="C43" t="s">
        <v>82</v>
      </c>
      <c r="D43" t="s">
        <v>19</v>
      </c>
    </row>
    <row r="44" spans="1:4" x14ac:dyDescent="0.2">
      <c r="A44" t="s">
        <v>83</v>
      </c>
      <c r="B44">
        <v>2709</v>
      </c>
      <c r="C44" t="s">
        <v>37</v>
      </c>
      <c r="D44">
        <v>4.9070000000000003E-2</v>
      </c>
    </row>
    <row r="45" spans="1:4" x14ac:dyDescent="0.2">
      <c r="A45" t="s">
        <v>84</v>
      </c>
      <c r="B45">
        <v>3881871</v>
      </c>
      <c r="C45" t="s">
        <v>77</v>
      </c>
      <c r="D45" t="s">
        <v>19</v>
      </c>
    </row>
    <row r="46" spans="1:4" x14ac:dyDescent="0.2">
      <c r="A46" t="s">
        <v>85</v>
      </c>
      <c r="B46">
        <v>162</v>
      </c>
      <c r="C46" t="s">
        <v>53</v>
      </c>
      <c r="D46">
        <v>2.8300000000000001E-3</v>
      </c>
    </row>
    <row r="47" spans="1:4" x14ac:dyDescent="0.2">
      <c r="A47" t="s">
        <v>86</v>
      </c>
      <c r="B47">
        <v>198</v>
      </c>
      <c r="C47" t="s">
        <v>53</v>
      </c>
      <c r="D47">
        <v>3.47E-3</v>
      </c>
    </row>
    <row r="48" spans="1:4" x14ac:dyDescent="0.2">
      <c r="A48" t="s">
        <v>87</v>
      </c>
      <c r="B48">
        <v>952</v>
      </c>
      <c r="C48" t="s">
        <v>16</v>
      </c>
      <c r="D48">
        <v>1.866E-2</v>
      </c>
    </row>
    <row r="49" spans="1:4" x14ac:dyDescent="0.2">
      <c r="A49" t="s">
        <v>88</v>
      </c>
      <c r="B49">
        <v>59211</v>
      </c>
      <c r="C49" t="s">
        <v>57</v>
      </c>
      <c r="D49">
        <v>23.513269999999999</v>
      </c>
    </row>
    <row r="50" spans="1:4" x14ac:dyDescent="0.2">
      <c r="A50" t="s">
        <v>89</v>
      </c>
      <c r="B50">
        <v>315</v>
      </c>
      <c r="C50" t="s">
        <v>27</v>
      </c>
      <c r="D50">
        <v>6.0499999999999998E-3</v>
      </c>
    </row>
    <row r="51" spans="1:4" x14ac:dyDescent="0.2">
      <c r="A51" t="s">
        <v>90</v>
      </c>
      <c r="B51">
        <v>360</v>
      </c>
      <c r="C51" t="s">
        <v>91</v>
      </c>
      <c r="D51">
        <v>1.6412800000000001</v>
      </c>
    </row>
    <row r="52" spans="1:4" x14ac:dyDescent="0.2">
      <c r="A52" t="s">
        <v>92</v>
      </c>
      <c r="B52">
        <v>3015</v>
      </c>
      <c r="C52" t="s">
        <v>31</v>
      </c>
      <c r="D52">
        <v>9.5979999999999996E-2</v>
      </c>
    </row>
    <row r="53" spans="1:4" x14ac:dyDescent="0.2">
      <c r="A53" t="s">
        <v>93</v>
      </c>
      <c r="B53">
        <v>120</v>
      </c>
      <c r="C53" t="s">
        <v>23</v>
      </c>
      <c r="D53">
        <v>2.3500000000000001E-3</v>
      </c>
    </row>
    <row r="54" spans="1:4" x14ac:dyDescent="0.2">
      <c r="A54" t="s">
        <v>94</v>
      </c>
      <c r="B54">
        <v>873</v>
      </c>
      <c r="C54" t="s">
        <v>42</v>
      </c>
      <c r="D54">
        <v>3.1E-2</v>
      </c>
    </row>
    <row r="55" spans="1:4" x14ac:dyDescent="0.2">
      <c r="A55" t="s">
        <v>95</v>
      </c>
      <c r="B55">
        <v>1040</v>
      </c>
      <c r="C55" t="s">
        <v>23</v>
      </c>
      <c r="D55">
        <v>4.1700000000000001E-2</v>
      </c>
    </row>
    <row r="56" spans="1:4" x14ac:dyDescent="0.2">
      <c r="A56" t="s">
        <v>96</v>
      </c>
      <c r="B56">
        <v>360</v>
      </c>
      <c r="C56" t="s">
        <v>91</v>
      </c>
      <c r="D56">
        <v>1.6134900000000001</v>
      </c>
    </row>
    <row r="57" spans="1:4" x14ac:dyDescent="0.2">
      <c r="A57" t="s">
        <v>97</v>
      </c>
      <c r="B57">
        <v>310</v>
      </c>
      <c r="C57" t="s">
        <v>23</v>
      </c>
      <c r="D57">
        <v>6.3020000000000007E-2</v>
      </c>
    </row>
    <row r="58" spans="1:4" x14ac:dyDescent="0.2">
      <c r="A58" t="s">
        <v>98</v>
      </c>
      <c r="B58">
        <v>144</v>
      </c>
      <c r="C58" t="s">
        <v>23</v>
      </c>
      <c r="D58">
        <v>3.5899999999999999E-3</v>
      </c>
    </row>
    <row r="59" spans="1:4" x14ac:dyDescent="0.2">
      <c r="A59" t="s">
        <v>99</v>
      </c>
      <c r="B59">
        <v>235</v>
      </c>
      <c r="C59" t="s">
        <v>37</v>
      </c>
      <c r="D59">
        <v>1.8939999999999999E-2</v>
      </c>
    </row>
    <row r="60" spans="1:4" x14ac:dyDescent="0.2">
      <c r="A60" t="s">
        <v>100</v>
      </c>
      <c r="B60">
        <v>135</v>
      </c>
      <c r="C60" t="s">
        <v>23</v>
      </c>
      <c r="D60">
        <v>1.6619999999999999E-2</v>
      </c>
    </row>
    <row r="61" spans="1:4" x14ac:dyDescent="0.2">
      <c r="A61" t="s">
        <v>101</v>
      </c>
      <c r="B61">
        <v>131584</v>
      </c>
      <c r="C61" t="s">
        <v>77</v>
      </c>
      <c r="D61">
        <v>38.93233</v>
      </c>
    </row>
    <row r="62" spans="1:4" x14ac:dyDescent="0.2">
      <c r="A62" t="s">
        <v>102</v>
      </c>
      <c r="B62">
        <v>415</v>
      </c>
      <c r="C62" t="s">
        <v>103</v>
      </c>
      <c r="D62">
        <v>0.45291999999999999</v>
      </c>
    </row>
    <row r="63" spans="1:4" x14ac:dyDescent="0.2">
      <c r="A63" t="s">
        <v>104</v>
      </c>
      <c r="B63">
        <v>4295</v>
      </c>
      <c r="C63" t="s">
        <v>105</v>
      </c>
      <c r="D63">
        <v>0.24393999999999999</v>
      </c>
    </row>
    <row r="64" spans="1:4" x14ac:dyDescent="0.2">
      <c r="A64" t="s">
        <v>106</v>
      </c>
      <c r="B64">
        <v>2629953</v>
      </c>
      <c r="C64" t="s">
        <v>31</v>
      </c>
      <c r="D64" t="s">
        <v>19</v>
      </c>
    </row>
    <row r="65" spans="1:4" x14ac:dyDescent="0.2">
      <c r="A65" t="s">
        <v>107</v>
      </c>
      <c r="B65">
        <v>210</v>
      </c>
      <c r="C65" t="s">
        <v>40</v>
      </c>
      <c r="D65">
        <v>3.47E-3</v>
      </c>
    </row>
    <row r="66" spans="1:4" x14ac:dyDescent="0.2">
      <c r="A66" t="s">
        <v>108</v>
      </c>
      <c r="B66">
        <v>5745</v>
      </c>
      <c r="C66" t="s">
        <v>77</v>
      </c>
      <c r="D66">
        <v>0.31090000000000001</v>
      </c>
    </row>
    <row r="67" spans="1:4" x14ac:dyDescent="0.2">
      <c r="A67" t="s">
        <v>109</v>
      </c>
      <c r="B67">
        <v>693</v>
      </c>
      <c r="C67" t="s">
        <v>37</v>
      </c>
      <c r="D67">
        <v>3.6623100000000002</v>
      </c>
    </row>
    <row r="68" spans="1:4" x14ac:dyDescent="0.2">
      <c r="A68" t="s">
        <v>110</v>
      </c>
      <c r="B68">
        <v>125955</v>
      </c>
      <c r="C68" t="s">
        <v>111</v>
      </c>
      <c r="D68" t="s">
        <v>19</v>
      </c>
    </row>
    <row r="69" spans="1:4" x14ac:dyDescent="0.2">
      <c r="A69" t="s">
        <v>112</v>
      </c>
      <c r="B69">
        <v>16060</v>
      </c>
      <c r="C69" t="s">
        <v>23</v>
      </c>
      <c r="D69" t="s">
        <v>19</v>
      </c>
    </row>
    <row r="70" spans="1:4" x14ac:dyDescent="0.2">
      <c r="A70" t="s">
        <v>113</v>
      </c>
      <c r="B70">
        <v>432</v>
      </c>
      <c r="C70" t="s">
        <v>37</v>
      </c>
      <c r="D70">
        <v>6.7200000000000003E-3</v>
      </c>
    </row>
    <row r="71" spans="1:4" x14ac:dyDescent="0.2">
      <c r="A71" t="s">
        <v>114</v>
      </c>
      <c r="B71">
        <v>60</v>
      </c>
      <c r="C71" t="s">
        <v>37</v>
      </c>
      <c r="D71">
        <v>7.7299999999999999E-3</v>
      </c>
    </row>
    <row r="72" spans="1:4" x14ac:dyDescent="0.2">
      <c r="A72" t="s">
        <v>115</v>
      </c>
      <c r="B72">
        <v>12</v>
      </c>
      <c r="C72" t="s">
        <v>27</v>
      </c>
      <c r="D72">
        <v>2.5000000000000001E-4</v>
      </c>
    </row>
    <row r="73" spans="1:4" x14ac:dyDescent="0.2">
      <c r="A73" t="s">
        <v>116</v>
      </c>
      <c r="B73">
        <v>11135</v>
      </c>
      <c r="C73" t="s">
        <v>117</v>
      </c>
      <c r="D73" t="s">
        <v>19</v>
      </c>
    </row>
    <row r="74" spans="1:4" x14ac:dyDescent="0.2">
      <c r="A74" t="s">
        <v>118</v>
      </c>
      <c r="B74">
        <v>108</v>
      </c>
      <c r="C74" t="s">
        <v>65</v>
      </c>
      <c r="D74">
        <v>7.6469999999999996E-2</v>
      </c>
    </row>
    <row r="75" spans="1:4" x14ac:dyDescent="0.2">
      <c r="A75" t="s">
        <v>119</v>
      </c>
      <c r="B75">
        <v>36</v>
      </c>
      <c r="C75" t="s">
        <v>37</v>
      </c>
      <c r="D75">
        <v>9.7000000000000005E-4</v>
      </c>
    </row>
    <row r="76" spans="1:4" x14ac:dyDescent="0.2">
      <c r="A76" t="s">
        <v>120</v>
      </c>
      <c r="B76">
        <v>29268</v>
      </c>
      <c r="C76" t="s">
        <v>121</v>
      </c>
      <c r="D76" t="s">
        <v>19</v>
      </c>
    </row>
    <row r="77" spans="1:4" x14ac:dyDescent="0.2">
      <c r="A77" t="s">
        <v>122</v>
      </c>
      <c r="B77">
        <v>12</v>
      </c>
      <c r="C77" t="s">
        <v>27</v>
      </c>
      <c r="D77">
        <v>3.7699999999999999E-3</v>
      </c>
    </row>
    <row r="78" spans="1:4" x14ac:dyDescent="0.2">
      <c r="A78" t="s">
        <v>123</v>
      </c>
      <c r="B78">
        <v>2193</v>
      </c>
      <c r="C78" t="s">
        <v>37</v>
      </c>
      <c r="D78">
        <v>3.9419999999999997E-2</v>
      </c>
    </row>
    <row r="79" spans="1:4" x14ac:dyDescent="0.2">
      <c r="A79" t="s">
        <v>124</v>
      </c>
      <c r="B79">
        <v>3537</v>
      </c>
      <c r="C79" t="s">
        <v>125</v>
      </c>
      <c r="D79">
        <v>0.16395999999999999</v>
      </c>
    </row>
    <row r="80" spans="1:4" x14ac:dyDescent="0.2">
      <c r="A80" t="s">
        <v>126</v>
      </c>
      <c r="B80">
        <v>215</v>
      </c>
      <c r="C80" t="s">
        <v>68</v>
      </c>
      <c r="D80">
        <v>0.20474000000000001</v>
      </c>
    </row>
    <row r="81" spans="1:4" x14ac:dyDescent="0.2">
      <c r="A81" t="s">
        <v>127</v>
      </c>
      <c r="B81">
        <v>380171</v>
      </c>
      <c r="C81" t="s">
        <v>128</v>
      </c>
      <c r="D81" t="s">
        <v>19</v>
      </c>
    </row>
    <row r="82" spans="1:4" x14ac:dyDescent="0.2">
      <c r="A82" t="s">
        <v>129</v>
      </c>
      <c r="B82">
        <v>50</v>
      </c>
      <c r="C82" t="s">
        <v>53</v>
      </c>
      <c r="D82">
        <v>8.8999999999999995E-4</v>
      </c>
    </row>
    <row r="83" spans="1:4" x14ac:dyDescent="0.2">
      <c r="A83" t="s">
        <v>130</v>
      </c>
      <c r="B83">
        <v>65</v>
      </c>
      <c r="C83" t="s">
        <v>16</v>
      </c>
      <c r="D83">
        <v>1.0499999999999999E-3</v>
      </c>
    </row>
    <row r="84" spans="1:4" x14ac:dyDescent="0.2">
      <c r="A84" t="s">
        <v>131</v>
      </c>
      <c r="B84">
        <v>34281</v>
      </c>
      <c r="C84" t="s">
        <v>132</v>
      </c>
      <c r="D84" t="s">
        <v>19</v>
      </c>
    </row>
    <row r="85" spans="1:4" x14ac:dyDescent="0.2">
      <c r="A85" t="s">
        <v>133</v>
      </c>
      <c r="B85">
        <v>1925</v>
      </c>
      <c r="C85" t="s">
        <v>77</v>
      </c>
      <c r="D85">
        <v>0.10076</v>
      </c>
    </row>
    <row r="86" spans="1:4" x14ac:dyDescent="0.2">
      <c r="A86" t="s">
        <v>134</v>
      </c>
      <c r="B86">
        <v>153639</v>
      </c>
      <c r="C86" t="s">
        <v>31</v>
      </c>
      <c r="D86" t="s">
        <v>19</v>
      </c>
    </row>
    <row r="87" spans="1:4" x14ac:dyDescent="0.2">
      <c r="A87" t="s">
        <v>135</v>
      </c>
      <c r="B87">
        <v>253017</v>
      </c>
      <c r="C87" t="s">
        <v>136</v>
      </c>
      <c r="D87">
        <v>13.31006</v>
      </c>
    </row>
    <row r="88" spans="1:4" x14ac:dyDescent="0.2">
      <c r="A88" t="s">
        <v>137</v>
      </c>
      <c r="B88">
        <v>1295</v>
      </c>
      <c r="C88" t="s">
        <v>138</v>
      </c>
      <c r="D88">
        <v>12.721259999999999</v>
      </c>
    </row>
    <row r="89" spans="1:4" x14ac:dyDescent="0.2">
      <c r="A89" t="s">
        <v>139</v>
      </c>
      <c r="B89">
        <v>3798470</v>
      </c>
      <c r="C89" t="s">
        <v>140</v>
      </c>
      <c r="D89" t="s">
        <v>19</v>
      </c>
    </row>
    <row r="90" spans="1:4" x14ac:dyDescent="0.2">
      <c r="A90" t="s">
        <v>141</v>
      </c>
      <c r="B90">
        <v>8143</v>
      </c>
      <c r="C90" t="s">
        <v>142</v>
      </c>
      <c r="D90" t="s">
        <v>19</v>
      </c>
    </row>
    <row r="91" spans="1:4" x14ac:dyDescent="0.2">
      <c r="A91" t="s">
        <v>143</v>
      </c>
      <c r="B91">
        <v>4233</v>
      </c>
      <c r="C91" t="s">
        <v>23</v>
      </c>
      <c r="D91">
        <v>0.19414999999999999</v>
      </c>
    </row>
    <row r="92" spans="1:4" x14ac:dyDescent="0.2">
      <c r="A92" t="s">
        <v>144</v>
      </c>
      <c r="B92">
        <v>963</v>
      </c>
      <c r="C92" t="s">
        <v>77</v>
      </c>
      <c r="D92">
        <v>4.9329999999999999E-2</v>
      </c>
    </row>
    <row r="93" spans="1:4" x14ac:dyDescent="0.2">
      <c r="A93" t="s">
        <v>145</v>
      </c>
      <c r="B93">
        <v>10179</v>
      </c>
      <c r="C93" t="s">
        <v>31</v>
      </c>
      <c r="D93">
        <v>0.34353</v>
      </c>
    </row>
    <row r="94" spans="1:4" x14ac:dyDescent="0.2">
      <c r="A94" t="s">
        <v>146</v>
      </c>
      <c r="B94">
        <v>3015</v>
      </c>
      <c r="C94" t="s">
        <v>31</v>
      </c>
      <c r="D94">
        <v>9.3090000000000006E-2</v>
      </c>
    </row>
    <row r="95" spans="1:4" x14ac:dyDescent="0.2">
      <c r="A95" t="s">
        <v>147</v>
      </c>
      <c r="B95">
        <v>410</v>
      </c>
      <c r="C95" t="s">
        <v>148</v>
      </c>
      <c r="D95">
        <v>0.31364999999999998</v>
      </c>
    </row>
    <row r="96" spans="1:4" x14ac:dyDescent="0.2">
      <c r="A96" t="s">
        <v>149</v>
      </c>
      <c r="B96">
        <v>4842</v>
      </c>
      <c r="C96" t="s">
        <v>150</v>
      </c>
      <c r="D96">
        <v>0.16184000000000001</v>
      </c>
    </row>
    <row r="97" spans="1:4" x14ac:dyDescent="0.2">
      <c r="A97" t="s">
        <v>151</v>
      </c>
      <c r="B97">
        <v>162</v>
      </c>
      <c r="C97" t="s">
        <v>53</v>
      </c>
      <c r="D97">
        <v>2.81E-3</v>
      </c>
    </row>
    <row r="98" spans="1:4" x14ac:dyDescent="0.2">
      <c r="A98" t="s">
        <v>152</v>
      </c>
      <c r="B98">
        <v>1393745</v>
      </c>
      <c r="C98" t="s">
        <v>153</v>
      </c>
      <c r="D98" t="s">
        <v>19</v>
      </c>
    </row>
    <row r="99" spans="1:4" x14ac:dyDescent="0.2">
      <c r="A99" t="s">
        <v>154</v>
      </c>
      <c r="B99">
        <v>576</v>
      </c>
      <c r="C99" t="s">
        <v>37</v>
      </c>
      <c r="D99">
        <v>4.9542700000000002</v>
      </c>
    </row>
    <row r="100" spans="1:4" x14ac:dyDescent="0.2">
      <c r="A100" t="s">
        <v>155</v>
      </c>
      <c r="B100">
        <v>684</v>
      </c>
      <c r="C100" t="s">
        <v>37</v>
      </c>
      <c r="D100">
        <v>7.0484200000000001</v>
      </c>
    </row>
    <row r="101" spans="1:4" x14ac:dyDescent="0.2">
      <c r="A101" t="s">
        <v>156</v>
      </c>
      <c r="B101">
        <v>1595</v>
      </c>
      <c r="C101" t="s">
        <v>157</v>
      </c>
      <c r="D101">
        <v>56.80829</v>
      </c>
    </row>
    <row r="102" spans="1:4" x14ac:dyDescent="0.2">
      <c r="A102" t="s">
        <v>158</v>
      </c>
      <c r="B102">
        <v>272</v>
      </c>
      <c r="C102" t="s">
        <v>23</v>
      </c>
      <c r="D102">
        <v>5.9800000000000001E-3</v>
      </c>
    </row>
    <row r="103" spans="1:4" x14ac:dyDescent="0.2">
      <c r="A103" t="s">
        <v>159</v>
      </c>
      <c r="B103">
        <v>693</v>
      </c>
      <c r="C103" t="s">
        <v>37</v>
      </c>
      <c r="D103">
        <v>3.7767200000000001</v>
      </c>
    </row>
    <row r="104" spans="1:4" x14ac:dyDescent="0.2">
      <c r="A104" t="s">
        <v>160</v>
      </c>
      <c r="B104">
        <v>6720</v>
      </c>
      <c r="C104" t="s">
        <v>161</v>
      </c>
      <c r="D104">
        <v>0.22846</v>
      </c>
    </row>
    <row r="105" spans="1:4" x14ac:dyDescent="0.2">
      <c r="A105" t="s">
        <v>162</v>
      </c>
      <c r="B105">
        <v>3085</v>
      </c>
      <c r="C105" t="s">
        <v>161</v>
      </c>
      <c r="D105">
        <v>8.3799999999999999E-2</v>
      </c>
    </row>
    <row r="106" spans="1:4" x14ac:dyDescent="0.2">
      <c r="A106" t="s">
        <v>163</v>
      </c>
      <c r="B106">
        <v>2060</v>
      </c>
      <c r="C106" t="s">
        <v>23</v>
      </c>
      <c r="D106">
        <v>1.82277</v>
      </c>
    </row>
    <row r="107" spans="1:4" x14ac:dyDescent="0.2">
      <c r="A107" t="s">
        <v>164</v>
      </c>
      <c r="B107">
        <v>8320</v>
      </c>
      <c r="C107" t="s">
        <v>31</v>
      </c>
      <c r="D107">
        <v>0.80084999999999995</v>
      </c>
    </row>
    <row r="108" spans="1:4" x14ac:dyDescent="0.2">
      <c r="A108" t="s">
        <v>165</v>
      </c>
      <c r="B108">
        <v>60</v>
      </c>
      <c r="C108" t="s">
        <v>27</v>
      </c>
      <c r="D108">
        <v>1.08E-3</v>
      </c>
    </row>
    <row r="109" spans="1:4" x14ac:dyDescent="0.2">
      <c r="A109" t="s">
        <v>166</v>
      </c>
      <c r="B109">
        <v>185</v>
      </c>
      <c r="C109" t="s">
        <v>23</v>
      </c>
      <c r="D109">
        <v>3.0269999999999998E-2</v>
      </c>
    </row>
    <row r="110" spans="1:4" x14ac:dyDescent="0.2">
      <c r="A110" t="s">
        <v>167</v>
      </c>
      <c r="B110">
        <v>65909</v>
      </c>
      <c r="C110" t="s">
        <v>168</v>
      </c>
      <c r="D110" t="s">
        <v>19</v>
      </c>
    </row>
    <row r="111" spans="1:4" x14ac:dyDescent="0.2">
      <c r="A111" t="s">
        <v>169</v>
      </c>
      <c r="B111">
        <v>80</v>
      </c>
      <c r="C111" t="s">
        <v>23</v>
      </c>
      <c r="D111">
        <v>1.4499999999999999E-3</v>
      </c>
    </row>
    <row r="112" spans="1:4" x14ac:dyDescent="0.2">
      <c r="A112" t="s">
        <v>170</v>
      </c>
      <c r="B112">
        <v>215</v>
      </c>
      <c r="C112" t="s">
        <v>68</v>
      </c>
      <c r="D112">
        <v>0.20416000000000001</v>
      </c>
    </row>
    <row r="113" spans="1:4" x14ac:dyDescent="0.2">
      <c r="A113" t="s">
        <v>171</v>
      </c>
      <c r="B113">
        <v>50823</v>
      </c>
      <c r="C113" t="s">
        <v>172</v>
      </c>
      <c r="D113">
        <v>4.1755800000000001</v>
      </c>
    </row>
    <row r="114" spans="1:4" x14ac:dyDescent="0.2">
      <c r="A114" t="s">
        <v>173</v>
      </c>
      <c r="B114">
        <v>1925</v>
      </c>
      <c r="C114" t="s">
        <v>77</v>
      </c>
      <c r="D114">
        <v>0.10402</v>
      </c>
    </row>
    <row r="115" spans="1:4" x14ac:dyDescent="0.2">
      <c r="A115" t="s">
        <v>174</v>
      </c>
      <c r="B115">
        <v>29043</v>
      </c>
      <c r="C115" t="s">
        <v>175</v>
      </c>
      <c r="D115" t="s">
        <v>19</v>
      </c>
    </row>
    <row r="116" spans="1:4" x14ac:dyDescent="0.2">
      <c r="A116" t="s">
        <v>176</v>
      </c>
      <c r="B116">
        <v>20</v>
      </c>
      <c r="C116" t="s">
        <v>27</v>
      </c>
      <c r="D116">
        <v>3.8000000000000002E-4</v>
      </c>
    </row>
    <row r="117" spans="1:4" x14ac:dyDescent="0.2">
      <c r="A117" t="s">
        <v>177</v>
      </c>
      <c r="B117">
        <v>342</v>
      </c>
      <c r="C117" t="s">
        <v>178</v>
      </c>
      <c r="D117">
        <v>5.7999999999999996E-3</v>
      </c>
    </row>
    <row r="118" spans="1:4" x14ac:dyDescent="0.2">
      <c r="A118" t="s">
        <v>179</v>
      </c>
      <c r="B118">
        <v>5955</v>
      </c>
      <c r="C118" t="s">
        <v>105</v>
      </c>
      <c r="D118">
        <v>0.32971</v>
      </c>
    </row>
    <row r="119" spans="1:4" x14ac:dyDescent="0.2">
      <c r="A119" t="s">
        <v>180</v>
      </c>
      <c r="B119">
        <v>41553</v>
      </c>
      <c r="C119" t="s">
        <v>29</v>
      </c>
      <c r="D119" t="s">
        <v>19</v>
      </c>
    </row>
    <row r="120" spans="1:4" x14ac:dyDescent="0.2">
      <c r="A120" t="s">
        <v>181</v>
      </c>
      <c r="B120">
        <v>1900</v>
      </c>
      <c r="C120" t="s">
        <v>14</v>
      </c>
      <c r="D120">
        <v>5.1839999999999997E-2</v>
      </c>
    </row>
    <row r="121" spans="1:4" x14ac:dyDescent="0.2">
      <c r="A121" t="s">
        <v>182</v>
      </c>
      <c r="B121">
        <v>468</v>
      </c>
      <c r="C121" t="s">
        <v>37</v>
      </c>
      <c r="D121">
        <v>6.8199999999999997E-3</v>
      </c>
    </row>
    <row r="122" spans="1:4" x14ac:dyDescent="0.2">
      <c r="A122" t="s">
        <v>183</v>
      </c>
      <c r="B122">
        <v>243</v>
      </c>
      <c r="C122" t="s">
        <v>184</v>
      </c>
      <c r="D122">
        <v>0.67367999999999995</v>
      </c>
    </row>
    <row r="123" spans="1:4" x14ac:dyDescent="0.2">
      <c r="A123" t="s">
        <v>185</v>
      </c>
      <c r="B123">
        <v>3472788</v>
      </c>
      <c r="C123" t="s">
        <v>128</v>
      </c>
      <c r="D123" t="s">
        <v>19</v>
      </c>
    </row>
    <row r="124" spans="1:4" x14ac:dyDescent="0.2">
      <c r="A124" t="s">
        <v>186</v>
      </c>
      <c r="B124">
        <v>150722</v>
      </c>
      <c r="C124" t="s">
        <v>187</v>
      </c>
      <c r="D124" t="s">
        <v>19</v>
      </c>
    </row>
    <row r="125" spans="1:4" x14ac:dyDescent="0.2">
      <c r="A125" t="s">
        <v>188</v>
      </c>
      <c r="B125">
        <v>156</v>
      </c>
      <c r="C125" t="s">
        <v>61</v>
      </c>
      <c r="D125">
        <v>3.4099999999999998E-3</v>
      </c>
    </row>
    <row r="126" spans="1:4" x14ac:dyDescent="0.2">
      <c r="A126" t="s">
        <v>189</v>
      </c>
      <c r="B126">
        <v>190</v>
      </c>
      <c r="C126" t="s">
        <v>16</v>
      </c>
      <c r="D126">
        <v>3.15E-3</v>
      </c>
    </row>
    <row r="127" spans="1:4" x14ac:dyDescent="0.2">
      <c r="A127" t="s">
        <v>190</v>
      </c>
      <c r="B127">
        <v>7009145</v>
      </c>
      <c r="C127" t="s">
        <v>140</v>
      </c>
      <c r="D127" t="s">
        <v>19</v>
      </c>
    </row>
    <row r="128" spans="1:4" x14ac:dyDescent="0.2">
      <c r="A128" t="s">
        <v>191</v>
      </c>
      <c r="B128">
        <v>2431</v>
      </c>
      <c r="C128" t="s">
        <v>192</v>
      </c>
      <c r="D128" t="s">
        <v>19</v>
      </c>
    </row>
    <row r="129" spans="1:4" x14ac:dyDescent="0.2">
      <c r="A129" t="s">
        <v>193</v>
      </c>
      <c r="B129">
        <v>16533</v>
      </c>
      <c r="C129" t="s">
        <v>35</v>
      </c>
      <c r="D129" t="s">
        <v>19</v>
      </c>
    </row>
    <row r="130" spans="1:4" x14ac:dyDescent="0.2">
      <c r="A130" t="s">
        <v>194</v>
      </c>
      <c r="B130">
        <v>27</v>
      </c>
      <c r="C130" t="s">
        <v>65</v>
      </c>
      <c r="D130">
        <v>2.111E-2</v>
      </c>
    </row>
    <row r="131" spans="1:4" x14ac:dyDescent="0.2">
      <c r="A131" t="s">
        <v>195</v>
      </c>
      <c r="B131">
        <v>32832</v>
      </c>
      <c r="C131" t="s">
        <v>42</v>
      </c>
      <c r="D131">
        <v>1.82223</v>
      </c>
    </row>
    <row r="132" spans="1:4" x14ac:dyDescent="0.2">
      <c r="A132" t="s">
        <v>196</v>
      </c>
      <c r="B132">
        <v>129</v>
      </c>
      <c r="C132" t="s">
        <v>197</v>
      </c>
      <c r="D132">
        <v>0.16911999999999999</v>
      </c>
    </row>
    <row r="133" spans="1:4" x14ac:dyDescent="0.2">
      <c r="A133" t="s">
        <v>198</v>
      </c>
      <c r="B133">
        <v>48</v>
      </c>
      <c r="C133" t="s">
        <v>23</v>
      </c>
      <c r="D133">
        <v>9.8999999999999999E-4</v>
      </c>
    </row>
    <row r="134" spans="1:4" x14ac:dyDescent="0.2">
      <c r="A134" t="s">
        <v>199</v>
      </c>
      <c r="B134">
        <v>90</v>
      </c>
      <c r="C134" t="s">
        <v>82</v>
      </c>
      <c r="D134">
        <v>0.18207000000000001</v>
      </c>
    </row>
    <row r="135" spans="1:4" x14ac:dyDescent="0.2">
      <c r="A135" t="s">
        <v>200</v>
      </c>
      <c r="B135">
        <v>126</v>
      </c>
      <c r="C135" t="s">
        <v>16</v>
      </c>
      <c r="D135">
        <v>2.1800000000000001E-3</v>
      </c>
    </row>
    <row r="136" spans="1:4" x14ac:dyDescent="0.2">
      <c r="A136" t="s">
        <v>201</v>
      </c>
      <c r="B136">
        <v>70</v>
      </c>
      <c r="C136" t="s">
        <v>53</v>
      </c>
      <c r="D136">
        <v>1.2099999999999999E-3</v>
      </c>
    </row>
    <row r="137" spans="1:4" x14ac:dyDescent="0.2">
      <c r="A137" t="s">
        <v>202</v>
      </c>
      <c r="B137">
        <v>7837</v>
      </c>
      <c r="C137" t="s">
        <v>23</v>
      </c>
      <c r="D137">
        <v>0.37254999999999999</v>
      </c>
    </row>
    <row r="138" spans="1:4" x14ac:dyDescent="0.2">
      <c r="A138" t="s">
        <v>203</v>
      </c>
      <c r="B138">
        <v>240</v>
      </c>
      <c r="C138" t="s">
        <v>29</v>
      </c>
      <c r="D138">
        <v>6.1000000000000004E-3</v>
      </c>
    </row>
    <row r="139" spans="1:4" x14ac:dyDescent="0.2">
      <c r="A139" t="s">
        <v>204</v>
      </c>
      <c r="B139">
        <v>1275</v>
      </c>
      <c r="C139" t="s">
        <v>23</v>
      </c>
      <c r="D139">
        <v>12.1463</v>
      </c>
    </row>
    <row r="140" spans="1:4" x14ac:dyDescent="0.2">
      <c r="A140" t="s">
        <v>205</v>
      </c>
      <c r="B140">
        <v>575</v>
      </c>
      <c r="C140" t="s">
        <v>206</v>
      </c>
      <c r="D140">
        <v>9.1800000000000007E-3</v>
      </c>
    </row>
    <row r="141" spans="1:4" x14ac:dyDescent="0.2">
      <c r="A141" t="s">
        <v>207</v>
      </c>
      <c r="B141">
        <v>400</v>
      </c>
      <c r="C141" t="s">
        <v>29</v>
      </c>
      <c r="D141">
        <v>1.533E-2</v>
      </c>
    </row>
    <row r="142" spans="1:4" x14ac:dyDescent="0.2">
      <c r="A142" t="s">
        <v>208</v>
      </c>
      <c r="B142">
        <v>144</v>
      </c>
      <c r="C142" t="s">
        <v>23</v>
      </c>
      <c r="D142">
        <v>3.5999999999999999E-3</v>
      </c>
    </row>
    <row r="143" spans="1:4" x14ac:dyDescent="0.2">
      <c r="A143" t="s">
        <v>209</v>
      </c>
      <c r="B143">
        <v>760444</v>
      </c>
      <c r="C143" t="s">
        <v>63</v>
      </c>
      <c r="D143" t="s">
        <v>19</v>
      </c>
    </row>
    <row r="144" spans="1:4" x14ac:dyDescent="0.2">
      <c r="A144" t="s">
        <v>210</v>
      </c>
      <c r="B144">
        <v>465</v>
      </c>
      <c r="C144" t="s">
        <v>82</v>
      </c>
      <c r="D144">
        <v>7.7362599999999997</v>
      </c>
    </row>
    <row r="145" spans="1:4" x14ac:dyDescent="0.2">
      <c r="A145" t="s">
        <v>211</v>
      </c>
      <c r="B145">
        <v>31707</v>
      </c>
      <c r="C145" t="s">
        <v>212</v>
      </c>
      <c r="D145">
        <v>1.13571</v>
      </c>
    </row>
    <row r="146" spans="1:4" x14ac:dyDescent="0.2">
      <c r="A146" t="s">
        <v>213</v>
      </c>
      <c r="B146">
        <v>70</v>
      </c>
      <c r="C146" t="s">
        <v>16</v>
      </c>
      <c r="D146">
        <v>1.1999999999999999E-3</v>
      </c>
    </row>
    <row r="147" spans="1:4" x14ac:dyDescent="0.2">
      <c r="A147" t="s">
        <v>214</v>
      </c>
      <c r="B147">
        <v>380171</v>
      </c>
      <c r="C147" t="s">
        <v>128</v>
      </c>
      <c r="D147" t="s">
        <v>19</v>
      </c>
    </row>
    <row r="148" spans="1:4" x14ac:dyDescent="0.2">
      <c r="A148" t="s">
        <v>215</v>
      </c>
      <c r="B148">
        <v>8568</v>
      </c>
      <c r="C148" t="s">
        <v>68</v>
      </c>
      <c r="D148" t="s">
        <v>19</v>
      </c>
    </row>
    <row r="149" spans="1:4" x14ac:dyDescent="0.2">
      <c r="A149" t="s">
        <v>216</v>
      </c>
      <c r="B149">
        <v>330769</v>
      </c>
      <c r="C149" t="s">
        <v>105</v>
      </c>
      <c r="D149" t="s">
        <v>19</v>
      </c>
    </row>
    <row r="150" spans="1:4" x14ac:dyDescent="0.2">
      <c r="A150" t="s">
        <v>217</v>
      </c>
      <c r="B150">
        <v>11410</v>
      </c>
      <c r="C150" t="s">
        <v>218</v>
      </c>
      <c r="D150" t="s">
        <v>19</v>
      </c>
    </row>
    <row r="151" spans="1:4" x14ac:dyDescent="0.2">
      <c r="A151" t="s">
        <v>219</v>
      </c>
      <c r="B151">
        <v>306</v>
      </c>
      <c r="C151" t="s">
        <v>220</v>
      </c>
      <c r="D151">
        <v>1.4985299999999999</v>
      </c>
    </row>
    <row r="152" spans="1:4" x14ac:dyDescent="0.2">
      <c r="A152" t="s">
        <v>221</v>
      </c>
      <c r="B152">
        <v>310805</v>
      </c>
      <c r="C152" t="s">
        <v>153</v>
      </c>
      <c r="D152">
        <v>26.618469999999999</v>
      </c>
    </row>
    <row r="153" spans="1:4" x14ac:dyDescent="0.2">
      <c r="A153" t="s">
        <v>222</v>
      </c>
      <c r="B153">
        <v>30756</v>
      </c>
      <c r="C153" t="s">
        <v>223</v>
      </c>
      <c r="D153" t="s">
        <v>19</v>
      </c>
    </row>
    <row r="156" spans="1:4" x14ac:dyDescent="0.2">
      <c r="D156">
        <f>COUNTIF(D2:D153,"T/O")</f>
        <v>40</v>
      </c>
    </row>
    <row r="157" spans="1:4" x14ac:dyDescent="0.2">
      <c r="D157">
        <f>D156/152</f>
        <v>0.26315789473684209</v>
      </c>
    </row>
    <row r="158" spans="1:4" x14ac:dyDescent="0.2">
      <c r="D158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</vt:lpstr>
      <vt:lpstr>all KO</vt:lpstr>
      <vt:lpstr>Fastest</vt:lpstr>
      <vt:lpstr>Solved by all</vt:lpstr>
      <vt:lpstr>Solved by all exrtracted</vt:lpstr>
      <vt:lpstr>GC</vt:lpstr>
      <vt:lpstr>GenZ+B</vt:lpstr>
      <vt:lpstr>GenZ+Q</vt:lpstr>
      <vt:lpstr>GenZ+C</vt:lpstr>
      <vt:lpstr>GB</vt:lpstr>
      <vt:lpstr>GQ</vt:lpstr>
      <vt:lpstr>GenZiel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2019-06-15T12:13:31Z</dcterms:created>
  <dcterms:modified xsi:type="dcterms:W3CDTF">2019-06-17T09:34:31Z</dcterms:modified>
</cp:coreProperties>
</file>