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le Shumard-Crippin\MATLAB Drive\kscrippin_matlab\ME309 Files\"/>
    </mc:Choice>
  </mc:AlternateContent>
  <xr:revisionPtr revIDLastSave="0" documentId="13_ncr:1_{66518CC8-9C80-457B-B019-E8CAD2475D50}" xr6:coauthVersionLast="34" xr6:coauthVersionMax="34" xr10:uidLastSave="{00000000-0000-0000-0000-000000000000}"/>
  <bookViews>
    <workbookView xWindow="0" yWindow="0" windowWidth="22104" windowHeight="9132" xr2:uid="{00000000-000D-0000-FFFF-FFFF00000000}"/>
  </bookViews>
  <sheets>
    <sheet name="Gas Tables, g=1.3" sheetId="1" r:id="rId1"/>
    <sheet name="Normal Shock Ptot Ratio" sheetId="2" r:id="rId2"/>
    <sheet name="A over Astar" sheetId="3" r:id="rId3"/>
    <sheet name="MFP" sheetId="4" r:id="rId4"/>
  </sheets>
  <definedNames>
    <definedName name="_xlnm.Print_Area" localSheetId="0">'Gas Tables, g=1.3'!$A$1:$W$165</definedName>
  </definedNames>
  <calcPr calcId="179021"/>
</workbook>
</file>

<file path=xl/calcChain.xml><?xml version="1.0" encoding="utf-8"?>
<calcChain xmlns="http://schemas.openxmlformats.org/spreadsheetml/2006/main">
  <c r="G59" i="1" l="1"/>
  <c r="G113" i="1"/>
  <c r="G30" i="1"/>
  <c r="K2" i="4"/>
  <c r="H5" i="4" s="1"/>
  <c r="E2" i="4"/>
  <c r="B5" i="4" s="1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E104" i="2"/>
  <c r="B104" i="2"/>
  <c r="E103" i="2"/>
  <c r="B103" i="2"/>
  <c r="E102" i="2"/>
  <c r="B102" i="2"/>
  <c r="E101" i="2"/>
  <c r="B101" i="2"/>
  <c r="E100" i="2"/>
  <c r="B100" i="2"/>
  <c r="E99" i="2"/>
  <c r="B99" i="2"/>
  <c r="E98" i="2"/>
  <c r="B98" i="2"/>
  <c r="E97" i="2"/>
  <c r="B97" i="2"/>
  <c r="E96" i="2"/>
  <c r="B96" i="2"/>
  <c r="E95" i="2"/>
  <c r="B95" i="2"/>
  <c r="E94" i="2"/>
  <c r="B94" i="2"/>
  <c r="E93" i="2"/>
  <c r="B93" i="2"/>
  <c r="E92" i="2"/>
  <c r="B92" i="2"/>
  <c r="E91" i="2"/>
  <c r="B91" i="2"/>
  <c r="E90" i="2"/>
  <c r="B90" i="2"/>
  <c r="E89" i="2"/>
  <c r="B89" i="2"/>
  <c r="E88" i="2"/>
  <c r="B88" i="2"/>
  <c r="E87" i="2"/>
  <c r="B87" i="2"/>
  <c r="E86" i="2"/>
  <c r="B86" i="2"/>
  <c r="E85" i="2"/>
  <c r="B85" i="2"/>
  <c r="E84" i="2"/>
  <c r="B84" i="2"/>
  <c r="E83" i="2"/>
  <c r="B83" i="2"/>
  <c r="E82" i="2"/>
  <c r="B82" i="2"/>
  <c r="E81" i="2"/>
  <c r="B81" i="2"/>
  <c r="E80" i="2"/>
  <c r="B80" i="2"/>
  <c r="E79" i="2"/>
  <c r="B79" i="2"/>
  <c r="E78" i="2"/>
  <c r="B78" i="2"/>
  <c r="E77" i="2"/>
  <c r="B77" i="2"/>
  <c r="E76" i="2"/>
  <c r="B76" i="2"/>
  <c r="E75" i="2"/>
  <c r="B75" i="2"/>
  <c r="E74" i="2"/>
  <c r="B74" i="2"/>
  <c r="E73" i="2"/>
  <c r="B73" i="2"/>
  <c r="E72" i="2"/>
  <c r="B72" i="2"/>
  <c r="E71" i="2"/>
  <c r="B71" i="2"/>
  <c r="E70" i="2"/>
  <c r="B70" i="2"/>
  <c r="E69" i="2"/>
  <c r="B69" i="2"/>
  <c r="E68" i="2"/>
  <c r="B68" i="2"/>
  <c r="E67" i="2"/>
  <c r="B67" i="2"/>
  <c r="E66" i="2"/>
  <c r="B66" i="2"/>
  <c r="E65" i="2"/>
  <c r="B65" i="2"/>
  <c r="E64" i="2"/>
  <c r="B64" i="2"/>
  <c r="E63" i="2"/>
  <c r="B63" i="2"/>
  <c r="E62" i="2"/>
  <c r="B62" i="2"/>
  <c r="E61" i="2"/>
  <c r="B61" i="2"/>
  <c r="E60" i="2"/>
  <c r="B60" i="2"/>
  <c r="E59" i="2"/>
  <c r="B59" i="2"/>
  <c r="E58" i="2"/>
  <c r="B58" i="2"/>
  <c r="E57" i="2"/>
  <c r="B57" i="2"/>
  <c r="E56" i="2"/>
  <c r="B56" i="2"/>
  <c r="E55" i="2"/>
  <c r="B55" i="2"/>
  <c r="Q27" i="2"/>
  <c r="N27" i="2"/>
  <c r="Q26" i="2"/>
  <c r="N26" i="2"/>
  <c r="Q25" i="2"/>
  <c r="N25" i="2"/>
  <c r="Q24" i="2"/>
  <c r="N24" i="2"/>
  <c r="Q23" i="2"/>
  <c r="N23" i="2"/>
  <c r="Q22" i="2"/>
  <c r="N22" i="2"/>
  <c r="Q21" i="2"/>
  <c r="N21" i="2"/>
  <c r="Q20" i="2"/>
  <c r="N20" i="2"/>
  <c r="Q19" i="2"/>
  <c r="N19" i="2"/>
  <c r="Q18" i="2"/>
  <c r="N18" i="2"/>
  <c r="Q17" i="2"/>
  <c r="N17" i="2"/>
  <c r="Q16" i="2"/>
  <c r="N16" i="2"/>
  <c r="Q15" i="2"/>
  <c r="N15" i="2"/>
  <c r="Q14" i="2"/>
  <c r="N14" i="2"/>
  <c r="Q13" i="2"/>
  <c r="N13" i="2"/>
  <c r="Q12" i="2"/>
  <c r="N12" i="2"/>
  <c r="Q11" i="2"/>
  <c r="N11" i="2"/>
  <c r="Q10" i="2"/>
  <c r="N10" i="2"/>
  <c r="Q9" i="2"/>
  <c r="N9" i="2"/>
  <c r="Q8" i="2"/>
  <c r="N8" i="2"/>
  <c r="Q7" i="2"/>
  <c r="N7" i="2"/>
  <c r="Q6" i="2"/>
  <c r="N6" i="2"/>
  <c r="Q5" i="2"/>
  <c r="N5" i="2"/>
  <c r="Q4" i="2"/>
  <c r="N4" i="2"/>
  <c r="Q3" i="2"/>
  <c r="N3" i="2"/>
  <c r="K27" i="2"/>
  <c r="H27" i="2"/>
  <c r="K26" i="2"/>
  <c r="H26" i="2"/>
  <c r="K25" i="2"/>
  <c r="H25" i="2"/>
  <c r="K24" i="2"/>
  <c r="H24" i="2"/>
  <c r="K23" i="2"/>
  <c r="H23" i="2"/>
  <c r="K22" i="2"/>
  <c r="H22" i="2"/>
  <c r="K21" i="2"/>
  <c r="H21" i="2"/>
  <c r="K20" i="2"/>
  <c r="H20" i="2"/>
  <c r="K19" i="2"/>
  <c r="H19" i="2"/>
  <c r="K18" i="2"/>
  <c r="H18" i="2"/>
  <c r="K17" i="2"/>
  <c r="H17" i="2"/>
  <c r="K16" i="2"/>
  <c r="H16" i="2"/>
  <c r="K15" i="2"/>
  <c r="H15" i="2"/>
  <c r="K14" i="2"/>
  <c r="H14" i="2"/>
  <c r="K13" i="2"/>
  <c r="H13" i="2"/>
  <c r="K12" i="2"/>
  <c r="H12" i="2"/>
  <c r="K11" i="2"/>
  <c r="H11" i="2"/>
  <c r="K10" i="2"/>
  <c r="H10" i="2"/>
  <c r="K9" i="2"/>
  <c r="H9" i="2"/>
  <c r="K8" i="2"/>
  <c r="H8" i="2"/>
  <c r="K7" i="2"/>
  <c r="H7" i="2"/>
  <c r="K6" i="2"/>
  <c r="H6" i="2"/>
  <c r="K5" i="2"/>
  <c r="H5" i="2"/>
  <c r="K4" i="2"/>
  <c r="H4" i="2"/>
  <c r="K3" i="2"/>
  <c r="H3" i="2"/>
  <c r="E27" i="2"/>
  <c r="B27" i="2"/>
  <c r="E26" i="2"/>
  <c r="B26" i="2"/>
  <c r="E25" i="2"/>
  <c r="B25" i="2"/>
  <c r="E24" i="2"/>
  <c r="B24" i="2"/>
  <c r="E23" i="2"/>
  <c r="B23" i="2"/>
  <c r="E22" i="2"/>
  <c r="B22" i="2"/>
  <c r="E21" i="2"/>
  <c r="B21" i="2"/>
  <c r="E20" i="2"/>
  <c r="B20" i="2"/>
  <c r="E19" i="2"/>
  <c r="B19" i="2"/>
  <c r="E18" i="2"/>
  <c r="B18" i="2"/>
  <c r="E17" i="2"/>
  <c r="B17" i="2"/>
  <c r="E16" i="2"/>
  <c r="B16" i="2"/>
  <c r="E15" i="2"/>
  <c r="B15" i="2"/>
  <c r="E14" i="2"/>
  <c r="B14" i="2"/>
  <c r="E13" i="2"/>
  <c r="B13" i="2"/>
  <c r="E12" i="2"/>
  <c r="B12" i="2"/>
  <c r="E11" i="2"/>
  <c r="B11" i="2"/>
  <c r="E10" i="2"/>
  <c r="B10" i="2"/>
  <c r="E9" i="2"/>
  <c r="B9" i="2"/>
  <c r="E8" i="2"/>
  <c r="B8" i="2"/>
  <c r="E7" i="2"/>
  <c r="B7" i="2"/>
  <c r="E6" i="2"/>
  <c r="B6" i="2"/>
  <c r="E5" i="2"/>
  <c r="B5" i="2"/>
  <c r="E4" i="2"/>
  <c r="B4" i="2"/>
  <c r="E3" i="2"/>
  <c r="B3" i="2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Q63" i="1"/>
  <c r="Q62" i="1"/>
  <c r="E63" i="1"/>
  <c r="E62" i="1"/>
  <c r="Q34" i="1"/>
  <c r="Q33" i="1"/>
  <c r="E57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33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5" i="1"/>
  <c r="Q4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5" i="1"/>
  <c r="K4" i="1"/>
  <c r="E28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5" i="1"/>
  <c r="E4" i="1"/>
  <c r="V165" i="1"/>
  <c r="U165" i="1"/>
  <c r="T165" i="1"/>
  <c r="S165" i="1"/>
  <c r="W165" i="1" s="1"/>
  <c r="P165" i="1"/>
  <c r="O165" i="1"/>
  <c r="N165" i="1"/>
  <c r="V164" i="1"/>
  <c r="U164" i="1"/>
  <c r="T164" i="1"/>
  <c r="S164" i="1"/>
  <c r="W164" i="1" s="1"/>
  <c r="P164" i="1"/>
  <c r="O164" i="1"/>
  <c r="N164" i="1"/>
  <c r="V163" i="1"/>
  <c r="U163" i="1"/>
  <c r="T163" i="1"/>
  <c r="S163" i="1"/>
  <c r="W163" i="1" s="1"/>
  <c r="P163" i="1"/>
  <c r="O163" i="1"/>
  <c r="N163" i="1"/>
  <c r="V162" i="1"/>
  <c r="U162" i="1"/>
  <c r="T162" i="1"/>
  <c r="S162" i="1"/>
  <c r="W162" i="1" s="1"/>
  <c r="P162" i="1"/>
  <c r="O162" i="1"/>
  <c r="N162" i="1"/>
  <c r="V161" i="1"/>
  <c r="U161" i="1"/>
  <c r="T161" i="1"/>
  <c r="S161" i="1"/>
  <c r="W161" i="1" s="1"/>
  <c r="P161" i="1"/>
  <c r="O161" i="1"/>
  <c r="N161" i="1"/>
  <c r="V160" i="1"/>
  <c r="U160" i="1"/>
  <c r="T160" i="1"/>
  <c r="S160" i="1"/>
  <c r="W160" i="1" s="1"/>
  <c r="P160" i="1"/>
  <c r="O160" i="1"/>
  <c r="N160" i="1"/>
  <c r="V159" i="1"/>
  <c r="U159" i="1"/>
  <c r="T159" i="1"/>
  <c r="S159" i="1"/>
  <c r="W159" i="1" s="1"/>
  <c r="P159" i="1"/>
  <c r="O159" i="1"/>
  <c r="N159" i="1"/>
  <c r="V158" i="1"/>
  <c r="U158" i="1"/>
  <c r="T158" i="1"/>
  <c r="S158" i="1"/>
  <c r="W158" i="1" s="1"/>
  <c r="P158" i="1"/>
  <c r="O158" i="1"/>
  <c r="N158" i="1"/>
  <c r="V157" i="1"/>
  <c r="U157" i="1"/>
  <c r="T157" i="1"/>
  <c r="S157" i="1"/>
  <c r="W157" i="1" s="1"/>
  <c r="P157" i="1"/>
  <c r="O157" i="1"/>
  <c r="N157" i="1"/>
  <c r="V156" i="1"/>
  <c r="U156" i="1"/>
  <c r="T156" i="1"/>
  <c r="S156" i="1"/>
  <c r="W156" i="1" s="1"/>
  <c r="P156" i="1"/>
  <c r="O156" i="1"/>
  <c r="N156" i="1"/>
  <c r="V155" i="1"/>
  <c r="U155" i="1"/>
  <c r="T155" i="1"/>
  <c r="S155" i="1"/>
  <c r="W155" i="1" s="1"/>
  <c r="P155" i="1"/>
  <c r="O155" i="1"/>
  <c r="N155" i="1"/>
  <c r="V154" i="1"/>
  <c r="U154" i="1"/>
  <c r="T154" i="1"/>
  <c r="S154" i="1"/>
  <c r="W154" i="1" s="1"/>
  <c r="P154" i="1"/>
  <c r="O154" i="1"/>
  <c r="N154" i="1"/>
  <c r="V153" i="1"/>
  <c r="U153" i="1"/>
  <c r="T153" i="1"/>
  <c r="S153" i="1"/>
  <c r="W153" i="1" s="1"/>
  <c r="P153" i="1"/>
  <c r="O153" i="1"/>
  <c r="N153" i="1"/>
  <c r="V152" i="1"/>
  <c r="U152" i="1"/>
  <c r="T152" i="1"/>
  <c r="S152" i="1"/>
  <c r="W152" i="1" s="1"/>
  <c r="P152" i="1"/>
  <c r="O152" i="1"/>
  <c r="N152" i="1"/>
  <c r="V151" i="1"/>
  <c r="U151" i="1"/>
  <c r="T151" i="1"/>
  <c r="S151" i="1"/>
  <c r="W151" i="1" s="1"/>
  <c r="P151" i="1"/>
  <c r="O151" i="1"/>
  <c r="N151" i="1"/>
  <c r="V150" i="1"/>
  <c r="U150" i="1"/>
  <c r="T150" i="1"/>
  <c r="S150" i="1"/>
  <c r="W150" i="1" s="1"/>
  <c r="P150" i="1"/>
  <c r="O150" i="1"/>
  <c r="N150" i="1"/>
  <c r="V149" i="1"/>
  <c r="U149" i="1"/>
  <c r="T149" i="1"/>
  <c r="S149" i="1"/>
  <c r="W149" i="1" s="1"/>
  <c r="P149" i="1"/>
  <c r="O149" i="1"/>
  <c r="N149" i="1"/>
  <c r="V148" i="1"/>
  <c r="U148" i="1"/>
  <c r="T148" i="1"/>
  <c r="S148" i="1"/>
  <c r="W148" i="1" s="1"/>
  <c r="P148" i="1"/>
  <c r="O148" i="1"/>
  <c r="N148" i="1"/>
  <c r="V147" i="1"/>
  <c r="U147" i="1"/>
  <c r="T147" i="1"/>
  <c r="S147" i="1"/>
  <c r="W147" i="1" s="1"/>
  <c r="P147" i="1"/>
  <c r="O147" i="1"/>
  <c r="N147" i="1"/>
  <c r="V146" i="1"/>
  <c r="U146" i="1"/>
  <c r="T146" i="1"/>
  <c r="S146" i="1"/>
  <c r="W146" i="1" s="1"/>
  <c r="P146" i="1"/>
  <c r="O146" i="1"/>
  <c r="N146" i="1"/>
  <c r="V145" i="1"/>
  <c r="U145" i="1"/>
  <c r="T145" i="1"/>
  <c r="S145" i="1"/>
  <c r="W145" i="1" s="1"/>
  <c r="P145" i="1"/>
  <c r="O145" i="1"/>
  <c r="N145" i="1"/>
  <c r="V144" i="1"/>
  <c r="U144" i="1"/>
  <c r="T144" i="1"/>
  <c r="S144" i="1"/>
  <c r="W144" i="1" s="1"/>
  <c r="P144" i="1"/>
  <c r="O144" i="1"/>
  <c r="N144" i="1"/>
  <c r="V143" i="1"/>
  <c r="U143" i="1"/>
  <c r="T143" i="1"/>
  <c r="S143" i="1"/>
  <c r="W143" i="1" s="1"/>
  <c r="P143" i="1"/>
  <c r="O143" i="1"/>
  <c r="N143" i="1"/>
  <c r="V142" i="1"/>
  <c r="U142" i="1"/>
  <c r="T142" i="1"/>
  <c r="S142" i="1"/>
  <c r="W142" i="1" s="1"/>
  <c r="P142" i="1"/>
  <c r="O142" i="1"/>
  <c r="N142" i="1"/>
  <c r="V141" i="1"/>
  <c r="U141" i="1"/>
  <c r="T141" i="1"/>
  <c r="S141" i="1"/>
  <c r="W141" i="1" s="1"/>
  <c r="P141" i="1"/>
  <c r="O141" i="1"/>
  <c r="N141" i="1"/>
  <c r="V140" i="1"/>
  <c r="U140" i="1"/>
  <c r="T140" i="1"/>
  <c r="S140" i="1"/>
  <c r="W140" i="1" s="1"/>
  <c r="P140" i="1"/>
  <c r="O140" i="1"/>
  <c r="N140" i="1"/>
  <c r="V139" i="1"/>
  <c r="U139" i="1"/>
  <c r="T139" i="1"/>
  <c r="S139" i="1"/>
  <c r="W139" i="1" s="1"/>
  <c r="P139" i="1"/>
  <c r="O139" i="1"/>
  <c r="N139" i="1"/>
  <c r="V138" i="1"/>
  <c r="U138" i="1"/>
  <c r="T138" i="1"/>
  <c r="S138" i="1"/>
  <c r="W138" i="1" s="1"/>
  <c r="P138" i="1"/>
  <c r="O138" i="1"/>
  <c r="N138" i="1"/>
  <c r="V137" i="1"/>
  <c r="U137" i="1"/>
  <c r="T137" i="1"/>
  <c r="S137" i="1"/>
  <c r="W137" i="1" s="1"/>
  <c r="P137" i="1"/>
  <c r="O137" i="1"/>
  <c r="N137" i="1"/>
  <c r="V136" i="1"/>
  <c r="U136" i="1"/>
  <c r="T136" i="1"/>
  <c r="S136" i="1"/>
  <c r="W136" i="1" s="1"/>
  <c r="P136" i="1"/>
  <c r="O136" i="1"/>
  <c r="N136" i="1"/>
  <c r="V135" i="1"/>
  <c r="U135" i="1"/>
  <c r="T135" i="1"/>
  <c r="S135" i="1"/>
  <c r="W135" i="1" s="1"/>
  <c r="P135" i="1"/>
  <c r="O135" i="1"/>
  <c r="N135" i="1"/>
  <c r="V134" i="1"/>
  <c r="U134" i="1"/>
  <c r="T134" i="1"/>
  <c r="S134" i="1"/>
  <c r="W134" i="1" s="1"/>
  <c r="P134" i="1"/>
  <c r="O134" i="1"/>
  <c r="N134" i="1"/>
  <c r="V133" i="1"/>
  <c r="U133" i="1"/>
  <c r="T133" i="1"/>
  <c r="S133" i="1"/>
  <c r="W133" i="1" s="1"/>
  <c r="P133" i="1"/>
  <c r="O133" i="1"/>
  <c r="N133" i="1"/>
  <c r="V132" i="1"/>
  <c r="U132" i="1"/>
  <c r="T132" i="1"/>
  <c r="S132" i="1"/>
  <c r="W132" i="1" s="1"/>
  <c r="P132" i="1"/>
  <c r="O132" i="1"/>
  <c r="N132" i="1"/>
  <c r="V131" i="1"/>
  <c r="U131" i="1"/>
  <c r="T131" i="1"/>
  <c r="S131" i="1"/>
  <c r="W131" i="1" s="1"/>
  <c r="P131" i="1"/>
  <c r="O131" i="1"/>
  <c r="N131" i="1"/>
  <c r="V130" i="1"/>
  <c r="U130" i="1"/>
  <c r="T130" i="1"/>
  <c r="S130" i="1"/>
  <c r="W130" i="1" s="1"/>
  <c r="P130" i="1"/>
  <c r="O130" i="1"/>
  <c r="N130" i="1"/>
  <c r="V129" i="1"/>
  <c r="U129" i="1"/>
  <c r="T129" i="1"/>
  <c r="S129" i="1"/>
  <c r="W129" i="1" s="1"/>
  <c r="P129" i="1"/>
  <c r="O129" i="1"/>
  <c r="N129" i="1"/>
  <c r="V128" i="1"/>
  <c r="U128" i="1"/>
  <c r="T128" i="1"/>
  <c r="S128" i="1"/>
  <c r="W128" i="1" s="1"/>
  <c r="P128" i="1"/>
  <c r="O128" i="1"/>
  <c r="N128" i="1"/>
  <c r="V127" i="1"/>
  <c r="U127" i="1"/>
  <c r="T127" i="1"/>
  <c r="S127" i="1"/>
  <c r="W127" i="1" s="1"/>
  <c r="P127" i="1"/>
  <c r="O127" i="1"/>
  <c r="N127" i="1"/>
  <c r="V126" i="1"/>
  <c r="U126" i="1"/>
  <c r="T126" i="1"/>
  <c r="S126" i="1"/>
  <c r="W126" i="1" s="1"/>
  <c r="P126" i="1"/>
  <c r="O126" i="1"/>
  <c r="N126" i="1"/>
  <c r="V125" i="1"/>
  <c r="U125" i="1"/>
  <c r="T125" i="1"/>
  <c r="S125" i="1"/>
  <c r="W125" i="1" s="1"/>
  <c r="P125" i="1"/>
  <c r="O125" i="1"/>
  <c r="N125" i="1"/>
  <c r="V124" i="1"/>
  <c r="U124" i="1"/>
  <c r="T124" i="1"/>
  <c r="S124" i="1"/>
  <c r="W124" i="1" s="1"/>
  <c r="P124" i="1"/>
  <c r="O124" i="1"/>
  <c r="N124" i="1"/>
  <c r="V123" i="1"/>
  <c r="U123" i="1"/>
  <c r="T123" i="1"/>
  <c r="S123" i="1"/>
  <c r="W123" i="1" s="1"/>
  <c r="P123" i="1"/>
  <c r="O123" i="1"/>
  <c r="N123" i="1"/>
  <c r="V122" i="1"/>
  <c r="U122" i="1"/>
  <c r="T122" i="1"/>
  <c r="S122" i="1"/>
  <c r="W122" i="1" s="1"/>
  <c r="P122" i="1"/>
  <c r="O122" i="1"/>
  <c r="N122" i="1"/>
  <c r="V121" i="1"/>
  <c r="U121" i="1"/>
  <c r="T121" i="1"/>
  <c r="S121" i="1"/>
  <c r="W121" i="1" s="1"/>
  <c r="P121" i="1"/>
  <c r="O121" i="1"/>
  <c r="N121" i="1"/>
  <c r="V120" i="1"/>
  <c r="U120" i="1"/>
  <c r="T120" i="1"/>
  <c r="S120" i="1"/>
  <c r="W120" i="1" s="1"/>
  <c r="P120" i="1"/>
  <c r="O120" i="1"/>
  <c r="N120" i="1"/>
  <c r="V119" i="1"/>
  <c r="U119" i="1"/>
  <c r="T119" i="1"/>
  <c r="S119" i="1"/>
  <c r="W119" i="1" s="1"/>
  <c r="P119" i="1"/>
  <c r="O119" i="1"/>
  <c r="N119" i="1"/>
  <c r="V118" i="1"/>
  <c r="U118" i="1"/>
  <c r="T118" i="1"/>
  <c r="S118" i="1"/>
  <c r="W118" i="1" s="1"/>
  <c r="P118" i="1"/>
  <c r="O118" i="1"/>
  <c r="N118" i="1"/>
  <c r="V117" i="1"/>
  <c r="U117" i="1"/>
  <c r="T117" i="1"/>
  <c r="S117" i="1"/>
  <c r="W117" i="1" s="1"/>
  <c r="P117" i="1"/>
  <c r="O117" i="1"/>
  <c r="N117" i="1"/>
  <c r="V116" i="1"/>
  <c r="U116" i="1"/>
  <c r="T116" i="1"/>
  <c r="S116" i="1"/>
  <c r="W116" i="1" s="1"/>
  <c r="P116" i="1"/>
  <c r="O116" i="1"/>
  <c r="N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J165" i="1"/>
  <c r="I165" i="1"/>
  <c r="H165" i="1"/>
  <c r="G165" i="1"/>
  <c r="K165" i="1" s="1"/>
  <c r="D165" i="1"/>
  <c r="C165" i="1"/>
  <c r="J164" i="1"/>
  <c r="I164" i="1"/>
  <c r="H164" i="1"/>
  <c r="G164" i="1"/>
  <c r="K164" i="1" s="1"/>
  <c r="D164" i="1"/>
  <c r="C164" i="1"/>
  <c r="J163" i="1"/>
  <c r="I163" i="1"/>
  <c r="H163" i="1"/>
  <c r="G163" i="1"/>
  <c r="K163" i="1" s="1"/>
  <c r="D163" i="1"/>
  <c r="C163" i="1"/>
  <c r="J162" i="1"/>
  <c r="I162" i="1"/>
  <c r="H162" i="1"/>
  <c r="G162" i="1"/>
  <c r="K162" i="1" s="1"/>
  <c r="D162" i="1"/>
  <c r="C162" i="1"/>
  <c r="J161" i="1"/>
  <c r="I161" i="1"/>
  <c r="H161" i="1"/>
  <c r="G161" i="1"/>
  <c r="K161" i="1" s="1"/>
  <c r="D161" i="1"/>
  <c r="C161" i="1"/>
  <c r="J160" i="1"/>
  <c r="I160" i="1"/>
  <c r="H160" i="1"/>
  <c r="G160" i="1"/>
  <c r="K160" i="1" s="1"/>
  <c r="D160" i="1"/>
  <c r="C160" i="1"/>
  <c r="J159" i="1"/>
  <c r="I159" i="1"/>
  <c r="H159" i="1"/>
  <c r="G159" i="1"/>
  <c r="K159" i="1" s="1"/>
  <c r="D159" i="1"/>
  <c r="C159" i="1"/>
  <c r="J158" i="1"/>
  <c r="I158" i="1"/>
  <c r="H158" i="1"/>
  <c r="G158" i="1"/>
  <c r="K158" i="1" s="1"/>
  <c r="D158" i="1"/>
  <c r="C158" i="1"/>
  <c r="J157" i="1"/>
  <c r="I157" i="1"/>
  <c r="H157" i="1"/>
  <c r="G157" i="1"/>
  <c r="K157" i="1" s="1"/>
  <c r="D157" i="1"/>
  <c r="C157" i="1"/>
  <c r="J156" i="1"/>
  <c r="I156" i="1"/>
  <c r="H156" i="1"/>
  <c r="G156" i="1"/>
  <c r="K156" i="1" s="1"/>
  <c r="D156" i="1"/>
  <c r="C156" i="1"/>
  <c r="J155" i="1"/>
  <c r="I155" i="1"/>
  <c r="H155" i="1"/>
  <c r="G155" i="1"/>
  <c r="K155" i="1" s="1"/>
  <c r="D155" i="1"/>
  <c r="C155" i="1"/>
  <c r="J154" i="1"/>
  <c r="I154" i="1"/>
  <c r="H154" i="1"/>
  <c r="G154" i="1"/>
  <c r="K154" i="1" s="1"/>
  <c r="D154" i="1"/>
  <c r="C154" i="1"/>
  <c r="J153" i="1"/>
  <c r="I153" i="1"/>
  <c r="H153" i="1"/>
  <c r="G153" i="1"/>
  <c r="K153" i="1" s="1"/>
  <c r="D153" i="1"/>
  <c r="C153" i="1"/>
  <c r="J152" i="1"/>
  <c r="I152" i="1"/>
  <c r="H152" i="1"/>
  <c r="G152" i="1"/>
  <c r="K152" i="1" s="1"/>
  <c r="D152" i="1"/>
  <c r="C152" i="1"/>
  <c r="J151" i="1"/>
  <c r="I151" i="1"/>
  <c r="H151" i="1"/>
  <c r="G151" i="1"/>
  <c r="K151" i="1" s="1"/>
  <c r="D151" i="1"/>
  <c r="C151" i="1"/>
  <c r="J150" i="1"/>
  <c r="I150" i="1"/>
  <c r="H150" i="1"/>
  <c r="G150" i="1"/>
  <c r="K150" i="1" s="1"/>
  <c r="D150" i="1"/>
  <c r="C150" i="1"/>
  <c r="J149" i="1"/>
  <c r="I149" i="1"/>
  <c r="H149" i="1"/>
  <c r="G149" i="1"/>
  <c r="K149" i="1" s="1"/>
  <c r="D149" i="1"/>
  <c r="C149" i="1"/>
  <c r="J148" i="1"/>
  <c r="I148" i="1"/>
  <c r="H148" i="1"/>
  <c r="G148" i="1"/>
  <c r="K148" i="1" s="1"/>
  <c r="D148" i="1"/>
  <c r="C148" i="1"/>
  <c r="J147" i="1"/>
  <c r="I147" i="1"/>
  <c r="H147" i="1"/>
  <c r="G147" i="1"/>
  <c r="K147" i="1" s="1"/>
  <c r="D147" i="1"/>
  <c r="C147" i="1"/>
  <c r="J146" i="1"/>
  <c r="I146" i="1"/>
  <c r="H146" i="1"/>
  <c r="G146" i="1"/>
  <c r="K146" i="1" s="1"/>
  <c r="D146" i="1"/>
  <c r="C146" i="1"/>
  <c r="J145" i="1"/>
  <c r="I145" i="1"/>
  <c r="H145" i="1"/>
  <c r="G145" i="1"/>
  <c r="K145" i="1" s="1"/>
  <c r="D145" i="1"/>
  <c r="C145" i="1"/>
  <c r="J144" i="1"/>
  <c r="I144" i="1"/>
  <c r="H144" i="1"/>
  <c r="G144" i="1"/>
  <c r="K144" i="1" s="1"/>
  <c r="D144" i="1"/>
  <c r="C144" i="1"/>
  <c r="J143" i="1"/>
  <c r="I143" i="1"/>
  <c r="H143" i="1"/>
  <c r="G143" i="1"/>
  <c r="K143" i="1" s="1"/>
  <c r="D143" i="1"/>
  <c r="C143" i="1"/>
  <c r="J142" i="1"/>
  <c r="I142" i="1"/>
  <c r="H142" i="1"/>
  <c r="G142" i="1"/>
  <c r="K142" i="1" s="1"/>
  <c r="D142" i="1"/>
  <c r="C142" i="1"/>
  <c r="J141" i="1"/>
  <c r="I141" i="1"/>
  <c r="H141" i="1"/>
  <c r="G141" i="1"/>
  <c r="K141" i="1" s="1"/>
  <c r="D141" i="1"/>
  <c r="C141" i="1"/>
  <c r="J140" i="1"/>
  <c r="I140" i="1"/>
  <c r="H140" i="1"/>
  <c r="G140" i="1"/>
  <c r="K140" i="1" s="1"/>
  <c r="D140" i="1"/>
  <c r="C140" i="1"/>
  <c r="J139" i="1"/>
  <c r="I139" i="1"/>
  <c r="H139" i="1"/>
  <c r="G139" i="1"/>
  <c r="K139" i="1" s="1"/>
  <c r="D139" i="1"/>
  <c r="C139" i="1"/>
  <c r="J138" i="1"/>
  <c r="I138" i="1"/>
  <c r="H138" i="1"/>
  <c r="G138" i="1"/>
  <c r="K138" i="1" s="1"/>
  <c r="D138" i="1"/>
  <c r="C138" i="1"/>
  <c r="J137" i="1"/>
  <c r="I137" i="1"/>
  <c r="H137" i="1"/>
  <c r="G137" i="1"/>
  <c r="K137" i="1" s="1"/>
  <c r="D137" i="1"/>
  <c r="C137" i="1"/>
  <c r="J136" i="1"/>
  <c r="I136" i="1"/>
  <c r="H136" i="1"/>
  <c r="G136" i="1"/>
  <c r="K136" i="1" s="1"/>
  <c r="D136" i="1"/>
  <c r="C136" i="1"/>
  <c r="J135" i="1"/>
  <c r="I135" i="1"/>
  <c r="H135" i="1"/>
  <c r="G135" i="1"/>
  <c r="K135" i="1" s="1"/>
  <c r="D135" i="1"/>
  <c r="C135" i="1"/>
  <c r="J134" i="1"/>
  <c r="I134" i="1"/>
  <c r="H134" i="1"/>
  <c r="G134" i="1"/>
  <c r="K134" i="1" s="1"/>
  <c r="D134" i="1"/>
  <c r="C134" i="1"/>
  <c r="J133" i="1"/>
  <c r="I133" i="1"/>
  <c r="H133" i="1"/>
  <c r="G133" i="1"/>
  <c r="K133" i="1" s="1"/>
  <c r="D133" i="1"/>
  <c r="C133" i="1"/>
  <c r="J132" i="1"/>
  <c r="I132" i="1"/>
  <c r="H132" i="1"/>
  <c r="G132" i="1"/>
  <c r="K132" i="1" s="1"/>
  <c r="D132" i="1"/>
  <c r="C132" i="1"/>
  <c r="J131" i="1"/>
  <c r="I131" i="1"/>
  <c r="H131" i="1"/>
  <c r="G131" i="1"/>
  <c r="K131" i="1" s="1"/>
  <c r="D131" i="1"/>
  <c r="C131" i="1"/>
  <c r="J130" i="1"/>
  <c r="I130" i="1"/>
  <c r="H130" i="1"/>
  <c r="G130" i="1"/>
  <c r="K130" i="1" s="1"/>
  <c r="D130" i="1"/>
  <c r="C130" i="1"/>
  <c r="J129" i="1"/>
  <c r="I129" i="1"/>
  <c r="H129" i="1"/>
  <c r="G129" i="1"/>
  <c r="K129" i="1" s="1"/>
  <c r="D129" i="1"/>
  <c r="C129" i="1"/>
  <c r="J128" i="1"/>
  <c r="I128" i="1"/>
  <c r="H128" i="1"/>
  <c r="G128" i="1"/>
  <c r="K128" i="1" s="1"/>
  <c r="D128" i="1"/>
  <c r="C128" i="1"/>
  <c r="J127" i="1"/>
  <c r="I127" i="1"/>
  <c r="H127" i="1"/>
  <c r="G127" i="1"/>
  <c r="K127" i="1" s="1"/>
  <c r="D127" i="1"/>
  <c r="C127" i="1"/>
  <c r="J126" i="1"/>
  <c r="I126" i="1"/>
  <c r="H126" i="1"/>
  <c r="G126" i="1"/>
  <c r="K126" i="1" s="1"/>
  <c r="D126" i="1"/>
  <c r="C126" i="1"/>
  <c r="J125" i="1"/>
  <c r="I125" i="1"/>
  <c r="H125" i="1"/>
  <c r="G125" i="1"/>
  <c r="K125" i="1" s="1"/>
  <c r="D125" i="1"/>
  <c r="C125" i="1"/>
  <c r="J124" i="1"/>
  <c r="I124" i="1"/>
  <c r="H124" i="1"/>
  <c r="G124" i="1"/>
  <c r="K124" i="1" s="1"/>
  <c r="D124" i="1"/>
  <c r="C124" i="1"/>
  <c r="J123" i="1"/>
  <c r="I123" i="1"/>
  <c r="H123" i="1"/>
  <c r="G123" i="1"/>
  <c r="K123" i="1" s="1"/>
  <c r="D123" i="1"/>
  <c r="C123" i="1"/>
  <c r="J122" i="1"/>
  <c r="I122" i="1"/>
  <c r="H122" i="1"/>
  <c r="G122" i="1"/>
  <c r="K122" i="1" s="1"/>
  <c r="D122" i="1"/>
  <c r="C122" i="1"/>
  <c r="J121" i="1"/>
  <c r="I121" i="1"/>
  <c r="H121" i="1"/>
  <c r="G121" i="1"/>
  <c r="K121" i="1" s="1"/>
  <c r="D121" i="1"/>
  <c r="C121" i="1"/>
  <c r="J120" i="1"/>
  <c r="I120" i="1"/>
  <c r="H120" i="1"/>
  <c r="G120" i="1"/>
  <c r="K120" i="1" s="1"/>
  <c r="D120" i="1"/>
  <c r="C120" i="1"/>
  <c r="J119" i="1"/>
  <c r="I119" i="1"/>
  <c r="H119" i="1"/>
  <c r="G119" i="1"/>
  <c r="K119" i="1" s="1"/>
  <c r="D119" i="1"/>
  <c r="C119" i="1"/>
  <c r="J118" i="1"/>
  <c r="I118" i="1"/>
  <c r="H118" i="1"/>
  <c r="G118" i="1"/>
  <c r="K118" i="1" s="1"/>
  <c r="D118" i="1"/>
  <c r="C118" i="1"/>
  <c r="J117" i="1"/>
  <c r="I117" i="1"/>
  <c r="H117" i="1"/>
  <c r="G117" i="1"/>
  <c r="K117" i="1" s="1"/>
  <c r="D117" i="1"/>
  <c r="C117" i="1"/>
  <c r="J116" i="1"/>
  <c r="I116" i="1"/>
  <c r="H116" i="1"/>
  <c r="G116" i="1"/>
  <c r="K116" i="1" s="1"/>
  <c r="D116" i="1"/>
  <c r="C116" i="1"/>
  <c r="B116" i="1"/>
  <c r="N87" i="1"/>
  <c r="O87" i="1"/>
  <c r="P87" i="1"/>
  <c r="S87" i="1"/>
  <c r="W87" i="1" s="1"/>
  <c r="T87" i="1"/>
  <c r="U87" i="1"/>
  <c r="V87" i="1"/>
  <c r="N88" i="1"/>
  <c r="O88" i="1"/>
  <c r="P88" i="1"/>
  <c r="S88" i="1"/>
  <c r="W88" i="1" s="1"/>
  <c r="T88" i="1"/>
  <c r="U88" i="1"/>
  <c r="V88" i="1"/>
  <c r="N89" i="1"/>
  <c r="O89" i="1"/>
  <c r="P89" i="1"/>
  <c r="S89" i="1"/>
  <c r="W89" i="1" s="1"/>
  <c r="T89" i="1"/>
  <c r="U89" i="1"/>
  <c r="V89" i="1"/>
  <c r="N90" i="1"/>
  <c r="O90" i="1"/>
  <c r="P90" i="1"/>
  <c r="S90" i="1"/>
  <c r="W90" i="1" s="1"/>
  <c r="T90" i="1"/>
  <c r="U90" i="1"/>
  <c r="V90" i="1"/>
  <c r="N91" i="1"/>
  <c r="O91" i="1"/>
  <c r="P91" i="1"/>
  <c r="S91" i="1"/>
  <c r="W91" i="1" s="1"/>
  <c r="T91" i="1"/>
  <c r="U91" i="1"/>
  <c r="V91" i="1"/>
  <c r="N92" i="1"/>
  <c r="O92" i="1"/>
  <c r="P92" i="1"/>
  <c r="S92" i="1"/>
  <c r="W92" i="1" s="1"/>
  <c r="T92" i="1"/>
  <c r="U92" i="1"/>
  <c r="V92" i="1"/>
  <c r="N93" i="1"/>
  <c r="O93" i="1"/>
  <c r="P93" i="1"/>
  <c r="S93" i="1"/>
  <c r="W93" i="1" s="1"/>
  <c r="T93" i="1"/>
  <c r="U93" i="1"/>
  <c r="V93" i="1"/>
  <c r="N94" i="1"/>
  <c r="O94" i="1"/>
  <c r="P94" i="1"/>
  <c r="S94" i="1"/>
  <c r="W94" i="1" s="1"/>
  <c r="T94" i="1"/>
  <c r="U94" i="1"/>
  <c r="V94" i="1"/>
  <c r="N95" i="1"/>
  <c r="O95" i="1"/>
  <c r="P95" i="1"/>
  <c r="S95" i="1"/>
  <c r="W95" i="1" s="1"/>
  <c r="T95" i="1"/>
  <c r="U95" i="1"/>
  <c r="V95" i="1"/>
  <c r="N96" i="1"/>
  <c r="O96" i="1"/>
  <c r="P96" i="1"/>
  <c r="S96" i="1"/>
  <c r="W96" i="1" s="1"/>
  <c r="T96" i="1"/>
  <c r="U96" i="1"/>
  <c r="V96" i="1"/>
  <c r="N97" i="1"/>
  <c r="O97" i="1"/>
  <c r="P97" i="1"/>
  <c r="S97" i="1"/>
  <c r="W97" i="1" s="1"/>
  <c r="T97" i="1"/>
  <c r="U97" i="1"/>
  <c r="V97" i="1"/>
  <c r="N98" i="1"/>
  <c r="O98" i="1"/>
  <c r="P98" i="1"/>
  <c r="S98" i="1"/>
  <c r="W98" i="1" s="1"/>
  <c r="T98" i="1"/>
  <c r="U98" i="1"/>
  <c r="V98" i="1"/>
  <c r="N99" i="1"/>
  <c r="O99" i="1"/>
  <c r="P99" i="1"/>
  <c r="S99" i="1"/>
  <c r="W99" i="1" s="1"/>
  <c r="T99" i="1"/>
  <c r="U99" i="1"/>
  <c r="V99" i="1"/>
  <c r="N100" i="1"/>
  <c r="O100" i="1"/>
  <c r="P100" i="1"/>
  <c r="S100" i="1"/>
  <c r="W100" i="1" s="1"/>
  <c r="T100" i="1"/>
  <c r="U100" i="1"/>
  <c r="V100" i="1"/>
  <c r="N101" i="1"/>
  <c r="O101" i="1"/>
  <c r="P101" i="1"/>
  <c r="S101" i="1"/>
  <c r="W101" i="1" s="1"/>
  <c r="T101" i="1"/>
  <c r="U101" i="1"/>
  <c r="V101" i="1"/>
  <c r="N102" i="1"/>
  <c r="O102" i="1"/>
  <c r="P102" i="1"/>
  <c r="S102" i="1"/>
  <c r="W102" i="1" s="1"/>
  <c r="T102" i="1"/>
  <c r="U102" i="1"/>
  <c r="V102" i="1"/>
  <c r="N103" i="1"/>
  <c r="O103" i="1"/>
  <c r="P103" i="1"/>
  <c r="S103" i="1"/>
  <c r="W103" i="1" s="1"/>
  <c r="T103" i="1"/>
  <c r="U103" i="1"/>
  <c r="V103" i="1"/>
  <c r="N104" i="1"/>
  <c r="O104" i="1"/>
  <c r="P104" i="1"/>
  <c r="S104" i="1"/>
  <c r="W104" i="1" s="1"/>
  <c r="T104" i="1"/>
  <c r="U104" i="1"/>
  <c r="V104" i="1"/>
  <c r="N105" i="1"/>
  <c r="O105" i="1"/>
  <c r="P105" i="1"/>
  <c r="S105" i="1"/>
  <c r="W105" i="1" s="1"/>
  <c r="T105" i="1"/>
  <c r="U105" i="1"/>
  <c r="V105" i="1"/>
  <c r="N106" i="1"/>
  <c r="O106" i="1"/>
  <c r="P106" i="1"/>
  <c r="S106" i="1"/>
  <c r="W106" i="1" s="1"/>
  <c r="T106" i="1"/>
  <c r="U106" i="1"/>
  <c r="V106" i="1"/>
  <c r="N107" i="1"/>
  <c r="O107" i="1"/>
  <c r="P107" i="1"/>
  <c r="S107" i="1"/>
  <c r="W107" i="1" s="1"/>
  <c r="T107" i="1"/>
  <c r="U107" i="1"/>
  <c r="V107" i="1"/>
  <c r="N108" i="1"/>
  <c r="O108" i="1"/>
  <c r="P108" i="1"/>
  <c r="S108" i="1"/>
  <c r="W108" i="1" s="1"/>
  <c r="T108" i="1"/>
  <c r="U108" i="1"/>
  <c r="V108" i="1"/>
  <c r="N109" i="1"/>
  <c r="O109" i="1"/>
  <c r="P109" i="1"/>
  <c r="S109" i="1"/>
  <c r="W109" i="1" s="1"/>
  <c r="T109" i="1"/>
  <c r="U109" i="1"/>
  <c r="V109" i="1"/>
  <c r="N110" i="1"/>
  <c r="O110" i="1"/>
  <c r="P110" i="1"/>
  <c r="S110" i="1"/>
  <c r="W110" i="1" s="1"/>
  <c r="T110" i="1"/>
  <c r="U110" i="1"/>
  <c r="V110" i="1"/>
  <c r="N111" i="1"/>
  <c r="O111" i="1"/>
  <c r="P111" i="1"/>
  <c r="S111" i="1"/>
  <c r="W111" i="1" s="1"/>
  <c r="T111" i="1"/>
  <c r="U111" i="1"/>
  <c r="V111" i="1"/>
  <c r="B87" i="1"/>
  <c r="C87" i="1"/>
  <c r="D87" i="1"/>
  <c r="G87" i="1"/>
  <c r="K87" i="1" s="1"/>
  <c r="H87" i="1"/>
  <c r="I87" i="1"/>
  <c r="J87" i="1"/>
  <c r="B88" i="1"/>
  <c r="C88" i="1"/>
  <c r="D88" i="1"/>
  <c r="G88" i="1"/>
  <c r="K88" i="1" s="1"/>
  <c r="H88" i="1"/>
  <c r="I88" i="1"/>
  <c r="J88" i="1"/>
  <c r="B89" i="1"/>
  <c r="C89" i="1"/>
  <c r="D89" i="1"/>
  <c r="G89" i="1"/>
  <c r="K89" i="1" s="1"/>
  <c r="H89" i="1"/>
  <c r="I89" i="1"/>
  <c r="J89" i="1"/>
  <c r="B90" i="1"/>
  <c r="C90" i="1"/>
  <c r="D90" i="1"/>
  <c r="G90" i="1"/>
  <c r="K90" i="1" s="1"/>
  <c r="H90" i="1"/>
  <c r="I90" i="1"/>
  <c r="J90" i="1"/>
  <c r="B91" i="1"/>
  <c r="C91" i="1"/>
  <c r="D91" i="1"/>
  <c r="G91" i="1"/>
  <c r="K91" i="1" s="1"/>
  <c r="H91" i="1"/>
  <c r="I91" i="1"/>
  <c r="J91" i="1"/>
  <c r="B92" i="1"/>
  <c r="C92" i="1"/>
  <c r="D92" i="1"/>
  <c r="G92" i="1"/>
  <c r="K92" i="1" s="1"/>
  <c r="H92" i="1"/>
  <c r="I92" i="1"/>
  <c r="J92" i="1"/>
  <c r="B93" i="1"/>
  <c r="C93" i="1"/>
  <c r="D93" i="1"/>
  <c r="G93" i="1"/>
  <c r="K93" i="1" s="1"/>
  <c r="H93" i="1"/>
  <c r="I93" i="1"/>
  <c r="J93" i="1"/>
  <c r="B94" i="1"/>
  <c r="C94" i="1"/>
  <c r="D94" i="1"/>
  <c r="G94" i="1"/>
  <c r="K94" i="1" s="1"/>
  <c r="H94" i="1"/>
  <c r="I94" i="1"/>
  <c r="J94" i="1"/>
  <c r="B95" i="1"/>
  <c r="C95" i="1"/>
  <c r="D95" i="1"/>
  <c r="G95" i="1"/>
  <c r="K95" i="1" s="1"/>
  <c r="H95" i="1"/>
  <c r="I95" i="1"/>
  <c r="J95" i="1"/>
  <c r="B96" i="1"/>
  <c r="C96" i="1"/>
  <c r="D96" i="1"/>
  <c r="G96" i="1"/>
  <c r="K96" i="1" s="1"/>
  <c r="H96" i="1"/>
  <c r="I96" i="1"/>
  <c r="J96" i="1"/>
  <c r="B97" i="1"/>
  <c r="C97" i="1"/>
  <c r="D97" i="1"/>
  <c r="G97" i="1"/>
  <c r="K97" i="1" s="1"/>
  <c r="H97" i="1"/>
  <c r="I97" i="1"/>
  <c r="J97" i="1"/>
  <c r="B98" i="1"/>
  <c r="C98" i="1"/>
  <c r="D98" i="1"/>
  <c r="G98" i="1"/>
  <c r="K98" i="1" s="1"/>
  <c r="H98" i="1"/>
  <c r="I98" i="1"/>
  <c r="J98" i="1"/>
  <c r="B99" i="1"/>
  <c r="C99" i="1"/>
  <c r="D99" i="1"/>
  <c r="G99" i="1"/>
  <c r="K99" i="1" s="1"/>
  <c r="H99" i="1"/>
  <c r="I99" i="1"/>
  <c r="J99" i="1"/>
  <c r="B100" i="1"/>
  <c r="C100" i="1"/>
  <c r="D100" i="1"/>
  <c r="G100" i="1"/>
  <c r="K100" i="1" s="1"/>
  <c r="H100" i="1"/>
  <c r="I100" i="1"/>
  <c r="J100" i="1"/>
  <c r="B101" i="1"/>
  <c r="C101" i="1"/>
  <c r="D101" i="1"/>
  <c r="G101" i="1"/>
  <c r="K101" i="1" s="1"/>
  <c r="H101" i="1"/>
  <c r="I101" i="1"/>
  <c r="J101" i="1"/>
  <c r="B102" i="1"/>
  <c r="C102" i="1"/>
  <c r="D102" i="1"/>
  <c r="G102" i="1"/>
  <c r="K102" i="1" s="1"/>
  <c r="H102" i="1"/>
  <c r="I102" i="1"/>
  <c r="J102" i="1"/>
  <c r="B103" i="1"/>
  <c r="C103" i="1"/>
  <c r="D103" i="1"/>
  <c r="G103" i="1"/>
  <c r="K103" i="1" s="1"/>
  <c r="H103" i="1"/>
  <c r="I103" i="1"/>
  <c r="J103" i="1"/>
  <c r="B104" i="1"/>
  <c r="C104" i="1"/>
  <c r="D104" i="1"/>
  <c r="G104" i="1"/>
  <c r="K104" i="1" s="1"/>
  <c r="H104" i="1"/>
  <c r="I104" i="1"/>
  <c r="J104" i="1"/>
  <c r="B105" i="1"/>
  <c r="C105" i="1"/>
  <c r="D105" i="1"/>
  <c r="G105" i="1"/>
  <c r="K105" i="1" s="1"/>
  <c r="H105" i="1"/>
  <c r="I105" i="1"/>
  <c r="J105" i="1"/>
  <c r="B106" i="1"/>
  <c r="C106" i="1"/>
  <c r="D106" i="1"/>
  <c r="G106" i="1"/>
  <c r="K106" i="1" s="1"/>
  <c r="H106" i="1"/>
  <c r="I106" i="1"/>
  <c r="J106" i="1"/>
  <c r="B107" i="1"/>
  <c r="C107" i="1"/>
  <c r="D107" i="1"/>
  <c r="G107" i="1"/>
  <c r="K107" i="1" s="1"/>
  <c r="H107" i="1"/>
  <c r="I107" i="1"/>
  <c r="J107" i="1"/>
  <c r="B108" i="1"/>
  <c r="C108" i="1"/>
  <c r="D108" i="1"/>
  <c r="G108" i="1"/>
  <c r="K108" i="1" s="1"/>
  <c r="H108" i="1"/>
  <c r="I108" i="1"/>
  <c r="J108" i="1"/>
  <c r="B109" i="1"/>
  <c r="C109" i="1"/>
  <c r="D109" i="1"/>
  <c r="G109" i="1"/>
  <c r="K109" i="1" s="1"/>
  <c r="H109" i="1"/>
  <c r="I109" i="1"/>
  <c r="J109" i="1"/>
  <c r="B110" i="1"/>
  <c r="C110" i="1"/>
  <c r="D110" i="1"/>
  <c r="G110" i="1"/>
  <c r="K110" i="1" s="1"/>
  <c r="H110" i="1"/>
  <c r="I110" i="1"/>
  <c r="J110" i="1"/>
  <c r="B111" i="1"/>
  <c r="C111" i="1"/>
  <c r="D111" i="1"/>
  <c r="G111" i="1"/>
  <c r="K111" i="1" s="1"/>
  <c r="H111" i="1"/>
  <c r="I111" i="1"/>
  <c r="J111" i="1"/>
  <c r="V86" i="1"/>
  <c r="U86" i="1"/>
  <c r="T86" i="1"/>
  <c r="S86" i="1"/>
  <c r="W86" i="1" s="1"/>
  <c r="P86" i="1"/>
  <c r="O86" i="1"/>
  <c r="N86" i="1"/>
  <c r="J86" i="1"/>
  <c r="I86" i="1"/>
  <c r="H86" i="1"/>
  <c r="G86" i="1"/>
  <c r="K86" i="1" s="1"/>
  <c r="D86" i="1"/>
  <c r="C86" i="1"/>
  <c r="B86" i="1"/>
  <c r="V85" i="1"/>
  <c r="U85" i="1"/>
  <c r="T85" i="1"/>
  <c r="S85" i="1"/>
  <c r="W85" i="1" s="1"/>
  <c r="P85" i="1"/>
  <c r="O85" i="1"/>
  <c r="N85" i="1"/>
  <c r="J85" i="1"/>
  <c r="I85" i="1"/>
  <c r="H85" i="1"/>
  <c r="G85" i="1"/>
  <c r="K85" i="1" s="1"/>
  <c r="D85" i="1"/>
  <c r="C85" i="1"/>
  <c r="B85" i="1"/>
  <c r="V84" i="1"/>
  <c r="U84" i="1"/>
  <c r="T84" i="1"/>
  <c r="S84" i="1"/>
  <c r="W84" i="1" s="1"/>
  <c r="P84" i="1"/>
  <c r="O84" i="1"/>
  <c r="N84" i="1"/>
  <c r="J84" i="1"/>
  <c r="I84" i="1"/>
  <c r="H84" i="1"/>
  <c r="G84" i="1"/>
  <c r="K84" i="1" s="1"/>
  <c r="D84" i="1"/>
  <c r="C84" i="1"/>
  <c r="B84" i="1"/>
  <c r="V83" i="1"/>
  <c r="U83" i="1"/>
  <c r="T83" i="1"/>
  <c r="S83" i="1"/>
  <c r="W83" i="1" s="1"/>
  <c r="P83" i="1"/>
  <c r="O83" i="1"/>
  <c r="N83" i="1"/>
  <c r="J83" i="1"/>
  <c r="I83" i="1"/>
  <c r="H83" i="1"/>
  <c r="G83" i="1"/>
  <c r="K83" i="1" s="1"/>
  <c r="D83" i="1"/>
  <c r="C83" i="1"/>
  <c r="B83" i="1"/>
  <c r="V82" i="1"/>
  <c r="U82" i="1"/>
  <c r="T82" i="1"/>
  <c r="S82" i="1"/>
  <c r="W82" i="1" s="1"/>
  <c r="P82" i="1"/>
  <c r="O82" i="1"/>
  <c r="N82" i="1"/>
  <c r="J82" i="1"/>
  <c r="I82" i="1"/>
  <c r="H82" i="1"/>
  <c r="G82" i="1"/>
  <c r="K82" i="1" s="1"/>
  <c r="D82" i="1"/>
  <c r="C82" i="1"/>
  <c r="B82" i="1"/>
  <c r="V81" i="1"/>
  <c r="U81" i="1"/>
  <c r="T81" i="1"/>
  <c r="S81" i="1"/>
  <c r="W81" i="1" s="1"/>
  <c r="P81" i="1"/>
  <c r="O81" i="1"/>
  <c r="N81" i="1"/>
  <c r="J81" i="1"/>
  <c r="I81" i="1"/>
  <c r="H81" i="1"/>
  <c r="G81" i="1"/>
  <c r="K81" i="1" s="1"/>
  <c r="D81" i="1"/>
  <c r="C81" i="1"/>
  <c r="B81" i="1"/>
  <c r="V80" i="1"/>
  <c r="U80" i="1"/>
  <c r="T80" i="1"/>
  <c r="S80" i="1"/>
  <c r="W80" i="1" s="1"/>
  <c r="P80" i="1"/>
  <c r="O80" i="1"/>
  <c r="N80" i="1"/>
  <c r="J80" i="1"/>
  <c r="I80" i="1"/>
  <c r="H80" i="1"/>
  <c r="G80" i="1"/>
  <c r="K80" i="1" s="1"/>
  <c r="D80" i="1"/>
  <c r="C80" i="1"/>
  <c r="B80" i="1"/>
  <c r="V79" i="1"/>
  <c r="U79" i="1"/>
  <c r="T79" i="1"/>
  <c r="S79" i="1"/>
  <c r="W79" i="1" s="1"/>
  <c r="P79" i="1"/>
  <c r="O79" i="1"/>
  <c r="N79" i="1"/>
  <c r="J79" i="1"/>
  <c r="I79" i="1"/>
  <c r="H79" i="1"/>
  <c r="G79" i="1"/>
  <c r="K79" i="1" s="1"/>
  <c r="D79" i="1"/>
  <c r="C79" i="1"/>
  <c r="B79" i="1"/>
  <c r="V78" i="1"/>
  <c r="U78" i="1"/>
  <c r="T78" i="1"/>
  <c r="S78" i="1"/>
  <c r="W78" i="1" s="1"/>
  <c r="P78" i="1"/>
  <c r="O78" i="1"/>
  <c r="N78" i="1"/>
  <c r="J78" i="1"/>
  <c r="I78" i="1"/>
  <c r="H78" i="1"/>
  <c r="G78" i="1"/>
  <c r="K78" i="1" s="1"/>
  <c r="D78" i="1"/>
  <c r="C78" i="1"/>
  <c r="B78" i="1"/>
  <c r="V77" i="1"/>
  <c r="U77" i="1"/>
  <c r="T77" i="1"/>
  <c r="S77" i="1"/>
  <c r="W77" i="1" s="1"/>
  <c r="P77" i="1"/>
  <c r="O77" i="1"/>
  <c r="N77" i="1"/>
  <c r="J77" i="1"/>
  <c r="I77" i="1"/>
  <c r="H77" i="1"/>
  <c r="G77" i="1"/>
  <c r="K77" i="1" s="1"/>
  <c r="D77" i="1"/>
  <c r="C77" i="1"/>
  <c r="B77" i="1"/>
  <c r="V76" i="1"/>
  <c r="U76" i="1"/>
  <c r="T76" i="1"/>
  <c r="S76" i="1"/>
  <c r="W76" i="1" s="1"/>
  <c r="P76" i="1"/>
  <c r="O76" i="1"/>
  <c r="N76" i="1"/>
  <c r="J76" i="1"/>
  <c r="I76" i="1"/>
  <c r="H76" i="1"/>
  <c r="G76" i="1"/>
  <c r="K76" i="1" s="1"/>
  <c r="D76" i="1"/>
  <c r="C76" i="1"/>
  <c r="B76" i="1"/>
  <c r="V75" i="1"/>
  <c r="U75" i="1"/>
  <c r="T75" i="1"/>
  <c r="S75" i="1"/>
  <c r="W75" i="1" s="1"/>
  <c r="P75" i="1"/>
  <c r="O75" i="1"/>
  <c r="N75" i="1"/>
  <c r="J75" i="1"/>
  <c r="I75" i="1"/>
  <c r="H75" i="1"/>
  <c r="G75" i="1"/>
  <c r="K75" i="1" s="1"/>
  <c r="D75" i="1"/>
  <c r="C75" i="1"/>
  <c r="B75" i="1"/>
  <c r="V74" i="1"/>
  <c r="U74" i="1"/>
  <c r="T74" i="1"/>
  <c r="S74" i="1"/>
  <c r="W74" i="1" s="1"/>
  <c r="P74" i="1"/>
  <c r="O74" i="1"/>
  <c r="N74" i="1"/>
  <c r="J74" i="1"/>
  <c r="I74" i="1"/>
  <c r="H74" i="1"/>
  <c r="G74" i="1"/>
  <c r="K74" i="1" s="1"/>
  <c r="D74" i="1"/>
  <c r="C74" i="1"/>
  <c r="B74" i="1"/>
  <c r="V73" i="1"/>
  <c r="U73" i="1"/>
  <c r="T73" i="1"/>
  <c r="S73" i="1"/>
  <c r="W73" i="1" s="1"/>
  <c r="P73" i="1"/>
  <c r="O73" i="1"/>
  <c r="N73" i="1"/>
  <c r="J73" i="1"/>
  <c r="I73" i="1"/>
  <c r="H73" i="1"/>
  <c r="G73" i="1"/>
  <c r="K73" i="1" s="1"/>
  <c r="D73" i="1"/>
  <c r="C73" i="1"/>
  <c r="B73" i="1"/>
  <c r="V72" i="1"/>
  <c r="U72" i="1"/>
  <c r="T72" i="1"/>
  <c r="S72" i="1"/>
  <c r="W72" i="1" s="1"/>
  <c r="P72" i="1"/>
  <c r="O72" i="1"/>
  <c r="N72" i="1"/>
  <c r="J72" i="1"/>
  <c r="I72" i="1"/>
  <c r="H72" i="1"/>
  <c r="G72" i="1"/>
  <c r="K72" i="1" s="1"/>
  <c r="D72" i="1"/>
  <c r="C72" i="1"/>
  <c r="B72" i="1"/>
  <c r="V71" i="1"/>
  <c r="U71" i="1"/>
  <c r="T71" i="1"/>
  <c r="S71" i="1"/>
  <c r="W71" i="1" s="1"/>
  <c r="P71" i="1"/>
  <c r="O71" i="1"/>
  <c r="N71" i="1"/>
  <c r="J71" i="1"/>
  <c r="I71" i="1"/>
  <c r="H71" i="1"/>
  <c r="G71" i="1"/>
  <c r="K71" i="1" s="1"/>
  <c r="D71" i="1"/>
  <c r="C71" i="1"/>
  <c r="B71" i="1"/>
  <c r="V70" i="1"/>
  <c r="U70" i="1"/>
  <c r="T70" i="1"/>
  <c r="S70" i="1"/>
  <c r="W70" i="1" s="1"/>
  <c r="P70" i="1"/>
  <c r="O70" i="1"/>
  <c r="N70" i="1"/>
  <c r="J70" i="1"/>
  <c r="I70" i="1"/>
  <c r="H70" i="1"/>
  <c r="G70" i="1"/>
  <c r="K70" i="1" s="1"/>
  <c r="D70" i="1"/>
  <c r="C70" i="1"/>
  <c r="B70" i="1"/>
  <c r="V69" i="1"/>
  <c r="U69" i="1"/>
  <c r="T69" i="1"/>
  <c r="S69" i="1"/>
  <c r="W69" i="1" s="1"/>
  <c r="P69" i="1"/>
  <c r="O69" i="1"/>
  <c r="N69" i="1"/>
  <c r="J69" i="1"/>
  <c r="I69" i="1"/>
  <c r="H69" i="1"/>
  <c r="G69" i="1"/>
  <c r="K69" i="1" s="1"/>
  <c r="D69" i="1"/>
  <c r="C69" i="1"/>
  <c r="B69" i="1"/>
  <c r="V68" i="1"/>
  <c r="U68" i="1"/>
  <c r="T68" i="1"/>
  <c r="S68" i="1"/>
  <c r="W68" i="1" s="1"/>
  <c r="P68" i="1"/>
  <c r="O68" i="1"/>
  <c r="N68" i="1"/>
  <c r="J68" i="1"/>
  <c r="I68" i="1"/>
  <c r="H68" i="1"/>
  <c r="G68" i="1"/>
  <c r="K68" i="1" s="1"/>
  <c r="D68" i="1"/>
  <c r="C68" i="1"/>
  <c r="B68" i="1"/>
  <c r="V67" i="1"/>
  <c r="U67" i="1"/>
  <c r="T67" i="1"/>
  <c r="S67" i="1"/>
  <c r="W67" i="1" s="1"/>
  <c r="P67" i="1"/>
  <c r="O67" i="1"/>
  <c r="N67" i="1"/>
  <c r="J67" i="1"/>
  <c r="I67" i="1"/>
  <c r="H67" i="1"/>
  <c r="G67" i="1"/>
  <c r="K67" i="1" s="1"/>
  <c r="D67" i="1"/>
  <c r="C67" i="1"/>
  <c r="B67" i="1"/>
  <c r="V66" i="1"/>
  <c r="U66" i="1"/>
  <c r="T66" i="1"/>
  <c r="S66" i="1"/>
  <c r="W66" i="1" s="1"/>
  <c r="P66" i="1"/>
  <c r="O66" i="1"/>
  <c r="N66" i="1"/>
  <c r="J66" i="1"/>
  <c r="I66" i="1"/>
  <c r="H66" i="1"/>
  <c r="G66" i="1"/>
  <c r="K66" i="1" s="1"/>
  <c r="D66" i="1"/>
  <c r="C66" i="1"/>
  <c r="B66" i="1"/>
  <c r="V65" i="1"/>
  <c r="U65" i="1"/>
  <c r="T65" i="1"/>
  <c r="S65" i="1"/>
  <c r="W65" i="1" s="1"/>
  <c r="P65" i="1"/>
  <c r="O65" i="1"/>
  <c r="N65" i="1"/>
  <c r="J65" i="1"/>
  <c r="I65" i="1"/>
  <c r="H65" i="1"/>
  <c r="G65" i="1"/>
  <c r="K65" i="1" s="1"/>
  <c r="D65" i="1"/>
  <c r="C65" i="1"/>
  <c r="B65" i="1"/>
  <c r="V64" i="1"/>
  <c r="U64" i="1"/>
  <c r="T64" i="1"/>
  <c r="S64" i="1"/>
  <c r="W64" i="1" s="1"/>
  <c r="P64" i="1"/>
  <c r="O64" i="1"/>
  <c r="N64" i="1"/>
  <c r="J64" i="1"/>
  <c r="I64" i="1"/>
  <c r="H64" i="1"/>
  <c r="G64" i="1"/>
  <c r="K64" i="1" s="1"/>
  <c r="D64" i="1"/>
  <c r="C64" i="1"/>
  <c r="B64" i="1"/>
  <c r="V63" i="1"/>
  <c r="U63" i="1"/>
  <c r="T63" i="1"/>
  <c r="S63" i="1"/>
  <c r="W63" i="1" s="1"/>
  <c r="P63" i="1"/>
  <c r="O63" i="1"/>
  <c r="N63" i="1"/>
  <c r="J63" i="1"/>
  <c r="I63" i="1"/>
  <c r="H63" i="1"/>
  <c r="G63" i="1"/>
  <c r="K63" i="1" s="1"/>
  <c r="D63" i="1"/>
  <c r="C63" i="1"/>
  <c r="B63" i="1"/>
  <c r="V62" i="1"/>
  <c r="U62" i="1"/>
  <c r="T62" i="1"/>
  <c r="S62" i="1"/>
  <c r="W62" i="1" s="1"/>
  <c r="P62" i="1"/>
  <c r="O62" i="1"/>
  <c r="N62" i="1"/>
  <c r="J62" i="1"/>
  <c r="I62" i="1"/>
  <c r="H62" i="1"/>
  <c r="G62" i="1"/>
  <c r="K62" i="1" s="1"/>
  <c r="D62" i="1"/>
  <c r="C62" i="1"/>
  <c r="B62" i="1"/>
  <c r="V57" i="1"/>
  <c r="U57" i="1"/>
  <c r="T57" i="1"/>
  <c r="S57" i="1"/>
  <c r="W57" i="1" s="1"/>
  <c r="P57" i="1"/>
  <c r="O57" i="1"/>
  <c r="N57" i="1"/>
  <c r="V56" i="1"/>
  <c r="U56" i="1"/>
  <c r="T56" i="1"/>
  <c r="S56" i="1"/>
  <c r="W56" i="1" s="1"/>
  <c r="P56" i="1"/>
  <c r="O56" i="1"/>
  <c r="N56" i="1"/>
  <c r="V55" i="1"/>
  <c r="U55" i="1"/>
  <c r="T55" i="1"/>
  <c r="S55" i="1"/>
  <c r="W55" i="1" s="1"/>
  <c r="P55" i="1"/>
  <c r="O55" i="1"/>
  <c r="N55" i="1"/>
  <c r="V54" i="1"/>
  <c r="U54" i="1"/>
  <c r="T54" i="1"/>
  <c r="S54" i="1"/>
  <c r="W54" i="1" s="1"/>
  <c r="P54" i="1"/>
  <c r="O54" i="1"/>
  <c r="N54" i="1"/>
  <c r="V53" i="1"/>
  <c r="U53" i="1"/>
  <c r="T53" i="1"/>
  <c r="S53" i="1"/>
  <c r="W53" i="1" s="1"/>
  <c r="P53" i="1"/>
  <c r="O53" i="1"/>
  <c r="N53" i="1"/>
  <c r="V52" i="1"/>
  <c r="U52" i="1"/>
  <c r="T52" i="1"/>
  <c r="S52" i="1"/>
  <c r="W52" i="1" s="1"/>
  <c r="P52" i="1"/>
  <c r="O52" i="1"/>
  <c r="N52" i="1"/>
  <c r="V51" i="1"/>
  <c r="U51" i="1"/>
  <c r="T51" i="1"/>
  <c r="S51" i="1"/>
  <c r="W51" i="1" s="1"/>
  <c r="P51" i="1"/>
  <c r="O51" i="1"/>
  <c r="N51" i="1"/>
  <c r="V50" i="1"/>
  <c r="U50" i="1"/>
  <c r="T50" i="1"/>
  <c r="S50" i="1"/>
  <c r="W50" i="1" s="1"/>
  <c r="P50" i="1"/>
  <c r="O50" i="1"/>
  <c r="N50" i="1"/>
  <c r="V49" i="1"/>
  <c r="U49" i="1"/>
  <c r="T49" i="1"/>
  <c r="S49" i="1"/>
  <c r="W49" i="1" s="1"/>
  <c r="P49" i="1"/>
  <c r="O49" i="1"/>
  <c r="N49" i="1"/>
  <c r="V48" i="1"/>
  <c r="U48" i="1"/>
  <c r="T48" i="1"/>
  <c r="S48" i="1"/>
  <c r="W48" i="1" s="1"/>
  <c r="P48" i="1"/>
  <c r="O48" i="1"/>
  <c r="N48" i="1"/>
  <c r="V47" i="1"/>
  <c r="U47" i="1"/>
  <c r="T47" i="1"/>
  <c r="S47" i="1"/>
  <c r="W47" i="1" s="1"/>
  <c r="P47" i="1"/>
  <c r="O47" i="1"/>
  <c r="N47" i="1"/>
  <c r="V46" i="1"/>
  <c r="U46" i="1"/>
  <c r="T46" i="1"/>
  <c r="S46" i="1"/>
  <c r="W46" i="1" s="1"/>
  <c r="P46" i="1"/>
  <c r="O46" i="1"/>
  <c r="N46" i="1"/>
  <c r="V45" i="1"/>
  <c r="U45" i="1"/>
  <c r="T45" i="1"/>
  <c r="S45" i="1"/>
  <c r="W45" i="1" s="1"/>
  <c r="P45" i="1"/>
  <c r="O45" i="1"/>
  <c r="N45" i="1"/>
  <c r="V44" i="1"/>
  <c r="U44" i="1"/>
  <c r="T44" i="1"/>
  <c r="S44" i="1"/>
  <c r="W44" i="1" s="1"/>
  <c r="P44" i="1"/>
  <c r="O44" i="1"/>
  <c r="N44" i="1"/>
  <c r="V43" i="1"/>
  <c r="U43" i="1"/>
  <c r="T43" i="1"/>
  <c r="S43" i="1"/>
  <c r="W43" i="1" s="1"/>
  <c r="P43" i="1"/>
  <c r="O43" i="1"/>
  <c r="N43" i="1"/>
  <c r="V42" i="1"/>
  <c r="U42" i="1"/>
  <c r="T42" i="1"/>
  <c r="S42" i="1"/>
  <c r="W42" i="1" s="1"/>
  <c r="P42" i="1"/>
  <c r="O42" i="1"/>
  <c r="N42" i="1"/>
  <c r="V41" i="1"/>
  <c r="U41" i="1"/>
  <c r="T41" i="1"/>
  <c r="S41" i="1"/>
  <c r="W41" i="1" s="1"/>
  <c r="P41" i="1"/>
  <c r="O41" i="1"/>
  <c r="N41" i="1"/>
  <c r="V40" i="1"/>
  <c r="U40" i="1"/>
  <c r="T40" i="1"/>
  <c r="S40" i="1"/>
  <c r="W40" i="1" s="1"/>
  <c r="P40" i="1"/>
  <c r="O40" i="1"/>
  <c r="N40" i="1"/>
  <c r="V39" i="1"/>
  <c r="U39" i="1"/>
  <c r="T39" i="1"/>
  <c r="S39" i="1"/>
  <c r="W39" i="1" s="1"/>
  <c r="P39" i="1"/>
  <c r="O39" i="1"/>
  <c r="N39" i="1"/>
  <c r="V38" i="1"/>
  <c r="U38" i="1"/>
  <c r="T38" i="1"/>
  <c r="S38" i="1"/>
  <c r="W38" i="1" s="1"/>
  <c r="P38" i="1"/>
  <c r="O38" i="1"/>
  <c r="N38" i="1"/>
  <c r="V37" i="1"/>
  <c r="U37" i="1"/>
  <c r="T37" i="1"/>
  <c r="S37" i="1"/>
  <c r="W37" i="1" s="1"/>
  <c r="P37" i="1"/>
  <c r="O37" i="1"/>
  <c r="N37" i="1"/>
  <c r="V36" i="1"/>
  <c r="U36" i="1"/>
  <c r="T36" i="1"/>
  <c r="S36" i="1"/>
  <c r="W36" i="1" s="1"/>
  <c r="P36" i="1"/>
  <c r="O36" i="1"/>
  <c r="N36" i="1"/>
  <c r="V35" i="1"/>
  <c r="U35" i="1"/>
  <c r="T35" i="1"/>
  <c r="S35" i="1"/>
  <c r="W35" i="1" s="1"/>
  <c r="P35" i="1"/>
  <c r="O35" i="1"/>
  <c r="N35" i="1"/>
  <c r="V34" i="1"/>
  <c r="U34" i="1"/>
  <c r="T34" i="1"/>
  <c r="S34" i="1"/>
  <c r="W34" i="1" s="1"/>
  <c r="P34" i="1"/>
  <c r="O34" i="1"/>
  <c r="N34" i="1"/>
  <c r="V33" i="1"/>
  <c r="U33" i="1"/>
  <c r="T33" i="1"/>
  <c r="S33" i="1"/>
  <c r="W33" i="1" s="1"/>
  <c r="P33" i="1"/>
  <c r="O33" i="1"/>
  <c r="N33" i="1"/>
  <c r="J34" i="1" l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33" i="1"/>
  <c r="I57" i="1" l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33" i="1"/>
  <c r="G34" i="1"/>
  <c r="K34" i="1" s="1"/>
  <c r="G35" i="1"/>
  <c r="K35" i="1" s="1"/>
  <c r="G36" i="1"/>
  <c r="K36" i="1" s="1"/>
  <c r="G37" i="1"/>
  <c r="K37" i="1" s="1"/>
  <c r="G38" i="1"/>
  <c r="K38" i="1" s="1"/>
  <c r="G39" i="1"/>
  <c r="K39" i="1" s="1"/>
  <c r="G40" i="1"/>
  <c r="K40" i="1" s="1"/>
  <c r="G41" i="1"/>
  <c r="K41" i="1" s="1"/>
  <c r="G42" i="1"/>
  <c r="K42" i="1" s="1"/>
  <c r="G43" i="1"/>
  <c r="K43" i="1" s="1"/>
  <c r="G44" i="1"/>
  <c r="K44" i="1" s="1"/>
  <c r="G45" i="1"/>
  <c r="K45" i="1" s="1"/>
  <c r="G46" i="1"/>
  <c r="K46" i="1" s="1"/>
  <c r="G47" i="1"/>
  <c r="K47" i="1" s="1"/>
  <c r="G48" i="1"/>
  <c r="K48" i="1" s="1"/>
  <c r="G49" i="1"/>
  <c r="K49" i="1" s="1"/>
  <c r="G50" i="1"/>
  <c r="K50" i="1" s="1"/>
  <c r="G51" i="1"/>
  <c r="K51" i="1" s="1"/>
  <c r="G52" i="1"/>
  <c r="K52" i="1" s="1"/>
  <c r="G53" i="1"/>
  <c r="K53" i="1" s="1"/>
  <c r="G54" i="1"/>
  <c r="K54" i="1" s="1"/>
  <c r="G55" i="1"/>
  <c r="K55" i="1" s="1"/>
  <c r="G56" i="1"/>
  <c r="K56" i="1" s="1"/>
  <c r="G57" i="1"/>
  <c r="K57" i="1" s="1"/>
  <c r="G33" i="1"/>
  <c r="K33" i="1" s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33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4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4" i="1"/>
</calcChain>
</file>

<file path=xl/sharedStrings.xml><?xml version="1.0" encoding="utf-8"?>
<sst xmlns="http://schemas.openxmlformats.org/spreadsheetml/2006/main" count="126" uniqueCount="22">
  <si>
    <t>Subsonic Flow</t>
  </si>
  <si>
    <t>M</t>
  </si>
  <si>
    <r>
      <t>Compressible Flow Tables (</t>
    </r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 xml:space="preserve"> = 1.4)</t>
    </r>
  </si>
  <si>
    <t>A/A*</t>
  </si>
  <si>
    <t>g</t>
  </si>
  <si>
    <t>Supersonic Flow</t>
  </si>
  <si>
    <r>
      <t>M</t>
    </r>
    <r>
      <rPr>
        <vertAlign val="subscript"/>
        <sz val="9"/>
        <color theme="1"/>
        <rFont val="Calibri"/>
        <family val="2"/>
        <scheme val="minor"/>
      </rPr>
      <t>x</t>
    </r>
  </si>
  <si>
    <r>
      <t>M</t>
    </r>
    <r>
      <rPr>
        <vertAlign val="subscript"/>
        <sz val="11"/>
        <color theme="1"/>
        <rFont val="Calibri"/>
        <family val="2"/>
        <scheme val="minor"/>
      </rPr>
      <t>y</t>
    </r>
  </si>
  <si>
    <r>
      <t>P</t>
    </r>
    <r>
      <rPr>
        <vertAlign val="subscript"/>
        <sz val="9"/>
        <color theme="1"/>
        <rFont val="Calibri"/>
        <family val="2"/>
        <scheme val="minor"/>
      </rPr>
      <t>y</t>
    </r>
    <r>
      <rPr>
        <sz val="9"/>
        <color theme="1"/>
        <rFont val="Calibri"/>
        <family val="2"/>
        <scheme val="minor"/>
      </rPr>
      <t>/P</t>
    </r>
    <r>
      <rPr>
        <vertAlign val="subscript"/>
        <sz val="9"/>
        <color theme="1"/>
        <rFont val="Calibri"/>
        <family val="2"/>
        <scheme val="minor"/>
      </rPr>
      <t>x</t>
    </r>
  </si>
  <si>
    <r>
      <t>T</t>
    </r>
    <r>
      <rPr>
        <vertAlign val="subscript"/>
        <sz val="9"/>
        <color theme="1"/>
        <rFont val="Calibri"/>
        <family val="2"/>
        <scheme val="minor"/>
      </rPr>
      <t>y</t>
    </r>
    <r>
      <rPr>
        <sz val="9"/>
        <color theme="1"/>
        <rFont val="Calibri"/>
        <family val="2"/>
        <scheme val="minor"/>
      </rPr>
      <t>/T</t>
    </r>
    <r>
      <rPr>
        <vertAlign val="subscript"/>
        <sz val="9"/>
        <color theme="1"/>
        <rFont val="Calibri"/>
        <family val="2"/>
        <scheme val="minor"/>
      </rPr>
      <t>x</t>
    </r>
  </si>
  <si>
    <r>
      <t>P/P</t>
    </r>
    <r>
      <rPr>
        <vertAlign val="subscript"/>
        <sz val="9"/>
        <color theme="1"/>
        <rFont val="Calibri"/>
        <family val="2"/>
        <scheme val="minor"/>
      </rPr>
      <t>t</t>
    </r>
  </si>
  <si>
    <r>
      <t>T/T</t>
    </r>
    <r>
      <rPr>
        <vertAlign val="subscript"/>
        <sz val="9"/>
        <color theme="1"/>
        <rFont val="Calibri"/>
        <family val="2"/>
        <scheme val="minor"/>
      </rPr>
      <t>t</t>
    </r>
  </si>
  <si>
    <r>
      <t>P</t>
    </r>
    <r>
      <rPr>
        <vertAlign val="subscript"/>
        <sz val="9"/>
        <color theme="1"/>
        <rFont val="Calibri"/>
        <family val="2"/>
        <scheme val="minor"/>
      </rPr>
      <t>ty</t>
    </r>
    <r>
      <rPr>
        <sz val="9"/>
        <color theme="1"/>
        <rFont val="Calibri"/>
        <family val="2"/>
        <scheme val="minor"/>
      </rPr>
      <t>/P</t>
    </r>
    <r>
      <rPr>
        <vertAlign val="subscript"/>
        <sz val="9"/>
        <color theme="1"/>
        <rFont val="Calibri"/>
        <family val="2"/>
        <scheme val="minor"/>
      </rPr>
      <t>tx</t>
    </r>
  </si>
  <si>
    <r>
      <t>MFP</t>
    </r>
    <r>
      <rPr>
        <sz val="6"/>
        <color theme="1"/>
        <rFont val="SymbolMono BT"/>
        <family val="1"/>
        <charset val="2"/>
      </rPr>
      <t>Ö</t>
    </r>
    <r>
      <rPr>
        <sz val="6"/>
        <color theme="1"/>
        <rFont val="Calibri"/>
        <family val="2"/>
        <scheme val="minor"/>
      </rPr>
      <t>R</t>
    </r>
    <r>
      <rPr>
        <sz val="6"/>
        <color theme="1"/>
        <rFont val="SymbolMono BT"/>
        <family val="1"/>
        <charset val="2"/>
      </rPr>
      <t>/</t>
    </r>
    <r>
      <rPr>
        <sz val="6"/>
        <color theme="1"/>
        <rFont val="Calibri"/>
        <family val="2"/>
        <scheme val="minor"/>
      </rPr>
      <t>g</t>
    </r>
    <r>
      <rPr>
        <vertAlign val="subscript"/>
        <sz val="6"/>
        <color theme="1"/>
        <rFont val="Calibri"/>
        <family val="2"/>
        <scheme val="minor"/>
      </rPr>
      <t>c</t>
    </r>
  </si>
  <si>
    <t>Cp Btu/lbmR</t>
  </si>
  <si>
    <r>
      <t>g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lb</t>
    </r>
    <r>
      <rPr>
        <vertAlign val="sub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ft/s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lb</t>
    </r>
    <r>
      <rPr>
        <vertAlign val="subscript"/>
        <sz val="11"/>
        <color theme="1"/>
        <rFont val="Calibri"/>
        <family val="2"/>
        <scheme val="minor"/>
      </rPr>
      <t>f</t>
    </r>
  </si>
  <si>
    <r>
      <t>conv ftlb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/Btu</t>
    </r>
  </si>
  <si>
    <r>
      <t>R ftlb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/lb</t>
    </r>
    <r>
      <rPr>
        <vertAlign val="sub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R</t>
    </r>
  </si>
  <si>
    <r>
      <t>MFP lb</t>
    </r>
    <r>
      <rPr>
        <vertAlign val="subscript"/>
        <sz val="11"/>
        <color theme="1"/>
        <rFont val="Calibri"/>
        <family val="2"/>
        <scheme val="minor"/>
      </rPr>
      <t>m</t>
    </r>
    <r>
      <rPr>
        <sz val="11"/>
        <color theme="1"/>
        <rFont val="SymbolMono BT"/>
        <family val="1"/>
        <charset val="2"/>
      </rPr>
      <t>Ö</t>
    </r>
    <r>
      <rPr>
        <sz val="11"/>
        <color theme="1"/>
        <rFont val="Calibri"/>
        <family val="2"/>
      </rPr>
      <t>R</t>
    </r>
    <r>
      <rPr>
        <sz val="11"/>
        <color theme="1"/>
        <rFont val="Calibri"/>
        <family val="2"/>
        <scheme val="minor"/>
      </rPr>
      <t>/(slb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)</t>
    </r>
  </si>
  <si>
    <r>
      <t>Cp Btu/lb</t>
    </r>
    <r>
      <rPr>
        <vertAlign val="sub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R</t>
    </r>
  </si>
  <si>
    <t xml:space="preserve">Compressible Flow Tables </t>
  </si>
  <si>
    <t>Compressible Flow 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</si>
</sst>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vertAlign val="sub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vertAlign val="subscript"/>
      <sz val="9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6"/>
      <color theme="1"/>
      <name val="SymbolMono BT"/>
      <family val="1"/>
      <charset val="2"/>
    </font>
    <font>
      <vertAlign val="subscript"/>
      <sz val="6"/>
      <color theme="1"/>
      <name val="Calibri"/>
      <family val="2"/>
      <scheme val="minor"/>
    </font>
    <font>
      <sz val="11"/>
      <color theme="1"/>
      <name val="SymbolMono BT"/>
      <family val="1"/>
      <charset val="2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Border="1"/>
    <xf numFmtId="0" fontId="0" fillId="0" borderId="0" xfId="0" applyBorder="1"/>
    <xf numFmtId="0" fontId="1" fillId="0" borderId="0" xfId="0" applyFont="1"/>
    <xf numFmtId="0" fontId="3" fillId="0" borderId="3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16" xfId="0" applyBorder="1"/>
    <xf numFmtId="164" fontId="0" fillId="0" borderId="11" xfId="0" applyNumberFormat="1" applyBorder="1"/>
    <xf numFmtId="0" fontId="1" fillId="0" borderId="11" xfId="0" applyFont="1" applyBorder="1"/>
    <xf numFmtId="0" fontId="0" fillId="0" borderId="11" xfId="0" applyBorder="1"/>
    <xf numFmtId="0" fontId="0" fillId="0" borderId="14" xfId="0" applyBorder="1"/>
    <xf numFmtId="0" fontId="1" fillId="0" borderId="0" xfId="0" applyFont="1" applyBorder="1"/>
    <xf numFmtId="165" fontId="4" fillId="0" borderId="6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64" fontId="4" fillId="0" borderId="0" xfId="0" applyNumberFormat="1" applyFont="1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 vertical="center"/>
    </xf>
    <xf numFmtId="164" fontId="3" fillId="0" borderId="12" xfId="0" applyNumberFormat="1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164" fontId="4" fillId="0" borderId="18" xfId="0" applyNumberFormat="1" applyFont="1" applyBorder="1" applyAlignment="1">
      <alignment horizontal="center" vertical="center"/>
    </xf>
    <xf numFmtId="164" fontId="4" fillId="0" borderId="22" xfId="0" applyNumberFormat="1" applyFont="1" applyBorder="1" applyAlignment="1">
      <alignment horizontal="center" vertical="center"/>
    </xf>
    <xf numFmtId="0" fontId="0" fillId="0" borderId="21" xfId="0" applyBorder="1"/>
    <xf numFmtId="164" fontId="0" fillId="0" borderId="23" xfId="0" applyNumberFormat="1" applyBorder="1"/>
    <xf numFmtId="0" fontId="0" fillId="0" borderId="23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3" borderId="29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4" fillId="0" borderId="31" xfId="0" applyNumberFormat="1" applyFont="1" applyBorder="1" applyAlignment="1">
      <alignment horizontal="center" vertical="center"/>
    </xf>
    <xf numFmtId="164" fontId="4" fillId="0" borderId="26" xfId="0" applyNumberFormat="1" applyFont="1" applyBorder="1" applyAlignment="1">
      <alignment horizontal="center" vertical="center"/>
    </xf>
    <xf numFmtId="0" fontId="1" fillId="0" borderId="23" xfId="0" applyFont="1" applyBorder="1"/>
    <xf numFmtId="164" fontId="4" fillId="0" borderId="30" xfId="0" applyNumberFormat="1" applyFont="1" applyBorder="1" applyAlignment="1">
      <alignment horizontal="center" vertical="center"/>
    </xf>
    <xf numFmtId="0" fontId="0" fillId="0" borderId="32" xfId="0" applyBorder="1"/>
    <xf numFmtId="0" fontId="0" fillId="0" borderId="9" xfId="0" applyFont="1" applyBorder="1"/>
    <xf numFmtId="164" fontId="6" fillId="0" borderId="3" xfId="0" applyNumberFormat="1" applyFont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21" xfId="0" applyFont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4" fillId="0" borderId="30" xfId="0" applyFont="1" applyBorder="1" applyAlignment="1">
      <alignment horizontal="center" vertical="center"/>
    </xf>
    <xf numFmtId="164" fontId="4" fillId="0" borderId="24" xfId="0" applyNumberFormat="1" applyFont="1" applyBorder="1" applyAlignment="1">
      <alignment horizontal="center" vertical="center"/>
    </xf>
    <xf numFmtId="164" fontId="4" fillId="0" borderId="36" xfId="0" applyNumberFormat="1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6" borderId="0" xfId="0" applyFill="1" applyBorder="1"/>
    <xf numFmtId="0" fontId="0" fillId="6" borderId="0" xfId="0" applyFill="1"/>
    <xf numFmtId="0" fontId="0" fillId="0" borderId="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4" xfId="0" applyBorder="1"/>
    <xf numFmtId="0" fontId="0" fillId="7" borderId="34" xfId="0" applyFill="1" applyBorder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165" fontId="0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A5A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'Gas Tables, g=1.3'!$A$116:$A$165</c:f>
              <c:numCache>
                <c:formatCode>General</c:formatCode>
                <c:ptCount val="50"/>
                <c:pt idx="0">
                  <c:v>2.5</c:v>
                </c:pt>
                <c:pt idx="1">
                  <c:v>2.5099999999999998</c:v>
                </c:pt>
                <c:pt idx="2">
                  <c:v>2.52</c:v>
                </c:pt>
                <c:pt idx="3">
                  <c:v>2.5299999999999998</c:v>
                </c:pt>
                <c:pt idx="4">
                  <c:v>2.54</c:v>
                </c:pt>
                <c:pt idx="5">
                  <c:v>2.5499999999999998</c:v>
                </c:pt>
                <c:pt idx="6">
                  <c:v>2.56</c:v>
                </c:pt>
                <c:pt idx="7">
                  <c:v>2.57</c:v>
                </c:pt>
                <c:pt idx="8">
                  <c:v>2.58</c:v>
                </c:pt>
                <c:pt idx="9">
                  <c:v>2.59</c:v>
                </c:pt>
                <c:pt idx="10">
                  <c:v>2.6</c:v>
                </c:pt>
                <c:pt idx="11">
                  <c:v>2.61</c:v>
                </c:pt>
                <c:pt idx="12">
                  <c:v>2.62</c:v>
                </c:pt>
                <c:pt idx="13">
                  <c:v>2.63</c:v>
                </c:pt>
                <c:pt idx="14">
                  <c:v>2.64</c:v>
                </c:pt>
                <c:pt idx="15">
                  <c:v>2.65</c:v>
                </c:pt>
                <c:pt idx="16">
                  <c:v>2.66</c:v>
                </c:pt>
                <c:pt idx="17">
                  <c:v>2.67</c:v>
                </c:pt>
                <c:pt idx="18">
                  <c:v>2.68</c:v>
                </c:pt>
                <c:pt idx="19">
                  <c:v>2.69</c:v>
                </c:pt>
                <c:pt idx="20">
                  <c:v>2.7</c:v>
                </c:pt>
                <c:pt idx="21">
                  <c:v>2.71</c:v>
                </c:pt>
                <c:pt idx="22">
                  <c:v>2.71999999999999</c:v>
                </c:pt>
                <c:pt idx="23">
                  <c:v>2.73</c:v>
                </c:pt>
                <c:pt idx="24">
                  <c:v>2.73999999999999</c:v>
                </c:pt>
                <c:pt idx="25">
                  <c:v>2.75</c:v>
                </c:pt>
                <c:pt idx="26">
                  <c:v>2.75999999999999</c:v>
                </c:pt>
                <c:pt idx="27">
                  <c:v>2.7699999999999898</c:v>
                </c:pt>
                <c:pt idx="28">
                  <c:v>2.77999999999999</c:v>
                </c:pt>
                <c:pt idx="29">
                  <c:v>2.7899999999999898</c:v>
                </c:pt>
                <c:pt idx="30">
                  <c:v>2.7999999999999901</c:v>
                </c:pt>
                <c:pt idx="31">
                  <c:v>2.8099999999999898</c:v>
                </c:pt>
                <c:pt idx="32">
                  <c:v>2.8199999999999901</c:v>
                </c:pt>
                <c:pt idx="33">
                  <c:v>2.8299999999999899</c:v>
                </c:pt>
                <c:pt idx="34">
                  <c:v>2.8399999999999901</c:v>
                </c:pt>
                <c:pt idx="35">
                  <c:v>2.8499999999999899</c:v>
                </c:pt>
                <c:pt idx="36">
                  <c:v>2.8599999999999901</c:v>
                </c:pt>
                <c:pt idx="37">
                  <c:v>2.8699999999999899</c:v>
                </c:pt>
                <c:pt idx="38">
                  <c:v>2.8799999999999901</c:v>
                </c:pt>
                <c:pt idx="39">
                  <c:v>2.8899999999999899</c:v>
                </c:pt>
                <c:pt idx="40">
                  <c:v>2.8999999999999901</c:v>
                </c:pt>
                <c:pt idx="41">
                  <c:v>2.9099999999999899</c:v>
                </c:pt>
                <c:pt idx="42">
                  <c:v>2.9199999999999902</c:v>
                </c:pt>
                <c:pt idx="43">
                  <c:v>2.9299999999999899</c:v>
                </c:pt>
                <c:pt idx="44">
                  <c:v>2.9399999999999902</c:v>
                </c:pt>
                <c:pt idx="45">
                  <c:v>2.94999999999999</c:v>
                </c:pt>
                <c:pt idx="46">
                  <c:v>2.9599999999999902</c:v>
                </c:pt>
                <c:pt idx="47">
                  <c:v>2.96999999999999</c:v>
                </c:pt>
                <c:pt idx="48">
                  <c:v>2.9799999999999902</c:v>
                </c:pt>
                <c:pt idx="49">
                  <c:v>2.98999999999999</c:v>
                </c:pt>
              </c:numCache>
            </c:numRef>
          </c:xVal>
          <c:yVal>
            <c:numRef>
              <c:f>'Gas Tables, g=1.3'!$D$116:$D$165</c:f>
              <c:numCache>
                <c:formatCode>0.0000</c:formatCode>
                <c:ptCount val="50"/>
                <c:pt idx="0">
                  <c:v>2.9544603286921176</c:v>
                </c:pt>
                <c:pt idx="1">
                  <c:v>2.9866836043125664</c:v>
                </c:pt>
                <c:pt idx="2">
                  <c:v>3.0193113001191678</c:v>
                </c:pt>
                <c:pt idx="3">
                  <c:v>3.0523478675029607</c:v>
                </c:pt>
                <c:pt idx="4">
                  <c:v>3.0857978043994616</c:v>
                </c:pt>
                <c:pt idx="5">
                  <c:v>3.1196656556303317</c:v>
                </c:pt>
                <c:pt idx="6">
                  <c:v>3.1539560132477837</c:v>
                </c:pt>
                <c:pt idx="7">
                  <c:v>3.1886735168817193</c:v>
                </c:pt>
                <c:pt idx="8">
                  <c:v>3.2238228540895828</c:v>
                </c:pt>
                <c:pt idx="9">
                  <c:v>3.259408760708896</c:v>
                </c:pt>
                <c:pt idx="10">
                  <c:v>3.2954360212125158</c:v>
                </c:pt>
                <c:pt idx="11">
                  <c:v>3.3319094690665643</c:v>
                </c:pt>
                <c:pt idx="12">
                  <c:v>3.3688339870910271</c:v>
                </c:pt>
                <c:pt idx="13">
                  <c:v>3.4062145078230337</c:v>
                </c:pt>
                <c:pt idx="14">
                  <c:v>3.444056013882792</c:v>
                </c:pt>
                <c:pt idx="15">
                  <c:v>3.4823635383421765</c:v>
                </c:pt>
                <c:pt idx="16">
                  <c:v>3.5211421650959536</c:v>
                </c:pt>
                <c:pt idx="17">
                  <c:v>3.5603970292356566</c:v>
                </c:pt>
                <c:pt idx="18">
                  <c:v>3.6001333174260979</c:v>
                </c:pt>
                <c:pt idx="19">
                  <c:v>3.6403562682844792</c:v>
                </c:pt>
                <c:pt idx="20">
                  <c:v>3.6810711727621723</c:v>
                </c:pt>
                <c:pt idx="21">
                  <c:v>3.7222833745290527</c:v>
                </c:pt>
                <c:pt idx="22">
                  <c:v>3.7639982703604673</c:v>
                </c:pt>
                <c:pt idx="23">
                  <c:v>3.8062213105270044</c:v>
                </c:pt>
                <c:pt idx="24">
                  <c:v>3.848957999186235</c:v>
                </c:pt>
                <c:pt idx="25">
                  <c:v>3.892213894778112</c:v>
                </c:pt>
                <c:pt idx="26">
                  <c:v>3.9359946104216781</c:v>
                </c:pt>
                <c:pt idx="27">
                  <c:v>3.980305814315678</c:v>
                </c:pt>
                <c:pt idx="28">
                  <c:v>4.0251532301406421</c:v>
                </c:pt>
                <c:pt idx="29">
                  <c:v>4.0705426374642286</c:v>
                </c:pt>
                <c:pt idx="30">
                  <c:v>4.1164798721489051</c:v>
                </c:pt>
                <c:pt idx="31">
                  <c:v>4.1629708267622654</c:v>
                </c:pt>
                <c:pt idx="32">
                  <c:v>4.2100214509898803</c:v>
                </c:pt>
                <c:pt idx="33">
                  <c:v>4.2576377520507709</c:v>
                </c:pt>
                <c:pt idx="34">
                  <c:v>4.3058257951154175</c:v>
                </c:pt>
                <c:pt idx="35">
                  <c:v>4.3545917037263555</c:v>
                </c:pt>
                <c:pt idx="36">
                  <c:v>4.4039416602213537</c:v>
                </c:pt>
                <c:pt idx="37">
                  <c:v>4.4538819061591282</c:v>
                </c:pt>
                <c:pt idx="38">
                  <c:v>4.5044187427476592</c:v>
                </c:pt>
                <c:pt idx="39">
                  <c:v>4.5555585312750493</c:v>
                </c:pt>
                <c:pt idx="40">
                  <c:v>4.6073076935429667</c:v>
                </c:pt>
                <c:pt idx="41">
                  <c:v>4.6596727123025996</c:v>
                </c:pt>
                <c:pt idx="42">
                  <c:v>4.7126601316933021</c:v>
                </c:pt>
                <c:pt idx="43">
                  <c:v>4.766276557683633</c:v>
                </c:pt>
                <c:pt idx="44">
                  <c:v>4.8205286585151113</c:v>
                </c:pt>
                <c:pt idx="45">
                  <c:v>4.8754231651484421</c:v>
                </c:pt>
                <c:pt idx="46">
                  <c:v>4.9309668717123438</c:v>
                </c:pt>
                <c:pt idx="47">
                  <c:v>4.9871666359549298</c:v>
                </c:pt>
                <c:pt idx="48">
                  <c:v>5.0440293796976867</c:v>
                </c:pt>
                <c:pt idx="49">
                  <c:v>5.1015620892919538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91-4A5F-81BF-B425392DFB2E}"/>
            </c:ext>
          </c:extLst>
        </c:ser>
        <c:ser>
          <c:idx val="1"/>
          <c:order val="1"/>
          <c:marker>
            <c:symbol val="none"/>
          </c:marker>
          <c:xVal>
            <c:numRef>
              <c:f>'Gas Tables, g=1.3'!$M$116:$M$165</c:f>
              <c:numCache>
                <c:formatCode>General</c:formatCode>
                <c:ptCount val="50"/>
                <c:pt idx="0">
                  <c:v>3</c:v>
                </c:pt>
                <c:pt idx="1">
                  <c:v>3.01</c:v>
                </c:pt>
                <c:pt idx="2">
                  <c:v>3.02</c:v>
                </c:pt>
                <c:pt idx="3">
                  <c:v>3.03</c:v>
                </c:pt>
                <c:pt idx="4">
                  <c:v>3.04</c:v>
                </c:pt>
                <c:pt idx="5">
                  <c:v>3.05</c:v>
                </c:pt>
                <c:pt idx="6">
                  <c:v>3.06</c:v>
                </c:pt>
                <c:pt idx="7">
                  <c:v>3.07</c:v>
                </c:pt>
                <c:pt idx="8">
                  <c:v>3.08</c:v>
                </c:pt>
                <c:pt idx="9">
                  <c:v>3.09</c:v>
                </c:pt>
                <c:pt idx="10">
                  <c:v>3.1</c:v>
                </c:pt>
                <c:pt idx="11">
                  <c:v>3.11</c:v>
                </c:pt>
                <c:pt idx="12">
                  <c:v>3.12</c:v>
                </c:pt>
                <c:pt idx="13">
                  <c:v>3.13</c:v>
                </c:pt>
                <c:pt idx="14">
                  <c:v>3.14</c:v>
                </c:pt>
                <c:pt idx="15">
                  <c:v>3.15</c:v>
                </c:pt>
                <c:pt idx="16">
                  <c:v>3.16</c:v>
                </c:pt>
                <c:pt idx="17">
                  <c:v>3.17</c:v>
                </c:pt>
                <c:pt idx="18">
                  <c:v>3.18</c:v>
                </c:pt>
                <c:pt idx="19">
                  <c:v>3.19</c:v>
                </c:pt>
                <c:pt idx="20">
                  <c:v>3.2</c:v>
                </c:pt>
                <c:pt idx="21">
                  <c:v>3.21</c:v>
                </c:pt>
                <c:pt idx="22">
                  <c:v>3.21999999999999</c:v>
                </c:pt>
                <c:pt idx="23">
                  <c:v>3.23</c:v>
                </c:pt>
                <c:pt idx="24">
                  <c:v>3.23999999999999</c:v>
                </c:pt>
                <c:pt idx="25">
                  <c:v>3.25</c:v>
                </c:pt>
                <c:pt idx="26">
                  <c:v>3.25999999999999</c:v>
                </c:pt>
                <c:pt idx="27">
                  <c:v>3.2699999999999898</c:v>
                </c:pt>
                <c:pt idx="28">
                  <c:v>3.27999999999999</c:v>
                </c:pt>
                <c:pt idx="29">
                  <c:v>3.2899999999999898</c:v>
                </c:pt>
                <c:pt idx="30">
                  <c:v>3.2999999999999901</c:v>
                </c:pt>
                <c:pt idx="31">
                  <c:v>3.3099999999999898</c:v>
                </c:pt>
                <c:pt idx="32">
                  <c:v>3.3199999999999901</c:v>
                </c:pt>
                <c:pt idx="33">
                  <c:v>3.3299999999999899</c:v>
                </c:pt>
                <c:pt idx="34">
                  <c:v>3.3399999999999901</c:v>
                </c:pt>
                <c:pt idx="35">
                  <c:v>3.3499999999999899</c:v>
                </c:pt>
                <c:pt idx="36">
                  <c:v>3.3599999999999901</c:v>
                </c:pt>
                <c:pt idx="37">
                  <c:v>3.3699999999999899</c:v>
                </c:pt>
                <c:pt idx="38">
                  <c:v>3.3799999999999901</c:v>
                </c:pt>
                <c:pt idx="39">
                  <c:v>3.3899999999999899</c:v>
                </c:pt>
                <c:pt idx="40">
                  <c:v>3.3999999999999901</c:v>
                </c:pt>
                <c:pt idx="41">
                  <c:v>3.4099999999999899</c:v>
                </c:pt>
                <c:pt idx="42">
                  <c:v>3.4199999999999902</c:v>
                </c:pt>
                <c:pt idx="43">
                  <c:v>3.4299999999999899</c:v>
                </c:pt>
                <c:pt idx="44">
                  <c:v>3.4399999999999902</c:v>
                </c:pt>
                <c:pt idx="45">
                  <c:v>3.44999999999999</c:v>
                </c:pt>
                <c:pt idx="46">
                  <c:v>3.4599999999999902</c:v>
                </c:pt>
                <c:pt idx="47">
                  <c:v>3.46999999999999</c:v>
                </c:pt>
                <c:pt idx="48">
                  <c:v>3.4799999999999902</c:v>
                </c:pt>
                <c:pt idx="49">
                  <c:v>3.48999999999999</c:v>
                </c:pt>
              </c:numCache>
            </c:numRef>
          </c:xVal>
          <c:yVal>
            <c:numRef>
              <c:f>'Gas Tables, g=1.3'!$P$116:$P$165</c:f>
              <c:numCache>
                <c:formatCode>0.0000</c:formatCode>
                <c:ptCount val="50"/>
                <c:pt idx="0">
                  <c:v>5.1597718160781056</c:v>
                </c:pt>
                <c:pt idx="1">
                  <c:v>5.2186656768469515</c:v>
                </c:pt>
                <c:pt idx="2">
                  <c:v>5.2782508543043081</c:v>
                </c:pt>
                <c:pt idx="3">
                  <c:v>5.3385345975375618</c:v>
                </c:pt>
                <c:pt idx="4">
                  <c:v>5.3995242224851241</c:v>
                </c:pt>
                <c:pt idx="5">
                  <c:v>5.4612271124083067</c:v>
                </c:pt>
                <c:pt idx="6">
                  <c:v>5.5236507183658947</c:v>
                </c:pt>
                <c:pt idx="7">
                  <c:v>5.5868025596911988</c:v>
                </c:pt>
                <c:pt idx="8">
                  <c:v>5.6506902244717416</c:v>
                </c:pt>
                <c:pt idx="9">
                  <c:v>5.715321370031476</c:v>
                </c:pt>
                <c:pt idx="10">
                  <c:v>5.7807037234156455</c:v>
                </c:pt>
                <c:pt idx="11">
                  <c:v>5.846845081878171</c:v>
                </c:pt>
                <c:pt idx="12">
                  <c:v>5.9137533133716529</c:v>
                </c:pt>
                <c:pt idx="13">
                  <c:v>5.9814363570399411</c:v>
                </c:pt>
                <c:pt idx="14">
                  <c:v>6.0499022237133291</c:v>
                </c:pt>
                <c:pt idx="15">
                  <c:v>6.1191589964062842</c:v>
                </c:pt>
                <c:pt idx="16">
                  <c:v>6.1892148308178285</c:v>
                </c:pt>
                <c:pt idx="17">
                  <c:v>6.2600779558344906</c:v>
                </c:pt>
                <c:pt idx="18">
                  <c:v>6.33175667403584</c:v>
                </c:pt>
                <c:pt idx="19">
                  <c:v>6.40425936220264</c:v>
                </c:pt>
                <c:pt idx="20">
                  <c:v>6.4775944718276328</c:v>
                </c:pt>
                <c:pt idx="21">
                  <c:v>6.5517705296288629</c:v>
                </c:pt>
                <c:pt idx="22">
                  <c:v>6.6267961380656084</c:v>
                </c:pt>
                <c:pt idx="23">
                  <c:v>6.7026799758572997</c:v>
                </c:pt>
                <c:pt idx="24">
                  <c:v>6.7794307985039541</c:v>
                </c:pt>
                <c:pt idx="25">
                  <c:v>6.8570574388110526</c:v>
                </c:pt>
                <c:pt idx="26">
                  <c:v>6.9355688074148132</c:v>
                </c:pt>
                <c:pt idx="27">
                  <c:v>7.0149738933123809</c:v>
                </c:pt>
                <c:pt idx="28">
                  <c:v>7.095281764392694</c:v>
                </c:pt>
                <c:pt idx="29">
                  <c:v>7.1765015679711368</c:v>
                </c:pt>
                <c:pt idx="30">
                  <c:v>7.2586425313264726</c:v>
                </c:pt>
                <c:pt idx="31">
                  <c:v>7.3417139622403953</c:v>
                </c:pt>
                <c:pt idx="32">
                  <c:v>7.4257252495397905</c:v>
                </c:pt>
                <c:pt idx="33">
                  <c:v>7.5106858636415668</c:v>
                </c:pt>
                <c:pt idx="34">
                  <c:v>7.596605357100211</c:v>
                </c:pt>
                <c:pt idx="35">
                  <c:v>7.6834933651579433</c:v>
                </c:pt>
                <c:pt idx="36">
                  <c:v>7.7713596062975396</c:v>
                </c:pt>
                <c:pt idx="37">
                  <c:v>7.860213882797785</c:v>
                </c:pt>
                <c:pt idx="38">
                  <c:v>7.9500660812917001</c:v>
                </c:pt>
                <c:pt idx="39">
                  <c:v>8.0409261733272182</c:v>
                </c:pt>
                <c:pt idx="40">
                  <c:v>8.1328042159307721</c:v>
                </c:pt>
                <c:pt idx="41">
                  <c:v>8.2257103521733548</c:v>
                </c:pt>
                <c:pt idx="42">
                  <c:v>8.3196548117393956</c:v>
                </c:pt>
                <c:pt idx="43">
                  <c:v>8.4146479114982213</c:v>
                </c:pt>
                <c:pt idx="44">
                  <c:v>8.5107000560782442</c:v>
                </c:pt>
                <c:pt idx="45">
                  <c:v>8.6078217384438354</c:v>
                </c:pt>
                <c:pt idx="46">
                  <c:v>8.7060235404748667</c:v>
                </c:pt>
                <c:pt idx="47">
                  <c:v>8.8053161335489776</c:v>
                </c:pt>
                <c:pt idx="48">
                  <c:v>8.9057102791265041</c:v>
                </c:pt>
                <c:pt idx="49">
                  <c:v>9.0072168293381232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91-4A5F-81BF-B425392DFB2E}"/>
            </c:ext>
          </c:extLst>
        </c:ser>
        <c:ser>
          <c:idx val="2"/>
          <c:order val="2"/>
          <c:marker>
            <c:symbol val="none"/>
          </c:marker>
          <c:xVal>
            <c:numRef>
              <c:f>'Gas Tables, g=1.3'!$A$62:$A$111</c:f>
              <c:numCache>
                <c:formatCode>General</c:formatCode>
                <c:ptCount val="50"/>
                <c:pt idx="0">
                  <c:v>1.5</c:v>
                </c:pt>
                <c:pt idx="1">
                  <c:v>1.51</c:v>
                </c:pt>
                <c:pt idx="2">
                  <c:v>1.52</c:v>
                </c:pt>
                <c:pt idx="3">
                  <c:v>1.53</c:v>
                </c:pt>
                <c:pt idx="4">
                  <c:v>1.54</c:v>
                </c:pt>
                <c:pt idx="5">
                  <c:v>1.55</c:v>
                </c:pt>
                <c:pt idx="6">
                  <c:v>1.56</c:v>
                </c:pt>
                <c:pt idx="7">
                  <c:v>1.57</c:v>
                </c:pt>
                <c:pt idx="8">
                  <c:v>1.58</c:v>
                </c:pt>
                <c:pt idx="9">
                  <c:v>1.59</c:v>
                </c:pt>
                <c:pt idx="10">
                  <c:v>1.6</c:v>
                </c:pt>
                <c:pt idx="11">
                  <c:v>1.61</c:v>
                </c:pt>
                <c:pt idx="12">
                  <c:v>1.62</c:v>
                </c:pt>
                <c:pt idx="13">
                  <c:v>1.63</c:v>
                </c:pt>
                <c:pt idx="14">
                  <c:v>1.64</c:v>
                </c:pt>
                <c:pt idx="15">
                  <c:v>1.65</c:v>
                </c:pt>
                <c:pt idx="16">
                  <c:v>1.66</c:v>
                </c:pt>
                <c:pt idx="17">
                  <c:v>1.67</c:v>
                </c:pt>
                <c:pt idx="18">
                  <c:v>1.68</c:v>
                </c:pt>
                <c:pt idx="19">
                  <c:v>1.69</c:v>
                </c:pt>
                <c:pt idx="20">
                  <c:v>1.7</c:v>
                </c:pt>
                <c:pt idx="21">
                  <c:v>1.71</c:v>
                </c:pt>
                <c:pt idx="22">
                  <c:v>1.72</c:v>
                </c:pt>
                <c:pt idx="23">
                  <c:v>1.73</c:v>
                </c:pt>
                <c:pt idx="24">
                  <c:v>1.74</c:v>
                </c:pt>
                <c:pt idx="25">
                  <c:v>1.75</c:v>
                </c:pt>
                <c:pt idx="26">
                  <c:v>1.76</c:v>
                </c:pt>
                <c:pt idx="27">
                  <c:v>1.77</c:v>
                </c:pt>
                <c:pt idx="28">
                  <c:v>1.78</c:v>
                </c:pt>
                <c:pt idx="29">
                  <c:v>1.79</c:v>
                </c:pt>
                <c:pt idx="30">
                  <c:v>1.8</c:v>
                </c:pt>
                <c:pt idx="31">
                  <c:v>1.81</c:v>
                </c:pt>
                <c:pt idx="32">
                  <c:v>1.82</c:v>
                </c:pt>
                <c:pt idx="33">
                  <c:v>1.83</c:v>
                </c:pt>
                <c:pt idx="34">
                  <c:v>1.84</c:v>
                </c:pt>
                <c:pt idx="35">
                  <c:v>1.85</c:v>
                </c:pt>
                <c:pt idx="36">
                  <c:v>1.86</c:v>
                </c:pt>
                <c:pt idx="37">
                  <c:v>1.87</c:v>
                </c:pt>
                <c:pt idx="38">
                  <c:v>1.88</c:v>
                </c:pt>
                <c:pt idx="39">
                  <c:v>1.89</c:v>
                </c:pt>
                <c:pt idx="40">
                  <c:v>1.9</c:v>
                </c:pt>
                <c:pt idx="41">
                  <c:v>1.91</c:v>
                </c:pt>
                <c:pt idx="42">
                  <c:v>1.92</c:v>
                </c:pt>
                <c:pt idx="43">
                  <c:v>1.93</c:v>
                </c:pt>
                <c:pt idx="44">
                  <c:v>1.94</c:v>
                </c:pt>
                <c:pt idx="45">
                  <c:v>1.95</c:v>
                </c:pt>
                <c:pt idx="46">
                  <c:v>1.96</c:v>
                </c:pt>
                <c:pt idx="47">
                  <c:v>1.97</c:v>
                </c:pt>
                <c:pt idx="48">
                  <c:v>1.98</c:v>
                </c:pt>
                <c:pt idx="49">
                  <c:v>1.99</c:v>
                </c:pt>
              </c:numCache>
            </c:numRef>
          </c:xVal>
          <c:yVal>
            <c:numRef>
              <c:f>'Gas Tables, g=1.3'!$D$62:$D$111</c:f>
              <c:numCache>
                <c:formatCode>0.0000</c:formatCode>
                <c:ptCount val="50"/>
                <c:pt idx="0">
                  <c:v>1.1894875038292314</c:v>
                </c:pt>
                <c:pt idx="1">
                  <c:v>1.1969736314065635</c:v>
                </c:pt>
                <c:pt idx="2">
                  <c:v>1.2046103130542574</c:v>
                </c:pt>
                <c:pt idx="3">
                  <c:v>1.2123984349879755</c:v>
                </c:pt>
                <c:pt idx="4">
                  <c:v>1.2203389185217197</c:v>
                </c:pt>
                <c:pt idx="5">
                  <c:v>1.2284327197012328</c:v>
                </c:pt>
                <c:pt idx="6">
                  <c:v>1.2366808289603026</c:v>
                </c:pt>
                <c:pt idx="7">
                  <c:v>1.2450842707990195</c:v>
                </c:pt>
                <c:pt idx="8">
                  <c:v>1.2536441034830708</c:v>
                </c:pt>
                <c:pt idx="9">
                  <c:v>1.2623614187632402</c:v>
                </c:pt>
                <c:pt idx="10">
                  <c:v>1.2712373416142704</c:v>
                </c:pt>
                <c:pt idx="11">
                  <c:v>1.280273029992349</c:v>
                </c:pt>
                <c:pt idx="12">
                  <c:v>1.289469674610455</c:v>
                </c:pt>
                <c:pt idx="13">
                  <c:v>1.2988284987308836</c:v>
                </c:pt>
                <c:pt idx="14">
                  <c:v>1.3083507579742946</c:v>
                </c:pt>
                <c:pt idx="15">
                  <c:v>1.3180377401446255</c:v>
                </c:pt>
                <c:pt idx="16">
                  <c:v>1.3278907650693079</c:v>
                </c:pt>
                <c:pt idx="17">
                  <c:v>1.3379111844541782</c:v>
                </c:pt>
                <c:pt idx="18">
                  <c:v>1.3481003817525705</c:v>
                </c:pt>
                <c:pt idx="19">
                  <c:v>1.358459772048062</c:v>
                </c:pt>
                <c:pt idx="20">
                  <c:v>1.3689908019503643</c:v>
                </c:pt>
                <c:pt idx="21">
                  <c:v>1.379694949503929</c:v>
                </c:pt>
                <c:pt idx="22">
                  <c:v>1.3905737241087797</c:v>
                </c:pt>
                <c:pt idx="23">
                  <c:v>1.4016286664531636</c:v>
                </c:pt>
                <c:pt idx="24">
                  <c:v>1.4128613484576313</c:v>
                </c:pt>
                <c:pt idx="25">
                  <c:v>1.4242733732301243</c:v>
                </c:pt>
                <c:pt idx="26">
                  <c:v>1.4358663750317286</c:v>
                </c:pt>
                <c:pt idx="27">
                  <c:v>1.4476420192527282</c:v>
                </c:pt>
                <c:pt idx="28">
                  <c:v>1.4596020023986334</c:v>
                </c:pt>
                <c:pt idx="29">
                  <c:v>1.4717480520858466</c:v>
                </c:pt>
                <c:pt idx="30">
                  <c:v>1.4840819270466812</c:v>
                </c:pt>
                <c:pt idx="31">
                  <c:v>1.496605417143414</c:v>
                </c:pt>
                <c:pt idx="32">
                  <c:v>1.5093203433911273</c:v>
                </c:pt>
                <c:pt idx="33">
                  <c:v>1.522228557989038</c:v>
                </c:pt>
                <c:pt idx="34">
                  <c:v>1.5353319443600812</c:v>
                </c:pt>
                <c:pt idx="35">
                  <c:v>1.5486324171984975</c:v>
                </c:pt>
                <c:pt idx="36">
                  <c:v>1.5621319225251977</c:v>
                </c:pt>
                <c:pt idx="37">
                  <c:v>1.5758324377506665</c:v>
                </c:pt>
                <c:pt idx="38">
                  <c:v>1.589735971745214</c:v>
                </c:pt>
                <c:pt idx="39">
                  <c:v>1.6038445649163589</c:v>
                </c:pt>
                <c:pt idx="40">
                  <c:v>1.6181602892931417</c:v>
                </c:pt>
                <c:pt idx="41">
                  <c:v>1.6326852486172003</c:v>
                </c:pt>
                <c:pt idx="42">
                  <c:v>1.6474215784404218</c:v>
                </c:pt>
                <c:pt idx="43">
                  <c:v>1.6623714462289862</c:v>
                </c:pt>
                <c:pt idx="44">
                  <c:v>1.6775370514736685</c:v>
                </c:pt>
                <c:pt idx="45">
                  <c:v>1.6929206258062066</c:v>
                </c:pt>
                <c:pt idx="46">
                  <c:v>1.7085244331216252</c:v>
                </c:pt>
                <c:pt idx="47">
                  <c:v>1.7243507697063318</c:v>
                </c:pt>
                <c:pt idx="48">
                  <c:v>1.7404019643718842</c:v>
                </c:pt>
                <c:pt idx="49">
                  <c:v>1.7566803785942724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91-4A5F-81BF-B425392DFB2E}"/>
            </c:ext>
          </c:extLst>
        </c:ser>
        <c:ser>
          <c:idx val="3"/>
          <c:order val="3"/>
          <c:marker>
            <c:symbol val="none"/>
          </c:marker>
          <c:xVal>
            <c:numRef>
              <c:f>'Gas Tables, g=1.3'!$M$62:$M$111</c:f>
              <c:numCache>
                <c:formatCode>General</c:formatCode>
                <c:ptCount val="50"/>
                <c:pt idx="0">
                  <c:v>2</c:v>
                </c:pt>
                <c:pt idx="1">
                  <c:v>2.0099999999999998</c:v>
                </c:pt>
                <c:pt idx="2">
                  <c:v>2.02</c:v>
                </c:pt>
                <c:pt idx="3">
                  <c:v>2.0299999999999998</c:v>
                </c:pt>
                <c:pt idx="4">
                  <c:v>2.04</c:v>
                </c:pt>
                <c:pt idx="5">
                  <c:v>2.0499999999999998</c:v>
                </c:pt>
                <c:pt idx="6">
                  <c:v>2.06</c:v>
                </c:pt>
                <c:pt idx="7">
                  <c:v>2.0699999999999998</c:v>
                </c:pt>
                <c:pt idx="8">
                  <c:v>2.08</c:v>
                </c:pt>
                <c:pt idx="9">
                  <c:v>2.09</c:v>
                </c:pt>
                <c:pt idx="10">
                  <c:v>2.1</c:v>
                </c:pt>
                <c:pt idx="11">
                  <c:v>2.11</c:v>
                </c:pt>
                <c:pt idx="12">
                  <c:v>2.12</c:v>
                </c:pt>
                <c:pt idx="13">
                  <c:v>2.13</c:v>
                </c:pt>
                <c:pt idx="14">
                  <c:v>2.14</c:v>
                </c:pt>
                <c:pt idx="15">
                  <c:v>2.15</c:v>
                </c:pt>
                <c:pt idx="16">
                  <c:v>2.16</c:v>
                </c:pt>
                <c:pt idx="17">
                  <c:v>2.17</c:v>
                </c:pt>
                <c:pt idx="18">
                  <c:v>2.1800000000000002</c:v>
                </c:pt>
                <c:pt idx="19">
                  <c:v>2.19</c:v>
                </c:pt>
                <c:pt idx="20">
                  <c:v>2.2000000000000002</c:v>
                </c:pt>
                <c:pt idx="21">
                  <c:v>2.21</c:v>
                </c:pt>
                <c:pt idx="22">
                  <c:v>2.21999999999999</c:v>
                </c:pt>
                <c:pt idx="23">
                  <c:v>2.23</c:v>
                </c:pt>
                <c:pt idx="24">
                  <c:v>2.23999999999999</c:v>
                </c:pt>
                <c:pt idx="25">
                  <c:v>2.25</c:v>
                </c:pt>
                <c:pt idx="26">
                  <c:v>2.25999999999999</c:v>
                </c:pt>
                <c:pt idx="27">
                  <c:v>2.2699999999999898</c:v>
                </c:pt>
                <c:pt idx="28">
                  <c:v>2.27999999999999</c:v>
                </c:pt>
                <c:pt idx="29">
                  <c:v>2.2899999999999898</c:v>
                </c:pt>
                <c:pt idx="30">
                  <c:v>2.2999999999999901</c:v>
                </c:pt>
                <c:pt idx="31">
                  <c:v>2.3099999999999898</c:v>
                </c:pt>
                <c:pt idx="32">
                  <c:v>2.3199999999999901</c:v>
                </c:pt>
                <c:pt idx="33">
                  <c:v>2.3299999999999899</c:v>
                </c:pt>
                <c:pt idx="34">
                  <c:v>2.3399999999999901</c:v>
                </c:pt>
                <c:pt idx="35">
                  <c:v>2.3499999999999899</c:v>
                </c:pt>
                <c:pt idx="36">
                  <c:v>2.3599999999999901</c:v>
                </c:pt>
                <c:pt idx="37">
                  <c:v>2.3699999999999899</c:v>
                </c:pt>
                <c:pt idx="38">
                  <c:v>2.3799999999999901</c:v>
                </c:pt>
                <c:pt idx="39">
                  <c:v>2.3899999999999899</c:v>
                </c:pt>
                <c:pt idx="40">
                  <c:v>2.3999999999999901</c:v>
                </c:pt>
                <c:pt idx="41">
                  <c:v>2.4099999999999899</c:v>
                </c:pt>
                <c:pt idx="42">
                  <c:v>2.4199999999999902</c:v>
                </c:pt>
                <c:pt idx="43">
                  <c:v>2.4299999999999899</c:v>
                </c:pt>
                <c:pt idx="44">
                  <c:v>2.4399999999999902</c:v>
                </c:pt>
                <c:pt idx="45">
                  <c:v>2.44999999999999</c:v>
                </c:pt>
                <c:pt idx="46">
                  <c:v>2.4599999999999902</c:v>
                </c:pt>
                <c:pt idx="47">
                  <c:v>2.46999999999999</c:v>
                </c:pt>
                <c:pt idx="48">
                  <c:v>2.4799999999999902</c:v>
                </c:pt>
                <c:pt idx="49">
                  <c:v>2.48999999999999</c:v>
                </c:pt>
              </c:numCache>
            </c:numRef>
          </c:xVal>
          <c:yVal>
            <c:numRef>
              <c:f>'Gas Tables, g=1.3'!$P$62:$P$111</c:f>
              <c:numCache>
                <c:formatCode>0.0000</c:formatCode>
                <c:ptCount val="50"/>
                <c:pt idx="0">
                  <c:v>1.7731884066585959</c:v>
                </c:pt>
                <c:pt idx="1">
                  <c:v>1.789928475809033</c:v>
                </c:pt>
                <c:pt idx="2">
                  <c:v>1.8069030464039519</c:v>
                </c:pt>
                <c:pt idx="3">
                  <c:v>1.8241146120760863</c:v>
                </c:pt>
                <c:pt idx="4">
                  <c:v>1.8415656998976522</c:v>
                </c:pt>
                <c:pt idx="5">
                  <c:v>1.8592588705503055</c:v>
                </c:pt>
                <c:pt idx="6">
                  <c:v>1.8771967184998468</c:v>
                </c:pt>
                <c:pt idx="7">
                  <c:v>1.89538187217558</c:v>
                </c:pt>
                <c:pt idx="8">
                  <c:v>1.9138169941542249</c:v>
                </c:pt>
                <c:pt idx="9">
                  <c:v>1.9325047813483169</c:v>
                </c:pt>
                <c:pt idx="10">
                  <c:v>1.9514479651989953</c:v>
                </c:pt>
                <c:pt idx="11">
                  <c:v>1.9706493118730994</c:v>
                </c:pt>
                <c:pt idx="12">
                  <c:v>1.990111622464517</c:v>
                </c:pt>
                <c:pt idx="13">
                  <c:v>2.0098377331996851</c:v>
                </c:pt>
                <c:pt idx="14">
                  <c:v>2.0298305156471974</c:v>
                </c:pt>
                <c:pt idx="15">
                  <c:v>2.0500928769314255</c:v>
                </c:pt>
                <c:pt idx="16">
                  <c:v>2.0706277599501286</c:v>
                </c:pt>
                <c:pt idx="17">
                  <c:v>2.0914381435959428</c:v>
                </c:pt>
                <c:pt idx="18">
                  <c:v>2.112527042981716</c:v>
                </c:pt>
                <c:pt idx="19">
                  <c:v>2.1338975096696573</c:v>
                </c:pt>
                <c:pt idx="20">
                  <c:v>2.1555526319041722</c:v>
                </c:pt>
                <c:pt idx="21">
                  <c:v>2.177495534848422</c:v>
                </c:pt>
                <c:pt idx="22">
                  <c:v>2.1997293808244653</c:v>
                </c:pt>
                <c:pt idx="23">
                  <c:v>2.222257369557112</c:v>
                </c:pt>
                <c:pt idx="24">
                  <c:v>2.2450827384209755</c:v>
                </c:pt>
                <c:pt idx="25">
                  <c:v>2.2682087626915881</c:v>
                </c:pt>
                <c:pt idx="26">
                  <c:v>2.2916387557992457</c:v>
                </c:pt>
                <c:pt idx="27">
                  <c:v>2.315376069587002</c:v>
                </c:pt>
                <c:pt idx="28">
                  <c:v>2.3394240945714064</c:v>
                </c:pt>
                <c:pt idx="29">
                  <c:v>2.3637862602069495</c:v>
                </c:pt>
                <c:pt idx="30">
                  <c:v>2.3884660351536668</c:v>
                </c:pt>
                <c:pt idx="31">
                  <c:v>2.4134669275480207</c:v>
                </c:pt>
                <c:pt idx="32">
                  <c:v>2.4387924852770166</c:v>
                </c:pt>
                <c:pt idx="33">
                  <c:v>2.4644462962554874</c:v>
                </c:pt>
                <c:pt idx="34">
                  <c:v>2.49043198870659</c:v>
                </c:pt>
                <c:pt idx="35">
                  <c:v>2.5167532314453851</c:v>
                </c:pt>
                <c:pt idx="36">
                  <c:v>2.5434137341655538</c:v>
                </c:pt>
                <c:pt idx="37">
                  <c:v>2.5704172477291825</c:v>
                </c:pt>
                <c:pt idx="38">
                  <c:v>2.5977675644596063</c:v>
                </c:pt>
                <c:pt idx="39">
                  <c:v>2.6254685184372728</c:v>
                </c:pt>
                <c:pt idx="40">
                  <c:v>2.6535239857986164</c:v>
                </c:pt>
                <c:pt idx="41">
                  <c:v>2.681937885037911</c:v>
                </c:pt>
                <c:pt idx="42">
                  <c:v>2.7107141773120951</c:v>
                </c:pt>
                <c:pt idx="43">
                  <c:v>2.7398568667485064</c:v>
                </c:pt>
                <c:pt idx="44">
                  <c:v>2.7693700007555679</c:v>
                </c:pt>
                <c:pt idx="45">
                  <c:v>2.7992576703363503</c:v>
                </c:pt>
                <c:pt idx="46">
                  <c:v>2.8295240104050312</c:v>
                </c:pt>
                <c:pt idx="47">
                  <c:v>2.8601732001062019</c:v>
                </c:pt>
                <c:pt idx="48">
                  <c:v>2.8912094631370402</c:v>
                </c:pt>
                <c:pt idx="49">
                  <c:v>2.9226370680722922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791-4A5F-81BF-B425392DFB2E}"/>
            </c:ext>
          </c:extLst>
        </c:ser>
        <c:ser>
          <c:idx val="4"/>
          <c:order val="4"/>
          <c:marker>
            <c:symbol val="none"/>
          </c:marker>
          <c:xVal>
            <c:numRef>
              <c:f>'Gas Tables, g=1.3'!$M$33:$M$57</c:f>
              <c:numCache>
                <c:formatCode>General</c:formatCode>
                <c:ptCount val="25"/>
                <c:pt idx="0">
                  <c:v>1.25</c:v>
                </c:pt>
                <c:pt idx="1">
                  <c:v>1.26</c:v>
                </c:pt>
                <c:pt idx="2">
                  <c:v>1.27</c:v>
                </c:pt>
                <c:pt idx="3">
                  <c:v>1.28</c:v>
                </c:pt>
                <c:pt idx="4">
                  <c:v>1.29</c:v>
                </c:pt>
                <c:pt idx="5">
                  <c:v>1.3</c:v>
                </c:pt>
                <c:pt idx="6">
                  <c:v>1.31</c:v>
                </c:pt>
                <c:pt idx="7">
                  <c:v>1.32</c:v>
                </c:pt>
                <c:pt idx="8">
                  <c:v>1.33</c:v>
                </c:pt>
                <c:pt idx="9">
                  <c:v>1.34</c:v>
                </c:pt>
                <c:pt idx="10">
                  <c:v>1.35</c:v>
                </c:pt>
                <c:pt idx="11">
                  <c:v>1.36</c:v>
                </c:pt>
                <c:pt idx="12">
                  <c:v>1.37</c:v>
                </c:pt>
                <c:pt idx="13">
                  <c:v>1.38</c:v>
                </c:pt>
                <c:pt idx="14">
                  <c:v>1.39</c:v>
                </c:pt>
                <c:pt idx="15">
                  <c:v>1.4</c:v>
                </c:pt>
                <c:pt idx="16">
                  <c:v>1.41</c:v>
                </c:pt>
                <c:pt idx="17">
                  <c:v>1.42</c:v>
                </c:pt>
                <c:pt idx="18">
                  <c:v>1.43</c:v>
                </c:pt>
                <c:pt idx="19">
                  <c:v>1.44</c:v>
                </c:pt>
                <c:pt idx="20">
                  <c:v>1.45</c:v>
                </c:pt>
                <c:pt idx="21">
                  <c:v>1.46</c:v>
                </c:pt>
                <c:pt idx="22">
                  <c:v>1.47</c:v>
                </c:pt>
                <c:pt idx="23">
                  <c:v>1.48</c:v>
                </c:pt>
                <c:pt idx="24">
                  <c:v>1.49</c:v>
                </c:pt>
              </c:numCache>
            </c:numRef>
          </c:xVal>
          <c:yVal>
            <c:numRef>
              <c:f>'Gas Tables, g=1.3'!$P$33:$P$57</c:f>
              <c:numCache>
                <c:formatCode>0.0000</c:formatCode>
                <c:ptCount val="25"/>
                <c:pt idx="0">
                  <c:v>1.0494511198508878</c:v>
                </c:pt>
                <c:pt idx="1">
                  <c:v>1.0533477985595385</c:v>
                </c:pt>
                <c:pt idx="2">
                  <c:v>1.0573859753015911</c:v>
                </c:pt>
                <c:pt idx="3">
                  <c:v>1.0615654452498897</c:v>
                </c:pt>
                <c:pt idx="4">
                  <c:v>1.0658860595259561</c:v>
                </c:pt>
                <c:pt idx="5">
                  <c:v>1.07034772372345</c:v>
                </c:pt>
                <c:pt idx="6">
                  <c:v>1.0749503965077682</c:v>
                </c:pt>
                <c:pt idx="7">
                  <c:v>1.0796940882878039</c:v>
                </c:pt>
                <c:pt idx="8">
                  <c:v>1.0845788599561534</c:v>
                </c:pt>
                <c:pt idx="9">
                  <c:v>1.0896048216942578</c:v>
                </c:pt>
                <c:pt idx="10">
                  <c:v>1.0947721318391883</c:v>
                </c:pt>
                <c:pt idx="11">
                  <c:v>1.1000809958089806</c:v>
                </c:pt>
                <c:pt idx="12">
                  <c:v>1.10553166508359</c:v>
                </c:pt>
                <c:pt idx="13">
                  <c:v>1.1111244362387214</c:v>
                </c:pt>
                <c:pt idx="14">
                  <c:v>1.1168596500299484</c:v>
                </c:pt>
                <c:pt idx="15">
                  <c:v>1.1227376905246731</c:v>
                </c:pt>
                <c:pt idx="16">
                  <c:v>1.1287589842796262</c:v>
                </c:pt>
                <c:pt idx="17">
                  <c:v>1.1349239995617357</c:v>
                </c:pt>
                <c:pt idx="18">
                  <c:v>1.1412332456103107</c:v>
                </c:pt>
                <c:pt idx="19">
                  <c:v>1.1476872719386058</c:v>
                </c:pt>
                <c:pt idx="20">
                  <c:v>1.1542866676729362</c:v>
                </c:pt>
                <c:pt idx="21">
                  <c:v>1.1610320609276119</c:v>
                </c:pt>
                <c:pt idx="22">
                  <c:v>1.1679241182140681</c:v>
                </c:pt>
                <c:pt idx="23">
                  <c:v>1.1749635438826234</c:v>
                </c:pt>
                <c:pt idx="24">
                  <c:v>1.1821510795954338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791-4A5F-81BF-B425392DFB2E}"/>
            </c:ext>
          </c:extLst>
        </c:ser>
        <c:ser>
          <c:idx val="5"/>
          <c:order val="5"/>
          <c:marker>
            <c:symbol val="none"/>
          </c:marker>
          <c:xVal>
            <c:numRef>
              <c:f>'Gas Tables, g=1.3'!$A$33:$A$57</c:f>
              <c:numCache>
                <c:formatCode>General</c:formatCode>
                <c:ptCount val="25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1.1299999999999999</c:v>
                </c:pt>
                <c:pt idx="14">
                  <c:v>1.1399999999999999</c:v>
                </c:pt>
                <c:pt idx="15">
                  <c:v>1.1499999999999999</c:v>
                </c:pt>
                <c:pt idx="16">
                  <c:v>1.1599999999999999</c:v>
                </c:pt>
                <c:pt idx="17">
                  <c:v>1.17</c:v>
                </c:pt>
                <c:pt idx="18">
                  <c:v>1.18</c:v>
                </c:pt>
                <c:pt idx="19">
                  <c:v>1.19</c:v>
                </c:pt>
                <c:pt idx="20">
                  <c:v>1.2</c:v>
                </c:pt>
                <c:pt idx="21">
                  <c:v>1.21</c:v>
                </c:pt>
                <c:pt idx="22">
                  <c:v>1.22</c:v>
                </c:pt>
                <c:pt idx="23">
                  <c:v>1.23</c:v>
                </c:pt>
                <c:pt idx="24">
                  <c:v>1.24</c:v>
                </c:pt>
              </c:numCache>
            </c:numRef>
          </c:xVal>
          <c:yVal>
            <c:numRef>
              <c:f>'Gas Tables, g=1.3'!$D$33:$D$57</c:f>
              <c:numCache>
                <c:formatCode>0.0000</c:formatCode>
                <c:ptCount val="25"/>
                <c:pt idx="0">
                  <c:v>1</c:v>
                </c:pt>
                <c:pt idx="1">
                  <c:v>1.0000865216315791</c:v>
                </c:pt>
                <c:pt idx="2">
                  <c:v>1.0003443956231743</c:v>
                </c:pt>
                <c:pt idx="3">
                  <c:v>1.0007711921796392</c:v>
                </c:pt>
                <c:pt idx="4">
                  <c:v>1.0013646185986611</c:v>
                </c:pt>
                <c:pt idx="5">
                  <c:v>1.0021225133413785</c:v>
                </c:pt>
                <c:pt idx="6">
                  <c:v>1.0030428404470757</c:v>
                </c:pt>
                <c:pt idx="7">
                  <c:v>1.0041236842695056</c:v>
                </c:pt>
                <c:pt idx="8">
                  <c:v>1.0053632445140654</c:v>
                </c:pt>
                <c:pt idx="9">
                  <c:v>1.0067598315565953</c:v>
                </c:pt>
                <c:pt idx="10">
                  <c:v>1.0083118620259324</c:v>
                </c:pt>
                <c:pt idx="11">
                  <c:v>1.0100178546336773</c:v>
                </c:pt>
                <c:pt idx="12">
                  <c:v>1.0118764262357918</c:v>
                </c:pt>
                <c:pt idx="13">
                  <c:v>1.0138862881117339</c:v>
                </c:pt>
                <c:pt idx="14">
                  <c:v>1.0160462424478571</c:v>
                </c:pt>
                <c:pt idx="15">
                  <c:v>1.018355179012711</c:v>
                </c:pt>
                <c:pt idx="16">
                  <c:v>1.0208120720127272</c:v>
                </c:pt>
                <c:pt idx="17">
                  <c:v>1.0234159771175941</c:v>
                </c:pt>
                <c:pt idx="18">
                  <c:v>1.0261660286453007</c:v>
                </c:pt>
                <c:pt idx="19">
                  <c:v>1.0290614368975552</c:v>
                </c:pt>
                <c:pt idx="20">
                  <c:v>1.0321014856368673</c:v>
                </c:pt>
                <c:pt idx="21">
                  <c:v>1.035285529697171</c:v>
                </c:pt>
                <c:pt idx="22">
                  <c:v>1.0386129927204057</c:v>
                </c:pt>
                <c:pt idx="23">
                  <c:v>1.0420833650119654</c:v>
                </c:pt>
                <c:pt idx="24">
                  <c:v>1.0456962015083577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791-4A5F-81BF-B425392DFB2E}"/>
            </c:ext>
          </c:extLst>
        </c:ser>
        <c:ser>
          <c:idx val="6"/>
          <c:order val="6"/>
          <c:marker>
            <c:symbol val="none"/>
          </c:marker>
          <c:xVal>
            <c:numRef>
              <c:f>'Gas Tables, g=1.3'!$A$11:$A$28</c:f>
              <c:numCache>
                <c:formatCode>General</c:formatCode>
                <c:ptCount val="18"/>
                <c:pt idx="0">
                  <c:v>0.08</c:v>
                </c:pt>
                <c:pt idx="1">
                  <c:v>0.09</c:v>
                </c:pt>
                <c:pt idx="2">
                  <c:v>0.1</c:v>
                </c:pt>
                <c:pt idx="3">
                  <c:v>0.11</c:v>
                </c:pt>
                <c:pt idx="4">
                  <c:v>0.12</c:v>
                </c:pt>
                <c:pt idx="5">
                  <c:v>0.13</c:v>
                </c:pt>
                <c:pt idx="6">
                  <c:v>0.14000000000000001</c:v>
                </c:pt>
                <c:pt idx="7">
                  <c:v>0.15</c:v>
                </c:pt>
                <c:pt idx="8">
                  <c:v>0.16</c:v>
                </c:pt>
                <c:pt idx="9">
                  <c:v>0.17</c:v>
                </c:pt>
                <c:pt idx="10">
                  <c:v>0.18</c:v>
                </c:pt>
                <c:pt idx="11">
                  <c:v>0.19</c:v>
                </c:pt>
                <c:pt idx="12">
                  <c:v>0.2</c:v>
                </c:pt>
                <c:pt idx="13">
                  <c:v>0.21</c:v>
                </c:pt>
                <c:pt idx="14">
                  <c:v>0.22</c:v>
                </c:pt>
                <c:pt idx="15">
                  <c:v>0.23</c:v>
                </c:pt>
                <c:pt idx="16">
                  <c:v>0.24</c:v>
                </c:pt>
                <c:pt idx="17">
                  <c:v>0.25</c:v>
                </c:pt>
              </c:numCache>
            </c:numRef>
          </c:xVal>
          <c:yVal>
            <c:numRef>
              <c:f>'Gas Tables, g=1.3'!$D$11:$D$28</c:f>
              <c:numCache>
                <c:formatCode>0.0000</c:formatCode>
                <c:ptCount val="18"/>
                <c:pt idx="0">
                  <c:v>7.3423045636747704</c:v>
                </c:pt>
                <c:pt idx="1">
                  <c:v>6.532868774342754</c:v>
                </c:pt>
                <c:pt idx="2">
                  <c:v>5.8860001327429057</c:v>
                </c:pt>
                <c:pt idx="3">
                  <c:v>5.3573636323818672</c:v>
                </c:pt>
                <c:pt idx="4">
                  <c:v>4.9174027472550623</c:v>
                </c:pt>
                <c:pt idx="5">
                  <c:v>4.5456554012718762</c:v>
                </c:pt>
                <c:pt idx="6">
                  <c:v>4.2275059508184345</c:v>
                </c:pt>
                <c:pt idx="7">
                  <c:v>3.9522363743271249</c:v>
                </c:pt>
                <c:pt idx="8">
                  <c:v>3.7118082657874649</c:v>
                </c:pt>
                <c:pt idx="9">
                  <c:v>3.5000747129284506</c:v>
                </c:pt>
                <c:pt idx="10">
                  <c:v>3.3122548827001963</c:v>
                </c:pt>
                <c:pt idx="11">
                  <c:v>3.144574527155156</c:v>
                </c:pt>
                <c:pt idx="12">
                  <c:v>2.9940143375892179</c:v>
                </c:pt>
                <c:pt idx="13">
                  <c:v>2.8581301975227098</c:v>
                </c:pt>
                <c:pt idx="14">
                  <c:v>2.7349224576178108</c:v>
                </c:pt>
                <c:pt idx="15">
                  <c:v>2.6227393128126679</c:v>
                </c:pt>
                <c:pt idx="16">
                  <c:v>2.5202043351923984</c:v>
                </c:pt>
                <c:pt idx="17">
                  <c:v>2.4261613989907294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791-4A5F-81BF-B425392DFB2E}"/>
            </c:ext>
          </c:extLst>
        </c:ser>
        <c:ser>
          <c:idx val="7"/>
          <c:order val="7"/>
          <c:marker>
            <c:symbol val="none"/>
          </c:marker>
          <c:xVal>
            <c:numRef>
              <c:f>'Gas Tables, g=1.3'!$G$4:$G$28</c:f>
              <c:numCache>
                <c:formatCode>General</c:formatCode>
                <c:ptCount val="25"/>
                <c:pt idx="0">
                  <c:v>0.26</c:v>
                </c:pt>
                <c:pt idx="1">
                  <c:v>0.27</c:v>
                </c:pt>
                <c:pt idx="2">
                  <c:v>0.28000000000000003</c:v>
                </c:pt>
                <c:pt idx="3">
                  <c:v>0.28999999999999998</c:v>
                </c:pt>
                <c:pt idx="4">
                  <c:v>0.3</c:v>
                </c:pt>
                <c:pt idx="5">
                  <c:v>0.31</c:v>
                </c:pt>
                <c:pt idx="6">
                  <c:v>0.32</c:v>
                </c:pt>
                <c:pt idx="7">
                  <c:v>0.33</c:v>
                </c:pt>
                <c:pt idx="8">
                  <c:v>0.34</c:v>
                </c:pt>
                <c:pt idx="9">
                  <c:v>0.35</c:v>
                </c:pt>
                <c:pt idx="10">
                  <c:v>0.36</c:v>
                </c:pt>
                <c:pt idx="11">
                  <c:v>0.37</c:v>
                </c:pt>
                <c:pt idx="12">
                  <c:v>0.38</c:v>
                </c:pt>
                <c:pt idx="13">
                  <c:v>0.39</c:v>
                </c:pt>
                <c:pt idx="14">
                  <c:v>0.4</c:v>
                </c:pt>
                <c:pt idx="15">
                  <c:v>0.41</c:v>
                </c:pt>
                <c:pt idx="16">
                  <c:v>0.42</c:v>
                </c:pt>
                <c:pt idx="17">
                  <c:v>0.43</c:v>
                </c:pt>
                <c:pt idx="18">
                  <c:v>0.44</c:v>
                </c:pt>
                <c:pt idx="19">
                  <c:v>0.45</c:v>
                </c:pt>
                <c:pt idx="20">
                  <c:v>0.46</c:v>
                </c:pt>
                <c:pt idx="21">
                  <c:v>0.47</c:v>
                </c:pt>
                <c:pt idx="22">
                  <c:v>0.48</c:v>
                </c:pt>
                <c:pt idx="23">
                  <c:v>0.49</c:v>
                </c:pt>
                <c:pt idx="24">
                  <c:v>0.5</c:v>
                </c:pt>
              </c:numCache>
            </c:numRef>
          </c:xVal>
          <c:yVal>
            <c:numRef>
              <c:f>'Gas Tables, g=1.3'!$J$4:$J$28</c:f>
              <c:numCache>
                <c:formatCode>0.0000</c:formatCode>
                <c:ptCount val="25"/>
                <c:pt idx="0">
                  <c:v>2.3396323152256411</c:v>
                </c:pt>
                <c:pt idx="1">
                  <c:v>2.2597838808787647</c:v>
                </c:pt>
                <c:pt idx="2">
                  <c:v>2.1859019889827151</c:v>
                </c:pt>
                <c:pt idx="3">
                  <c:v>2.1173710952592799</c:v>
                </c:pt>
                <c:pt idx="4">
                  <c:v>2.0536577914467298</c:v>
                </c:pt>
                <c:pt idx="5">
                  <c:v>1.9942975579993856</c:v>
                </c:pt>
                <c:pt idx="6">
                  <c:v>1.9388840006718553</c:v>
                </c:pt>
                <c:pt idx="7">
                  <c:v>1.8870600441033711</c:v>
                </c:pt>
                <c:pt idx="8">
                  <c:v>1.838510679490533</c:v>
                </c:pt>
                <c:pt idx="9">
                  <c:v>1.7929569555308371</c:v>
                </c:pt>
                <c:pt idx="10">
                  <c:v>1.7501509708899632</c:v>
                </c:pt>
                <c:pt idx="11">
                  <c:v>1.7098716787154544</c:v>
                </c:pt>
                <c:pt idx="12">
                  <c:v>1.6719213536093269</c:v>
                </c:pt>
                <c:pt idx="13">
                  <c:v>1.6361226021568409</c:v>
                </c:pt>
                <c:pt idx="14">
                  <c:v>1.602315821889154</c:v>
                </c:pt>
                <c:pt idx="15">
                  <c:v>1.5703570321180527</c:v>
                </c:pt>
                <c:pt idx="16">
                  <c:v>1.5401160146641715</c:v>
                </c:pt>
                <c:pt idx="17">
                  <c:v>1.5114747140309783</c:v>
                </c:pt>
                <c:pt idx="18">
                  <c:v>1.484325855749149</c:v>
                </c:pt>
                <c:pt idx="19">
                  <c:v>1.4585717489537939</c:v>
                </c:pt>
                <c:pt idx="20">
                  <c:v>1.4341232451591646</c:v>
                </c:pt>
                <c:pt idx="21">
                  <c:v>1.4108988299674738</c:v>
                </c:pt>
                <c:pt idx="22">
                  <c:v>1.3888238283256782</c:v>
                </c:pt>
                <c:pt idx="23">
                  <c:v>1.3678297071091483</c:v>
                </c:pt>
                <c:pt idx="24">
                  <c:v>1.3478534614065585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791-4A5F-81BF-B425392DFB2E}"/>
            </c:ext>
          </c:extLst>
        </c:ser>
        <c:ser>
          <c:idx val="8"/>
          <c:order val="8"/>
          <c:marker>
            <c:symbol val="none"/>
          </c:marker>
          <c:xVal>
            <c:numRef>
              <c:f>'Gas Tables, g=1.3'!$M$4:$M$28</c:f>
              <c:numCache>
                <c:formatCode>General</c:formatCode>
                <c:ptCount val="25"/>
                <c:pt idx="0">
                  <c:v>0.51</c:v>
                </c:pt>
                <c:pt idx="1">
                  <c:v>0.52</c:v>
                </c:pt>
                <c:pt idx="2">
                  <c:v>0.53</c:v>
                </c:pt>
                <c:pt idx="3">
                  <c:v>0.54</c:v>
                </c:pt>
                <c:pt idx="4">
                  <c:v>0.55000000000000004</c:v>
                </c:pt>
                <c:pt idx="5">
                  <c:v>0.56000000000000005</c:v>
                </c:pt>
                <c:pt idx="6">
                  <c:v>0.56999999999999995</c:v>
                </c:pt>
                <c:pt idx="7">
                  <c:v>0.57999999999999996</c:v>
                </c:pt>
                <c:pt idx="8">
                  <c:v>0.59</c:v>
                </c:pt>
                <c:pt idx="9">
                  <c:v>0.6</c:v>
                </c:pt>
                <c:pt idx="10">
                  <c:v>0.61</c:v>
                </c:pt>
                <c:pt idx="11">
                  <c:v>0.62</c:v>
                </c:pt>
                <c:pt idx="12">
                  <c:v>0.63</c:v>
                </c:pt>
                <c:pt idx="13">
                  <c:v>0.64</c:v>
                </c:pt>
                <c:pt idx="14">
                  <c:v>0.65</c:v>
                </c:pt>
                <c:pt idx="15">
                  <c:v>0.66</c:v>
                </c:pt>
                <c:pt idx="16">
                  <c:v>0.67</c:v>
                </c:pt>
                <c:pt idx="17">
                  <c:v>0.68</c:v>
                </c:pt>
                <c:pt idx="18">
                  <c:v>0.69</c:v>
                </c:pt>
                <c:pt idx="19">
                  <c:v>0.7</c:v>
                </c:pt>
                <c:pt idx="20">
                  <c:v>0.71</c:v>
                </c:pt>
                <c:pt idx="21">
                  <c:v>0.72</c:v>
                </c:pt>
                <c:pt idx="22">
                  <c:v>0.73</c:v>
                </c:pt>
                <c:pt idx="23">
                  <c:v>0.74</c:v>
                </c:pt>
                <c:pt idx="24">
                  <c:v>0.75</c:v>
                </c:pt>
              </c:numCache>
            </c:numRef>
          </c:xVal>
          <c:yVal>
            <c:numRef>
              <c:f>'Gas Tables, g=1.3'!$P$4:$P$28</c:f>
              <c:numCache>
                <c:formatCode>0.0000</c:formatCode>
                <c:ptCount val="25"/>
                <c:pt idx="0">
                  <c:v>1.3288370730176493</c:v>
                </c:pt>
                <c:pt idx="1">
                  <c:v>1.3107270314429926</c:v>
                </c:pt>
                <c:pt idx="2">
                  <c:v>1.2934739091121614</c:v>
                </c:pt>
                <c:pt idx="3">
                  <c:v>1.2770319838194752</c:v>
                </c:pt>
                <c:pt idx="4">
                  <c:v>1.2613589023591723</c:v>
                </c:pt>
                <c:pt idx="5">
                  <c:v>1.2464153802101505</c:v>
                </c:pt>
                <c:pt idx="6">
                  <c:v>1.2321649328431992</c:v>
                </c:pt>
                <c:pt idx="7">
                  <c:v>1.2185736348343161</c:v>
                </c:pt>
                <c:pt idx="8">
                  <c:v>1.2056099034851371</c:v>
                </c:pt>
                <c:pt idx="9">
                  <c:v>1.1932443040914005</c:v>
                </c:pt>
                <c:pt idx="10">
                  <c:v>1.1814493743753174</c:v>
                </c:pt>
                <c:pt idx="11">
                  <c:v>1.1701994659182702</c:v>
                </c:pt>
                <c:pt idx="12">
                  <c:v>1.159470600704962</c:v>
                </c:pt>
                <c:pt idx="13">
                  <c:v>1.1492403411263137</c:v>
                </c:pt>
                <c:pt idx="14">
                  <c:v>1.1394876719917517</c:v>
                </c:pt>
                <c:pt idx="15">
                  <c:v>1.130192893277254</c:v>
                </c:pt>
                <c:pt idx="16">
                  <c:v>1.1213375224875808</c:v>
                </c:pt>
                <c:pt idx="17">
                  <c:v>1.1129042056430722</c:v>
                </c:pt>
                <c:pt idx="18">
                  <c:v>1.104876636016126</c:v>
                </c:pt>
                <c:pt idx="19">
                  <c:v>1.0972394798424743</c:v>
                </c:pt>
                <c:pt idx="20">
                  <c:v>1.089978308319673</c:v>
                </c:pt>
                <c:pt idx="21">
                  <c:v>1.0830795352816165</c:v>
                </c:pt>
                <c:pt idx="22">
                  <c:v>1.0765303600048932</c:v>
                </c:pt>
                <c:pt idx="23">
                  <c:v>1.0703187146616002</c:v>
                </c:pt>
                <c:pt idx="24">
                  <c:v>1.0644332159850274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791-4A5F-81BF-B425392DFB2E}"/>
            </c:ext>
          </c:extLst>
        </c:ser>
        <c:ser>
          <c:idx val="9"/>
          <c:order val="9"/>
          <c:marker>
            <c:symbol val="none"/>
          </c:marker>
          <c:xVal>
            <c:numRef>
              <c:f>'Gas Tables, g=1.3'!$S$4:$S$28</c:f>
              <c:numCache>
                <c:formatCode>General</c:formatCode>
                <c:ptCount val="25"/>
                <c:pt idx="0">
                  <c:v>0.76</c:v>
                </c:pt>
                <c:pt idx="1">
                  <c:v>0.77</c:v>
                </c:pt>
                <c:pt idx="2">
                  <c:v>0.78</c:v>
                </c:pt>
                <c:pt idx="3">
                  <c:v>0.79</c:v>
                </c:pt>
                <c:pt idx="4">
                  <c:v>0.8</c:v>
                </c:pt>
                <c:pt idx="5">
                  <c:v>0.81</c:v>
                </c:pt>
                <c:pt idx="6">
                  <c:v>0.82</c:v>
                </c:pt>
                <c:pt idx="7">
                  <c:v>0.83</c:v>
                </c:pt>
                <c:pt idx="8">
                  <c:v>0.84</c:v>
                </c:pt>
                <c:pt idx="9">
                  <c:v>0.85</c:v>
                </c:pt>
                <c:pt idx="10">
                  <c:v>0.86</c:v>
                </c:pt>
                <c:pt idx="11">
                  <c:v>0.87</c:v>
                </c:pt>
                <c:pt idx="12">
                  <c:v>0.88</c:v>
                </c:pt>
                <c:pt idx="13">
                  <c:v>0.89</c:v>
                </c:pt>
                <c:pt idx="14">
                  <c:v>0.9</c:v>
                </c:pt>
                <c:pt idx="15">
                  <c:v>0.91</c:v>
                </c:pt>
                <c:pt idx="16">
                  <c:v>0.92</c:v>
                </c:pt>
                <c:pt idx="17">
                  <c:v>0.93</c:v>
                </c:pt>
                <c:pt idx="18">
                  <c:v>0.94</c:v>
                </c:pt>
                <c:pt idx="19">
                  <c:v>0.95</c:v>
                </c:pt>
                <c:pt idx="20">
                  <c:v>0.96</c:v>
                </c:pt>
                <c:pt idx="21">
                  <c:v>0.97</c:v>
                </c:pt>
                <c:pt idx="22">
                  <c:v>0.98</c:v>
                </c:pt>
                <c:pt idx="23">
                  <c:v>0.99</c:v>
                </c:pt>
                <c:pt idx="24">
                  <c:v>1</c:v>
                </c:pt>
              </c:numCache>
            </c:numRef>
          </c:xVal>
          <c:yVal>
            <c:numRef>
              <c:f>('Gas Tables, g=1.3'!$V$4:$V$27,'Gas Tables, g=1.3'!$V$28)</c:f>
              <c:numCache>
                <c:formatCode>0.0000</c:formatCode>
                <c:ptCount val="25"/>
                <c:pt idx="0">
                  <c:v>1.0588631207602635</c:v>
                </c:pt>
                <c:pt idx="1">
                  <c:v>1.0535982847920717</c:v>
                </c:pt>
                <c:pt idx="2">
                  <c:v>1.0486291250380591</c:v>
                </c:pt>
                <c:pt idx="3">
                  <c:v>1.0439465846267313</c:v>
                </c:pt>
                <c:pt idx="4">
                  <c:v>1.0395421005081025</c:v>
                </c:pt>
                <c:pt idx="5">
                  <c:v>1.0354075735094053</c:v>
                </c:pt>
                <c:pt idx="6">
                  <c:v>1.0315353405906884</c:v>
                </c:pt>
                <c:pt idx="7">
                  <c:v>1.0279181491148286</c:v>
                </c:pt>
                <c:pt idx="8">
                  <c:v>1.0245491329641681</c:v>
                </c:pt>
                <c:pt idx="9">
                  <c:v>1.0214217903517846</c:v>
                </c:pt>
                <c:pt idx="10">
                  <c:v>1.0185299631895222</c:v>
                </c:pt>
                <c:pt idx="11">
                  <c:v>1.0158678178876202</c:v>
                </c:pt>
                <c:pt idx="12">
                  <c:v>1.0134298274721192</c:v>
                </c:pt>
                <c:pt idx="13">
                  <c:v>1.0112107549164833</c:v>
                </c:pt>
                <c:pt idx="14">
                  <c:v>1.0092056375930787</c:v>
                </c:pt>
                <c:pt idx="15">
                  <c:v>1.0074097727584366</c:v>
                </c:pt>
                <c:pt idx="16">
                  <c:v>1.0058187039937161</c:v>
                </c:pt>
                <c:pt idx="17">
                  <c:v>1.004428208528549</c:v>
                </c:pt>
                <c:pt idx="18">
                  <c:v>1.0032342853825575</c:v>
                </c:pt>
                <c:pt idx="19">
                  <c:v>1.0022331442643768</c:v>
                </c:pt>
                <c:pt idx="20">
                  <c:v>1.0014211951730063</c:v>
                </c:pt>
                <c:pt idx="21">
                  <c:v>1.0007950386508957</c:v>
                </c:pt>
                <c:pt idx="22">
                  <c:v>1.0003514566422913</c:v>
                </c:pt>
                <c:pt idx="23">
                  <c:v>1.0000874039141006</c:v>
                </c:pt>
                <c:pt idx="2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791-4A5F-81BF-B425392DF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706744"/>
        <c:axId val="372707136"/>
      </c:scatterChart>
      <c:valAx>
        <c:axId val="372706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2707136"/>
        <c:crosses val="autoZero"/>
        <c:crossBetween val="midCat"/>
      </c:valAx>
      <c:valAx>
        <c:axId val="372707136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372706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'Normal Shock Ptot Ratio'!$A$3:$A$380</c:f>
              <c:numCache>
                <c:formatCode>General</c:formatCode>
                <c:ptCount val="378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1.1299999999999999</c:v>
                </c:pt>
                <c:pt idx="14">
                  <c:v>1.1399999999999999</c:v>
                </c:pt>
                <c:pt idx="15">
                  <c:v>1.1499999999999999</c:v>
                </c:pt>
                <c:pt idx="16">
                  <c:v>1.1599999999999999</c:v>
                </c:pt>
                <c:pt idx="17">
                  <c:v>1.17</c:v>
                </c:pt>
                <c:pt idx="18">
                  <c:v>1.18</c:v>
                </c:pt>
                <c:pt idx="19">
                  <c:v>1.19</c:v>
                </c:pt>
                <c:pt idx="20">
                  <c:v>1.2</c:v>
                </c:pt>
                <c:pt idx="21">
                  <c:v>1.21</c:v>
                </c:pt>
                <c:pt idx="22">
                  <c:v>1.22</c:v>
                </c:pt>
                <c:pt idx="23">
                  <c:v>1.23</c:v>
                </c:pt>
                <c:pt idx="24">
                  <c:v>1.24</c:v>
                </c:pt>
                <c:pt idx="52">
                  <c:v>1.75</c:v>
                </c:pt>
                <c:pt idx="53">
                  <c:v>1.76</c:v>
                </c:pt>
                <c:pt idx="54">
                  <c:v>1.77</c:v>
                </c:pt>
                <c:pt idx="55">
                  <c:v>1.78</c:v>
                </c:pt>
                <c:pt idx="56">
                  <c:v>1.79</c:v>
                </c:pt>
                <c:pt idx="57">
                  <c:v>1.8</c:v>
                </c:pt>
                <c:pt idx="58">
                  <c:v>1.81</c:v>
                </c:pt>
                <c:pt idx="59">
                  <c:v>1.82</c:v>
                </c:pt>
                <c:pt idx="60">
                  <c:v>1.83</c:v>
                </c:pt>
                <c:pt idx="61">
                  <c:v>1.84</c:v>
                </c:pt>
                <c:pt idx="62">
                  <c:v>1.85</c:v>
                </c:pt>
                <c:pt idx="63">
                  <c:v>1.86</c:v>
                </c:pt>
                <c:pt idx="64">
                  <c:v>1.87</c:v>
                </c:pt>
                <c:pt idx="65">
                  <c:v>1.88</c:v>
                </c:pt>
                <c:pt idx="66">
                  <c:v>1.89</c:v>
                </c:pt>
                <c:pt idx="67">
                  <c:v>1.9</c:v>
                </c:pt>
                <c:pt idx="68">
                  <c:v>1.91</c:v>
                </c:pt>
                <c:pt idx="69">
                  <c:v>1.92</c:v>
                </c:pt>
                <c:pt idx="70">
                  <c:v>1.93</c:v>
                </c:pt>
                <c:pt idx="71">
                  <c:v>1.94</c:v>
                </c:pt>
                <c:pt idx="72">
                  <c:v>1.95</c:v>
                </c:pt>
                <c:pt idx="73">
                  <c:v>1.96</c:v>
                </c:pt>
                <c:pt idx="74">
                  <c:v>1.97</c:v>
                </c:pt>
                <c:pt idx="75">
                  <c:v>1.98</c:v>
                </c:pt>
                <c:pt idx="76">
                  <c:v>1.99</c:v>
                </c:pt>
                <c:pt idx="77">
                  <c:v>2</c:v>
                </c:pt>
                <c:pt idx="78">
                  <c:v>2.0099999999999998</c:v>
                </c:pt>
                <c:pt idx="79">
                  <c:v>2.02</c:v>
                </c:pt>
                <c:pt idx="80">
                  <c:v>2.0299999999999998</c:v>
                </c:pt>
                <c:pt idx="81">
                  <c:v>2.04</c:v>
                </c:pt>
                <c:pt idx="82">
                  <c:v>2.0499999999999998</c:v>
                </c:pt>
                <c:pt idx="83">
                  <c:v>2.06</c:v>
                </c:pt>
                <c:pt idx="84">
                  <c:v>2.0699999999999998</c:v>
                </c:pt>
                <c:pt idx="85">
                  <c:v>2.08</c:v>
                </c:pt>
                <c:pt idx="86">
                  <c:v>2.09</c:v>
                </c:pt>
                <c:pt idx="87">
                  <c:v>2.1</c:v>
                </c:pt>
                <c:pt idx="88">
                  <c:v>2.11</c:v>
                </c:pt>
                <c:pt idx="89">
                  <c:v>2.12</c:v>
                </c:pt>
                <c:pt idx="90">
                  <c:v>2.13</c:v>
                </c:pt>
                <c:pt idx="91">
                  <c:v>2.14</c:v>
                </c:pt>
                <c:pt idx="92">
                  <c:v>2.15</c:v>
                </c:pt>
                <c:pt idx="93">
                  <c:v>2.16</c:v>
                </c:pt>
                <c:pt idx="94">
                  <c:v>2.17</c:v>
                </c:pt>
                <c:pt idx="95">
                  <c:v>2.1800000000000002</c:v>
                </c:pt>
                <c:pt idx="96">
                  <c:v>2.19</c:v>
                </c:pt>
                <c:pt idx="97">
                  <c:v>2.2000000000000002</c:v>
                </c:pt>
                <c:pt idx="98">
                  <c:v>2.21</c:v>
                </c:pt>
                <c:pt idx="99">
                  <c:v>2.2200000000000002</c:v>
                </c:pt>
                <c:pt idx="100">
                  <c:v>2.23</c:v>
                </c:pt>
                <c:pt idx="101">
                  <c:v>2.2400000000000002</c:v>
                </c:pt>
                <c:pt idx="102">
                  <c:v>2.25</c:v>
                </c:pt>
                <c:pt idx="103">
                  <c:v>2.2599999999999998</c:v>
                </c:pt>
                <c:pt idx="104">
                  <c:v>2.27</c:v>
                </c:pt>
                <c:pt idx="105">
                  <c:v>2.2799999999999998</c:v>
                </c:pt>
                <c:pt idx="106">
                  <c:v>2.29</c:v>
                </c:pt>
                <c:pt idx="107">
                  <c:v>2.2999999999999998</c:v>
                </c:pt>
                <c:pt idx="108">
                  <c:v>2.31</c:v>
                </c:pt>
                <c:pt idx="109">
                  <c:v>2.3199999999999998</c:v>
                </c:pt>
                <c:pt idx="110">
                  <c:v>2.33</c:v>
                </c:pt>
                <c:pt idx="111">
                  <c:v>2.34</c:v>
                </c:pt>
                <c:pt idx="112">
                  <c:v>2.35</c:v>
                </c:pt>
                <c:pt idx="113">
                  <c:v>2.36</c:v>
                </c:pt>
                <c:pt idx="114">
                  <c:v>2.37</c:v>
                </c:pt>
                <c:pt idx="115">
                  <c:v>2.38</c:v>
                </c:pt>
                <c:pt idx="116">
                  <c:v>2.39</c:v>
                </c:pt>
                <c:pt idx="117">
                  <c:v>2.4</c:v>
                </c:pt>
                <c:pt idx="118">
                  <c:v>2.41</c:v>
                </c:pt>
                <c:pt idx="119">
                  <c:v>2.42</c:v>
                </c:pt>
                <c:pt idx="120">
                  <c:v>2.4300000000000099</c:v>
                </c:pt>
                <c:pt idx="121">
                  <c:v>2.44</c:v>
                </c:pt>
                <c:pt idx="122">
                  <c:v>2.4500000000000099</c:v>
                </c:pt>
                <c:pt idx="123">
                  <c:v>2.46</c:v>
                </c:pt>
                <c:pt idx="124">
                  <c:v>2.47000000000001</c:v>
                </c:pt>
                <c:pt idx="125">
                  <c:v>2.4800000000000102</c:v>
                </c:pt>
                <c:pt idx="126">
                  <c:v>2.49000000000001</c:v>
                </c:pt>
                <c:pt idx="127">
                  <c:v>2.5000000000000102</c:v>
                </c:pt>
                <c:pt idx="128">
                  <c:v>2.51000000000001</c:v>
                </c:pt>
                <c:pt idx="129">
                  <c:v>2.5200000000000098</c:v>
                </c:pt>
                <c:pt idx="130">
                  <c:v>2.53000000000001</c:v>
                </c:pt>
                <c:pt idx="131">
                  <c:v>2.5400000000000098</c:v>
                </c:pt>
                <c:pt idx="132">
                  <c:v>2.55000000000001</c:v>
                </c:pt>
                <c:pt idx="133">
                  <c:v>2.5600000000000098</c:v>
                </c:pt>
                <c:pt idx="134">
                  <c:v>2.5700000000000101</c:v>
                </c:pt>
                <c:pt idx="135">
                  <c:v>2.5800000000000098</c:v>
                </c:pt>
                <c:pt idx="136">
                  <c:v>2.5900000000000101</c:v>
                </c:pt>
                <c:pt idx="137">
                  <c:v>2.6000000000000099</c:v>
                </c:pt>
                <c:pt idx="138">
                  <c:v>2.6100000000000101</c:v>
                </c:pt>
                <c:pt idx="139">
                  <c:v>2.6200000000000099</c:v>
                </c:pt>
                <c:pt idx="140">
                  <c:v>2.6300000000000101</c:v>
                </c:pt>
                <c:pt idx="141">
                  <c:v>2.6400000000000099</c:v>
                </c:pt>
                <c:pt idx="142">
                  <c:v>2.6500000000000101</c:v>
                </c:pt>
                <c:pt idx="143">
                  <c:v>2.6600000000000099</c:v>
                </c:pt>
                <c:pt idx="144">
                  <c:v>2.6700000000000101</c:v>
                </c:pt>
                <c:pt idx="145">
                  <c:v>2.6800000000000099</c:v>
                </c:pt>
                <c:pt idx="146">
                  <c:v>2.6900000000000102</c:v>
                </c:pt>
                <c:pt idx="147">
                  <c:v>2.7000000000000099</c:v>
                </c:pt>
                <c:pt idx="148">
                  <c:v>2.7100000000000102</c:v>
                </c:pt>
                <c:pt idx="149">
                  <c:v>2.72000000000001</c:v>
                </c:pt>
                <c:pt idx="150">
                  <c:v>2.7300000000000102</c:v>
                </c:pt>
                <c:pt idx="151">
                  <c:v>2.74000000000001</c:v>
                </c:pt>
                <c:pt idx="152">
                  <c:v>2.7500000000000102</c:v>
                </c:pt>
                <c:pt idx="153">
                  <c:v>2.76000000000001</c:v>
                </c:pt>
                <c:pt idx="154">
                  <c:v>2.7700000000000098</c:v>
                </c:pt>
                <c:pt idx="155">
                  <c:v>2.78000000000001</c:v>
                </c:pt>
                <c:pt idx="156">
                  <c:v>2.7900000000000098</c:v>
                </c:pt>
                <c:pt idx="157">
                  <c:v>2.80000000000001</c:v>
                </c:pt>
                <c:pt idx="158">
                  <c:v>2.8100000000000098</c:v>
                </c:pt>
                <c:pt idx="159">
                  <c:v>2.8200000000000101</c:v>
                </c:pt>
                <c:pt idx="160">
                  <c:v>2.8300000000000098</c:v>
                </c:pt>
                <c:pt idx="161">
                  <c:v>2.8400000000000101</c:v>
                </c:pt>
                <c:pt idx="162">
                  <c:v>2.8500000000000099</c:v>
                </c:pt>
                <c:pt idx="163">
                  <c:v>2.8600000000000101</c:v>
                </c:pt>
                <c:pt idx="164">
                  <c:v>2.8700000000000201</c:v>
                </c:pt>
                <c:pt idx="165">
                  <c:v>2.8800000000000101</c:v>
                </c:pt>
                <c:pt idx="166">
                  <c:v>2.8900000000000099</c:v>
                </c:pt>
                <c:pt idx="167">
                  <c:v>2.9000000000000199</c:v>
                </c:pt>
                <c:pt idx="168">
                  <c:v>2.9100000000000201</c:v>
                </c:pt>
                <c:pt idx="169">
                  <c:v>2.9200000000000199</c:v>
                </c:pt>
                <c:pt idx="170">
                  <c:v>2.9300000000000201</c:v>
                </c:pt>
                <c:pt idx="171">
                  <c:v>2.9400000000000199</c:v>
                </c:pt>
                <c:pt idx="172">
                  <c:v>2.9500000000000202</c:v>
                </c:pt>
                <c:pt idx="173">
                  <c:v>2.9600000000000199</c:v>
                </c:pt>
                <c:pt idx="174">
                  <c:v>2.9700000000000202</c:v>
                </c:pt>
                <c:pt idx="175">
                  <c:v>2.98000000000002</c:v>
                </c:pt>
                <c:pt idx="176">
                  <c:v>2.9900000000000202</c:v>
                </c:pt>
                <c:pt idx="177">
                  <c:v>3.00000000000002</c:v>
                </c:pt>
                <c:pt idx="178">
                  <c:v>3.0100000000000202</c:v>
                </c:pt>
                <c:pt idx="179">
                  <c:v>3.02000000000002</c:v>
                </c:pt>
                <c:pt idx="180">
                  <c:v>3.0300000000000198</c:v>
                </c:pt>
                <c:pt idx="181">
                  <c:v>3.04000000000002</c:v>
                </c:pt>
                <c:pt idx="182">
                  <c:v>3.0500000000000198</c:v>
                </c:pt>
                <c:pt idx="183">
                  <c:v>3.06000000000002</c:v>
                </c:pt>
                <c:pt idx="184">
                  <c:v>3.0700000000000198</c:v>
                </c:pt>
                <c:pt idx="185">
                  <c:v>3.0800000000000201</c:v>
                </c:pt>
                <c:pt idx="186">
                  <c:v>3.0900000000000198</c:v>
                </c:pt>
                <c:pt idx="187">
                  <c:v>3.1000000000000201</c:v>
                </c:pt>
                <c:pt idx="188">
                  <c:v>3.1100000000000199</c:v>
                </c:pt>
                <c:pt idx="189">
                  <c:v>3.1200000000000201</c:v>
                </c:pt>
                <c:pt idx="190">
                  <c:v>3.1300000000000199</c:v>
                </c:pt>
                <c:pt idx="191">
                  <c:v>3.1400000000000201</c:v>
                </c:pt>
                <c:pt idx="192">
                  <c:v>3.1500000000000199</c:v>
                </c:pt>
                <c:pt idx="193">
                  <c:v>3.1600000000000201</c:v>
                </c:pt>
                <c:pt idx="194">
                  <c:v>3.1700000000000199</c:v>
                </c:pt>
                <c:pt idx="195">
                  <c:v>3.1800000000000201</c:v>
                </c:pt>
                <c:pt idx="196">
                  <c:v>3.1900000000000199</c:v>
                </c:pt>
                <c:pt idx="197">
                  <c:v>3.2000000000000202</c:v>
                </c:pt>
                <c:pt idx="198">
                  <c:v>3.2100000000000199</c:v>
                </c:pt>
                <c:pt idx="199">
                  <c:v>3.2200000000000202</c:v>
                </c:pt>
                <c:pt idx="200">
                  <c:v>3.23000000000002</c:v>
                </c:pt>
                <c:pt idx="201">
                  <c:v>3.2400000000000202</c:v>
                </c:pt>
                <c:pt idx="202">
                  <c:v>3.25000000000002</c:v>
                </c:pt>
                <c:pt idx="203">
                  <c:v>3.2600000000000202</c:v>
                </c:pt>
                <c:pt idx="204">
                  <c:v>3.27000000000002</c:v>
                </c:pt>
                <c:pt idx="205">
                  <c:v>3.2800000000000198</c:v>
                </c:pt>
                <c:pt idx="206">
                  <c:v>3.29000000000002</c:v>
                </c:pt>
                <c:pt idx="207">
                  <c:v>3.3000000000000198</c:v>
                </c:pt>
                <c:pt idx="208">
                  <c:v>3.31000000000002</c:v>
                </c:pt>
                <c:pt idx="209">
                  <c:v>3.32000000000003</c:v>
                </c:pt>
                <c:pt idx="210">
                  <c:v>3.3300000000000298</c:v>
                </c:pt>
                <c:pt idx="211">
                  <c:v>3.3400000000000301</c:v>
                </c:pt>
                <c:pt idx="212">
                  <c:v>3.3500000000000298</c:v>
                </c:pt>
                <c:pt idx="213">
                  <c:v>3.3600000000000301</c:v>
                </c:pt>
                <c:pt idx="214">
                  <c:v>3.3700000000000299</c:v>
                </c:pt>
                <c:pt idx="215">
                  <c:v>3.3800000000000301</c:v>
                </c:pt>
                <c:pt idx="216">
                  <c:v>3.3900000000000299</c:v>
                </c:pt>
                <c:pt idx="217">
                  <c:v>3.4000000000000301</c:v>
                </c:pt>
                <c:pt idx="218">
                  <c:v>3.4100000000000299</c:v>
                </c:pt>
                <c:pt idx="219">
                  <c:v>3.4200000000000301</c:v>
                </c:pt>
                <c:pt idx="220">
                  <c:v>3.4300000000000299</c:v>
                </c:pt>
                <c:pt idx="221">
                  <c:v>3.4400000000000301</c:v>
                </c:pt>
                <c:pt idx="222">
                  <c:v>3.4500000000000299</c:v>
                </c:pt>
                <c:pt idx="223">
                  <c:v>3.4600000000000302</c:v>
                </c:pt>
                <c:pt idx="224">
                  <c:v>3.4700000000000299</c:v>
                </c:pt>
                <c:pt idx="225">
                  <c:v>3.4800000000000302</c:v>
                </c:pt>
                <c:pt idx="226">
                  <c:v>3.49000000000003</c:v>
                </c:pt>
                <c:pt idx="227">
                  <c:v>3.5000000000000302</c:v>
                </c:pt>
                <c:pt idx="228">
                  <c:v>3.51000000000003</c:v>
                </c:pt>
                <c:pt idx="229">
                  <c:v>3.5200000000000302</c:v>
                </c:pt>
                <c:pt idx="230">
                  <c:v>3.53000000000003</c:v>
                </c:pt>
                <c:pt idx="231">
                  <c:v>3.5400000000000298</c:v>
                </c:pt>
                <c:pt idx="232">
                  <c:v>3.55000000000003</c:v>
                </c:pt>
                <c:pt idx="233">
                  <c:v>3.5600000000000298</c:v>
                </c:pt>
                <c:pt idx="234">
                  <c:v>3.57000000000003</c:v>
                </c:pt>
                <c:pt idx="235">
                  <c:v>3.5800000000000298</c:v>
                </c:pt>
                <c:pt idx="236">
                  <c:v>3.5900000000000301</c:v>
                </c:pt>
                <c:pt idx="237">
                  <c:v>3.6000000000000298</c:v>
                </c:pt>
                <c:pt idx="238">
                  <c:v>3.6100000000000301</c:v>
                </c:pt>
                <c:pt idx="239">
                  <c:v>3.6200000000000299</c:v>
                </c:pt>
                <c:pt idx="240">
                  <c:v>3.6300000000000301</c:v>
                </c:pt>
                <c:pt idx="241">
                  <c:v>3.6400000000000299</c:v>
                </c:pt>
                <c:pt idx="242">
                  <c:v>3.6500000000000301</c:v>
                </c:pt>
                <c:pt idx="243">
                  <c:v>3.6600000000000299</c:v>
                </c:pt>
                <c:pt idx="244">
                  <c:v>3.6700000000000301</c:v>
                </c:pt>
                <c:pt idx="245">
                  <c:v>3.6800000000000299</c:v>
                </c:pt>
                <c:pt idx="246">
                  <c:v>3.6900000000000301</c:v>
                </c:pt>
                <c:pt idx="247">
                  <c:v>3.7000000000000299</c:v>
                </c:pt>
                <c:pt idx="248">
                  <c:v>3.7100000000000302</c:v>
                </c:pt>
                <c:pt idx="249">
                  <c:v>3.7200000000000299</c:v>
                </c:pt>
                <c:pt idx="250">
                  <c:v>3.7300000000000302</c:v>
                </c:pt>
                <c:pt idx="251">
                  <c:v>3.74000000000003</c:v>
                </c:pt>
                <c:pt idx="252">
                  <c:v>3.75000000000004</c:v>
                </c:pt>
                <c:pt idx="253">
                  <c:v>3.7600000000000402</c:v>
                </c:pt>
                <c:pt idx="254">
                  <c:v>3.77000000000004</c:v>
                </c:pt>
                <c:pt idx="255">
                  <c:v>3.7800000000000402</c:v>
                </c:pt>
                <c:pt idx="256">
                  <c:v>3.79000000000004</c:v>
                </c:pt>
                <c:pt idx="257">
                  <c:v>3.8000000000000398</c:v>
                </c:pt>
                <c:pt idx="258">
                  <c:v>3.81000000000004</c:v>
                </c:pt>
                <c:pt idx="259">
                  <c:v>3.8200000000000398</c:v>
                </c:pt>
                <c:pt idx="260">
                  <c:v>3.83000000000004</c:v>
                </c:pt>
                <c:pt idx="261">
                  <c:v>3.8400000000000398</c:v>
                </c:pt>
                <c:pt idx="262">
                  <c:v>3.8500000000000401</c:v>
                </c:pt>
                <c:pt idx="263">
                  <c:v>3.8600000000000398</c:v>
                </c:pt>
                <c:pt idx="264">
                  <c:v>3.8700000000000401</c:v>
                </c:pt>
                <c:pt idx="265">
                  <c:v>3.8800000000000399</c:v>
                </c:pt>
                <c:pt idx="266">
                  <c:v>3.8900000000000401</c:v>
                </c:pt>
                <c:pt idx="267">
                  <c:v>3.9000000000000399</c:v>
                </c:pt>
                <c:pt idx="268">
                  <c:v>3.9100000000000401</c:v>
                </c:pt>
                <c:pt idx="269">
                  <c:v>3.9200000000000399</c:v>
                </c:pt>
                <c:pt idx="270">
                  <c:v>3.9300000000000401</c:v>
                </c:pt>
                <c:pt idx="271">
                  <c:v>3.9400000000000399</c:v>
                </c:pt>
                <c:pt idx="272">
                  <c:v>3.9500000000000401</c:v>
                </c:pt>
                <c:pt idx="273">
                  <c:v>3.9600000000000399</c:v>
                </c:pt>
                <c:pt idx="274">
                  <c:v>3.9700000000000402</c:v>
                </c:pt>
                <c:pt idx="275">
                  <c:v>3.98000000000004</c:v>
                </c:pt>
                <c:pt idx="276">
                  <c:v>3.9900000000000402</c:v>
                </c:pt>
                <c:pt idx="277">
                  <c:v>4.00000000000004</c:v>
                </c:pt>
                <c:pt idx="278">
                  <c:v>4.0100000000000398</c:v>
                </c:pt>
                <c:pt idx="279">
                  <c:v>4.0200000000000404</c:v>
                </c:pt>
                <c:pt idx="280">
                  <c:v>4.0300000000000402</c:v>
                </c:pt>
                <c:pt idx="281">
                  <c:v>4.04000000000004</c:v>
                </c:pt>
                <c:pt idx="282">
                  <c:v>4.0500000000000398</c:v>
                </c:pt>
                <c:pt idx="283">
                  <c:v>4.0600000000000396</c:v>
                </c:pt>
                <c:pt idx="284">
                  <c:v>4.0700000000000403</c:v>
                </c:pt>
                <c:pt idx="285">
                  <c:v>4.08000000000004</c:v>
                </c:pt>
                <c:pt idx="286">
                  <c:v>4.0900000000000398</c:v>
                </c:pt>
                <c:pt idx="287">
                  <c:v>4.1000000000000396</c:v>
                </c:pt>
                <c:pt idx="288">
                  <c:v>4.1100000000000403</c:v>
                </c:pt>
                <c:pt idx="289">
                  <c:v>4.1200000000000401</c:v>
                </c:pt>
                <c:pt idx="290">
                  <c:v>4.1300000000000399</c:v>
                </c:pt>
                <c:pt idx="291">
                  <c:v>4.1400000000000396</c:v>
                </c:pt>
                <c:pt idx="292">
                  <c:v>4.1500000000000403</c:v>
                </c:pt>
                <c:pt idx="293">
                  <c:v>4.1600000000000401</c:v>
                </c:pt>
                <c:pt idx="294">
                  <c:v>4.1700000000000399</c:v>
                </c:pt>
                <c:pt idx="295">
                  <c:v>4.1800000000000503</c:v>
                </c:pt>
                <c:pt idx="296">
                  <c:v>4.1900000000000501</c:v>
                </c:pt>
                <c:pt idx="297">
                  <c:v>4.2000000000000499</c:v>
                </c:pt>
                <c:pt idx="298">
                  <c:v>4.2100000000000497</c:v>
                </c:pt>
                <c:pt idx="299">
                  <c:v>4.2200000000000504</c:v>
                </c:pt>
                <c:pt idx="300">
                  <c:v>4.2300000000000502</c:v>
                </c:pt>
                <c:pt idx="301">
                  <c:v>4.24000000000005</c:v>
                </c:pt>
                <c:pt idx="302">
                  <c:v>4.2500000000000497</c:v>
                </c:pt>
                <c:pt idx="303">
                  <c:v>4.2600000000000504</c:v>
                </c:pt>
                <c:pt idx="304">
                  <c:v>4.2700000000000502</c:v>
                </c:pt>
                <c:pt idx="305">
                  <c:v>4.28000000000005</c:v>
                </c:pt>
                <c:pt idx="306">
                  <c:v>4.2900000000000498</c:v>
                </c:pt>
                <c:pt idx="307">
                  <c:v>4.3000000000000496</c:v>
                </c:pt>
                <c:pt idx="308">
                  <c:v>4.3100000000000502</c:v>
                </c:pt>
                <c:pt idx="309">
                  <c:v>4.32000000000005</c:v>
                </c:pt>
                <c:pt idx="310">
                  <c:v>4.3300000000000498</c:v>
                </c:pt>
                <c:pt idx="311">
                  <c:v>4.3400000000000496</c:v>
                </c:pt>
                <c:pt idx="312">
                  <c:v>4.3500000000000503</c:v>
                </c:pt>
                <c:pt idx="313">
                  <c:v>4.3600000000000501</c:v>
                </c:pt>
                <c:pt idx="314">
                  <c:v>4.3700000000000498</c:v>
                </c:pt>
                <c:pt idx="315">
                  <c:v>4.3800000000000496</c:v>
                </c:pt>
                <c:pt idx="316">
                  <c:v>4.3900000000000503</c:v>
                </c:pt>
                <c:pt idx="317">
                  <c:v>4.4000000000000501</c:v>
                </c:pt>
                <c:pt idx="318">
                  <c:v>4.4100000000000499</c:v>
                </c:pt>
                <c:pt idx="319">
                  <c:v>4.4200000000000497</c:v>
                </c:pt>
                <c:pt idx="320">
                  <c:v>4.4300000000000503</c:v>
                </c:pt>
                <c:pt idx="321">
                  <c:v>4.4400000000000501</c:v>
                </c:pt>
                <c:pt idx="322">
                  <c:v>4.4500000000000499</c:v>
                </c:pt>
                <c:pt idx="323">
                  <c:v>4.4600000000000497</c:v>
                </c:pt>
                <c:pt idx="324">
                  <c:v>4.4700000000000504</c:v>
                </c:pt>
                <c:pt idx="325">
                  <c:v>4.4800000000000502</c:v>
                </c:pt>
                <c:pt idx="326">
                  <c:v>4.49000000000005</c:v>
                </c:pt>
                <c:pt idx="327">
                  <c:v>4.5000000000000497</c:v>
                </c:pt>
                <c:pt idx="328">
                  <c:v>4.5100000000000504</c:v>
                </c:pt>
                <c:pt idx="329">
                  <c:v>4.5200000000000502</c:v>
                </c:pt>
                <c:pt idx="330">
                  <c:v>4.53000000000005</c:v>
                </c:pt>
                <c:pt idx="331">
                  <c:v>4.5400000000000498</c:v>
                </c:pt>
                <c:pt idx="332">
                  <c:v>4.5500000000000496</c:v>
                </c:pt>
                <c:pt idx="333">
                  <c:v>4.5600000000000502</c:v>
                </c:pt>
                <c:pt idx="334">
                  <c:v>4.57000000000005</c:v>
                </c:pt>
                <c:pt idx="335">
                  <c:v>4.5800000000000498</c:v>
                </c:pt>
                <c:pt idx="336">
                  <c:v>4.5900000000000496</c:v>
                </c:pt>
                <c:pt idx="337">
                  <c:v>4.6000000000000503</c:v>
                </c:pt>
                <c:pt idx="338">
                  <c:v>4.6100000000000501</c:v>
                </c:pt>
                <c:pt idx="339">
                  <c:v>4.6200000000000596</c:v>
                </c:pt>
                <c:pt idx="340">
                  <c:v>4.6300000000000603</c:v>
                </c:pt>
                <c:pt idx="341">
                  <c:v>4.6400000000000601</c:v>
                </c:pt>
                <c:pt idx="342">
                  <c:v>4.6500000000000599</c:v>
                </c:pt>
                <c:pt idx="343">
                  <c:v>4.6600000000000597</c:v>
                </c:pt>
                <c:pt idx="344">
                  <c:v>4.6700000000000603</c:v>
                </c:pt>
                <c:pt idx="345">
                  <c:v>4.6800000000000601</c:v>
                </c:pt>
                <c:pt idx="346">
                  <c:v>4.6900000000000599</c:v>
                </c:pt>
                <c:pt idx="347">
                  <c:v>4.7000000000000597</c:v>
                </c:pt>
                <c:pt idx="348">
                  <c:v>4.7100000000000604</c:v>
                </c:pt>
                <c:pt idx="349">
                  <c:v>4.7200000000000601</c:v>
                </c:pt>
                <c:pt idx="350">
                  <c:v>4.7300000000000599</c:v>
                </c:pt>
                <c:pt idx="351">
                  <c:v>4.7400000000000597</c:v>
                </c:pt>
                <c:pt idx="352">
                  <c:v>4.7500000000000604</c:v>
                </c:pt>
                <c:pt idx="353">
                  <c:v>4.7600000000000602</c:v>
                </c:pt>
                <c:pt idx="354">
                  <c:v>4.77000000000006</c:v>
                </c:pt>
                <c:pt idx="355">
                  <c:v>4.7800000000000598</c:v>
                </c:pt>
                <c:pt idx="356">
                  <c:v>4.7900000000000604</c:v>
                </c:pt>
                <c:pt idx="357">
                  <c:v>4.8000000000000602</c:v>
                </c:pt>
                <c:pt idx="358">
                  <c:v>4.81000000000006</c:v>
                </c:pt>
                <c:pt idx="359">
                  <c:v>4.8200000000000598</c:v>
                </c:pt>
                <c:pt idx="360">
                  <c:v>4.8300000000000596</c:v>
                </c:pt>
                <c:pt idx="361">
                  <c:v>4.8400000000000603</c:v>
                </c:pt>
                <c:pt idx="362">
                  <c:v>4.85000000000006</c:v>
                </c:pt>
                <c:pt idx="363">
                  <c:v>4.8600000000000598</c:v>
                </c:pt>
                <c:pt idx="364">
                  <c:v>4.8700000000000596</c:v>
                </c:pt>
                <c:pt idx="365">
                  <c:v>4.8800000000000603</c:v>
                </c:pt>
                <c:pt idx="366">
                  <c:v>4.8900000000000601</c:v>
                </c:pt>
                <c:pt idx="367">
                  <c:v>4.9000000000000599</c:v>
                </c:pt>
                <c:pt idx="368">
                  <c:v>4.9100000000000597</c:v>
                </c:pt>
                <c:pt idx="369">
                  <c:v>4.9200000000000603</c:v>
                </c:pt>
                <c:pt idx="370">
                  <c:v>4.9300000000000601</c:v>
                </c:pt>
                <c:pt idx="371">
                  <c:v>4.9400000000000599</c:v>
                </c:pt>
                <c:pt idx="372">
                  <c:v>4.9500000000000597</c:v>
                </c:pt>
                <c:pt idx="373">
                  <c:v>4.9600000000000604</c:v>
                </c:pt>
                <c:pt idx="374">
                  <c:v>4.9700000000000601</c:v>
                </c:pt>
                <c:pt idx="375">
                  <c:v>4.9800000000000599</c:v>
                </c:pt>
                <c:pt idx="376">
                  <c:v>4.9900000000000597</c:v>
                </c:pt>
                <c:pt idx="377">
                  <c:v>5.0000000000000604</c:v>
                </c:pt>
              </c:numCache>
            </c:numRef>
          </c:xVal>
          <c:yVal>
            <c:numRef>
              <c:f>'Normal Shock Ptot Ratio'!$B$3:$B$380</c:f>
              <c:numCache>
                <c:formatCode>0.0000</c:formatCode>
                <c:ptCount val="378"/>
                <c:pt idx="0">
                  <c:v>1</c:v>
                </c:pt>
                <c:pt idx="1">
                  <c:v>0.99999872922810717</c:v>
                </c:pt>
                <c:pt idx="2">
                  <c:v>0.99999003180618007</c:v>
                </c:pt>
                <c:pt idx="3">
                  <c:v>0.99996700557246765</c:v>
                </c:pt>
                <c:pt idx="4">
                  <c:v>0.99992328244888296</c:v>
                </c:pt>
                <c:pt idx="5">
                  <c:v>0.99985299009517314</c:v>
                </c:pt>
                <c:pt idx="6">
                  <c:v>0.99975071704619334</c:v>
                </c:pt>
                <c:pt idx="7">
                  <c:v>0.99961148094666208</c:v>
                </c:pt>
                <c:pt idx="8">
                  <c:v>0.99943069954582964</c:v>
                </c:pt>
                <c:pt idx="9">
                  <c:v>0.99920416415596047</c:v>
                </c:pt>
                <c:pt idx="10">
                  <c:v>0.99892801531447006</c:v>
                </c:pt>
                <c:pt idx="11">
                  <c:v>0.99859872042065889</c:v>
                </c:pt>
                <c:pt idx="12">
                  <c:v>0.99821305314505282</c:v>
                </c:pt>
                <c:pt idx="13">
                  <c:v>0.99776807443295024</c:v>
                </c:pt>
                <c:pt idx="14">
                  <c:v>0.99726111494428238</c:v>
                </c:pt>
                <c:pt idx="15">
                  <c:v>0.99668975878988575</c:v>
                </c:pt>
                <c:pt idx="16">
                  <c:v>0.99605182844001183</c:v>
                </c:pt>
                <c:pt idx="17">
                  <c:v>0.99534537069468865</c:v>
                </c:pt>
                <c:pt idx="18">
                  <c:v>0.99456864361766384</c:v>
                </c:pt>
                <c:pt idx="19">
                  <c:v>0.99372010434631675</c:v>
                </c:pt>
                <c:pt idx="20">
                  <c:v>0.9927983976993624</c:v>
                </c:pt>
                <c:pt idx="21">
                  <c:v>0.99180234551238389</c:v>
                </c:pt>
                <c:pt idx="22">
                  <c:v>0.99073093663866951</c:v>
                </c:pt>
                <c:pt idx="23">
                  <c:v>0.98958331755919537</c:v>
                </c:pt>
                <c:pt idx="24">
                  <c:v>0.98835878355147033</c:v>
                </c:pt>
                <c:pt idx="52">
                  <c:v>0.83456539208449898</c:v>
                </c:pt>
                <c:pt idx="53">
                  <c:v>0.83024205529547723</c:v>
                </c:pt>
                <c:pt idx="54">
                  <c:v>0.82589097517856525</c:v>
                </c:pt>
                <c:pt idx="55">
                  <c:v>0.82151341046518356</c:v>
                </c:pt>
                <c:pt idx="56">
                  <c:v>0.81711060748095443</c:v>
                </c:pt>
                <c:pt idx="57">
                  <c:v>0.81268379959868786</c:v>
                </c:pt>
                <c:pt idx="58">
                  <c:v>0.80823420672736523</c:v>
                </c:pt>
                <c:pt idx="59">
                  <c:v>0.80376303483584943</c:v>
                </c:pt>
                <c:pt idx="60">
                  <c:v>0.79927147551010447</c:v>
                </c:pt>
                <c:pt idx="61">
                  <c:v>0.79476070554270239</c:v>
                </c:pt>
                <c:pt idx="62">
                  <c:v>0.79023188655348309</c:v>
                </c:pt>
                <c:pt idx="63">
                  <c:v>0.78568616464019647</c:v>
                </c:pt>
                <c:pt idx="64">
                  <c:v>0.78112467005804886</c:v>
                </c:pt>
                <c:pt idx="65">
                  <c:v>0.77654851692706439</c:v>
                </c:pt>
                <c:pt idx="66">
                  <c:v>0.77195880296620223</c:v>
                </c:pt>
                <c:pt idx="67">
                  <c:v>0.76735660925323468</c:v>
                </c:pt>
                <c:pt idx="68">
                  <c:v>0.76274300000936712</c:v>
                </c:pt>
                <c:pt idx="69">
                  <c:v>0.75811902240763818</c:v>
                </c:pt>
                <c:pt idx="70">
                  <c:v>0.75348570640416246</c:v>
                </c:pt>
                <c:pt idx="71">
                  <c:v>0.74884406459130082</c:v>
                </c:pt>
                <c:pt idx="72">
                  <c:v>0.74419509207184298</c:v>
                </c:pt>
                <c:pt idx="73">
                  <c:v>0.73953976635336327</c:v>
                </c:pt>
                <c:pt idx="74">
                  <c:v>0.73487904726188635</c:v>
                </c:pt>
                <c:pt idx="75">
                  <c:v>0.73021387687403871</c:v>
                </c:pt>
                <c:pt idx="76">
                  <c:v>0.72554517946689656</c:v>
                </c:pt>
                <c:pt idx="77">
                  <c:v>0.72087386148474519</c:v>
                </c:pt>
                <c:pt idx="78">
                  <c:v>0.71620081152199389</c:v>
                </c:pt>
                <c:pt idx="79">
                  <c:v>0.71152690032151644</c:v>
                </c:pt>
                <c:pt idx="80">
                  <c:v>0.70685298078770553</c:v>
                </c:pt>
                <c:pt idx="81">
                  <c:v>0.70217988801353481</c:v>
                </c:pt>
                <c:pt idx="82">
                  <c:v>0.69750843932096962</c:v>
                </c:pt>
                <c:pt idx="83">
                  <c:v>0.69283943431408068</c:v>
                </c:pt>
                <c:pt idx="84">
                  <c:v>0.68817365494419869</c:v>
                </c:pt>
                <c:pt idx="85">
                  <c:v>0.6835118655865281</c:v>
                </c:pt>
                <c:pt idx="86">
                  <c:v>0.67885481312760976</c:v>
                </c:pt>
                <c:pt idx="87">
                  <c:v>0.67420322706305191</c:v>
                </c:pt>
                <c:pt idx="88">
                  <c:v>0.66955781960498295</c:v>
                </c:pt>
                <c:pt idx="89">
                  <c:v>0.66491928579867632</c:v>
                </c:pt>
                <c:pt idx="90">
                  <c:v>0.66028830364783053</c:v>
                </c:pt>
                <c:pt idx="91">
                  <c:v>0.65566553424798624</c:v>
                </c:pt>
                <c:pt idx="92">
                  <c:v>0.65105162192761445</c:v>
                </c:pt>
                <c:pt idx="93">
                  <c:v>0.64644719439636811</c:v>
                </c:pt>
                <c:pt idx="94">
                  <c:v>0.64185286290007859</c:v>
                </c:pt>
                <c:pt idx="95">
                  <c:v>0.63726922238202577</c:v>
                </c:pt>
                <c:pt idx="96">
                  <c:v>0.63269685165006118</c:v>
                </c:pt>
                <c:pt idx="97">
                  <c:v>0.62813631354919475</c:v>
                </c:pt>
                <c:pt idx="98">
                  <c:v>0.62358815513921961</c:v>
                </c:pt>
                <c:pt idx="99">
                  <c:v>0.61905290787700273</c:v>
                </c:pt>
                <c:pt idx="100">
                  <c:v>0.6145310878030884</c:v>
                </c:pt>
                <c:pt idx="101">
                  <c:v>0.61002319573223662</c:v>
                </c:pt>
                <c:pt idx="102">
                  <c:v>0.60552971744757478</c:v>
                </c:pt>
                <c:pt idx="103">
                  <c:v>0.60105112389801729</c:v>
                </c:pt>
                <c:pt idx="104">
                  <c:v>0.59658787139865621</c:v>
                </c:pt>
                <c:pt idx="105">
                  <c:v>0.5921404018338019</c:v>
                </c:pt>
                <c:pt idx="106">
                  <c:v>0.58770914286240428</c:v>
                </c:pt>
                <c:pt idx="107">
                  <c:v>0.58329450812554495</c:v>
                </c:pt>
                <c:pt idx="108">
                  <c:v>0.57889689745577277</c:v>
                </c:pt>
                <c:pt idx="109">
                  <c:v>0.57451669708798425</c:v>
                </c:pt>
                <c:pt idx="110">
                  <c:v>0.57015427987163803</c:v>
                </c:pt>
                <c:pt idx="111">
                  <c:v>0.56581000548405291</c:v>
                </c:pt>
                <c:pt idx="112">
                  <c:v>0.56148422064455594</c:v>
                </c:pt>
                <c:pt idx="113">
                  <c:v>0.55717725932929008</c:v>
                </c:pt>
                <c:pt idx="114">
                  <c:v>0.55288944298645626</c:v>
                </c:pt>
                <c:pt idx="115">
                  <c:v>0.54862108075179861</c:v>
                </c:pt>
                <c:pt idx="116">
                  <c:v>0.54437246966415653</c:v>
                </c:pt>
                <c:pt idx="117">
                  <c:v>0.54014389488089432</c:v>
                </c:pt>
                <c:pt idx="118">
                  <c:v>0.535935629893041</c:v>
                </c:pt>
                <c:pt idx="119">
                  <c:v>0.53174793673999365</c:v>
                </c:pt>
                <c:pt idx="120">
                  <c:v>0.5275810662236029</c:v>
                </c:pt>
                <c:pt idx="121">
                  <c:v>0.52343525812155467</c:v>
                </c:pt>
                <c:pt idx="122">
                  <c:v>0.51931074139979039</c:v>
                </c:pt>
                <c:pt idx="123">
                  <c:v>0.515207734424038</c:v>
                </c:pt>
                <c:pt idx="124">
                  <c:v>0.51112644517006955</c:v>
                </c:pt>
                <c:pt idx="125">
                  <c:v>0.50706707143285035</c:v>
                </c:pt>
                <c:pt idx="126">
                  <c:v>0.50302980103421291</c:v>
                </c:pt>
                <c:pt idx="127">
                  <c:v>0.49901481202914671</c:v>
                </c:pt>
                <c:pt idx="128">
                  <c:v>0.49502227291050183</c:v>
                </c:pt>
                <c:pt idx="129">
                  <c:v>0.49105234281204929</c:v>
                </c:pt>
                <c:pt idx="130">
                  <c:v>0.48710517170981465</c:v>
                </c:pt>
                <c:pt idx="131">
                  <c:v>0.48318090062159985</c:v>
                </c:pt>
                <c:pt idx="132">
                  <c:v>0.47927966180462184</c:v>
                </c:pt>
                <c:pt idx="133">
                  <c:v>0.47540157895119611</c:v>
                </c:pt>
                <c:pt idx="134">
                  <c:v>0.47154676738241047</c:v>
                </c:pt>
                <c:pt idx="135">
                  <c:v>0.46771533423971834</c:v>
                </c:pt>
                <c:pt idx="136">
                  <c:v>0.46390737867440779</c:v>
                </c:pt>
                <c:pt idx="137">
                  <c:v>0.46012299203489143</c:v>
                </c:pt>
                <c:pt idx="138">
                  <c:v>0.45636225805176883</c:v>
                </c:pt>
                <c:pt idx="139">
                  <c:v>0.45262525302062745</c:v>
                </c:pt>
                <c:pt idx="140">
                  <c:v>0.44891204598254331</c:v>
                </c:pt>
                <c:pt idx="141">
                  <c:v>0.4452226989022342</c:v>
                </c:pt>
                <c:pt idx="142">
                  <c:v>0.44155726684385921</c:v>
                </c:pt>
                <c:pt idx="143">
                  <c:v>0.43791579814441672</c:v>
                </c:pt>
                <c:pt idx="144">
                  <c:v>0.43429833458472633</c:v>
                </c:pt>
                <c:pt idx="145">
                  <c:v>0.43070491155797125</c:v>
                </c:pt>
                <c:pt idx="146">
                  <c:v>0.42713555823579502</c:v>
                </c:pt>
                <c:pt idx="147">
                  <c:v>0.42359029773191714</c:v>
                </c:pt>
                <c:pt idx="148">
                  <c:v>0.42006914726327427</c:v>
                </c:pt>
                <c:pt idx="149">
                  <c:v>0.41657211830867125</c:v>
                </c:pt>
                <c:pt idx="150">
                  <c:v>0.41309921676493355</c:v>
                </c:pt>
                <c:pt idx="151">
                  <c:v>0.40965044310055782</c:v>
                </c:pt>
                <c:pt idx="152">
                  <c:v>0.4062257925068643</c:v>
                </c:pt>
                <c:pt idx="153">
                  <c:v>0.40282525504663963</c:v>
                </c:pt>
                <c:pt idx="154">
                  <c:v>0.39944881580028696</c:v>
                </c:pt>
                <c:pt idx="155">
                  <c:v>0.39609645500947283</c:v>
                </c:pt>
                <c:pt idx="156">
                  <c:v>0.39276814821828632</c:v>
                </c:pt>
                <c:pt idx="157">
                  <c:v>0.38946386641191771</c:v>
                </c:pt>
                <c:pt idx="158">
                  <c:v>0.38618357615285964</c:v>
                </c:pt>
                <c:pt idx="159">
                  <c:v>0.38292723971465115</c:v>
                </c:pt>
                <c:pt idx="160">
                  <c:v>0.37969481521316278</c:v>
                </c:pt>
                <c:pt idx="161">
                  <c:v>0.37648625673545932</c:v>
                </c:pt>
                <c:pt idx="162">
                  <c:v>0.3733015144662255</c:v>
                </c:pt>
                <c:pt idx="163">
                  <c:v>0.3701405348118012</c:v>
                </c:pt>
                <c:pt idx="164">
                  <c:v>0.36700326052181514</c:v>
                </c:pt>
                <c:pt idx="165">
                  <c:v>0.36388963080847497</c:v>
                </c:pt>
                <c:pt idx="166">
                  <c:v>0.36079958146345997</c:v>
                </c:pt>
                <c:pt idx="167">
                  <c:v>0.35773304497253866</c:v>
                </c:pt>
                <c:pt idx="168">
                  <c:v>0.35468995062785608</c:v>
                </c:pt>
                <c:pt idx="169">
                  <c:v>0.35167022463791658</c:v>
                </c:pt>
                <c:pt idx="170">
                  <c:v>0.34867379023533496</c:v>
                </c:pt>
                <c:pt idx="171">
                  <c:v>0.34570056778233371</c:v>
                </c:pt>
                <c:pt idx="172">
                  <c:v>0.34275047487402088</c:v>
                </c:pt>
                <c:pt idx="173">
                  <c:v>0.33982342643948915</c:v>
                </c:pt>
                <c:pt idx="174">
                  <c:v>0.33691933484074321</c:v>
                </c:pt>
                <c:pt idx="175">
                  <c:v>0.33403810996948713</c:v>
                </c:pt>
                <c:pt idx="176">
                  <c:v>0.33117965934180066</c:v>
                </c:pt>
                <c:pt idx="177">
                  <c:v>0.32834388819073096</c:v>
                </c:pt>
                <c:pt idx="178">
                  <c:v>0.32553069955682401</c:v>
                </c:pt>
                <c:pt idx="179">
                  <c:v>0.32273999437662004</c:v>
                </c:pt>
                <c:pt idx="180">
                  <c:v>0.31997167156914935</c:v>
                </c:pt>
                <c:pt idx="181">
                  <c:v>0.31722562812044985</c:v>
                </c:pt>
                <c:pt idx="182">
                  <c:v>0.31450175916613526</c:v>
                </c:pt>
                <c:pt idx="183">
                  <c:v>0.31179995807204347</c:v>
                </c:pt>
                <c:pt idx="184">
                  <c:v>0.30912011651298982</c:v>
                </c:pt>
                <c:pt idx="185">
                  <c:v>0.30646212454966176</c:v>
                </c:pt>
                <c:pt idx="186">
                  <c:v>0.30382587070367206</c:v>
                </c:pt>
                <c:pt idx="187">
                  <c:v>0.30121124203080973</c:v>
                </c:pt>
                <c:pt idx="188">
                  <c:v>0.29861812419251005</c:v>
                </c:pt>
                <c:pt idx="189">
                  <c:v>0.29604640152557321</c:v>
                </c:pt>
                <c:pt idx="190">
                  <c:v>0.29349595711016502</c:v>
                </c:pt>
                <c:pt idx="191">
                  <c:v>0.29096667283612193</c:v>
                </c:pt>
                <c:pt idx="192">
                  <c:v>0.2884584294675922</c:v>
                </c:pt>
                <c:pt idx="193">
                  <c:v>0.28597110670604153</c:v>
                </c:pt>
                <c:pt idx="194">
                  <c:v>0.28350458325164768</c:v>
                </c:pt>
                <c:pt idx="195">
                  <c:v>0.28105873686311583</c:v>
                </c:pt>
                <c:pt idx="196">
                  <c:v>0.2786334444159464</c:v>
                </c:pt>
                <c:pt idx="197">
                  <c:v>0.27622858195916872</c:v>
                </c:pt>
                <c:pt idx="198">
                  <c:v>0.273844024770587</c:v>
                </c:pt>
                <c:pt idx="199">
                  <c:v>0.2714796474105507</c:v>
                </c:pt>
                <c:pt idx="200">
                  <c:v>0.2691353237742834</c:v>
                </c:pt>
                <c:pt idx="201">
                  <c:v>0.26681092714280075</c:v>
                </c:pt>
                <c:pt idx="202">
                  <c:v>0.26450633023243059</c:v>
                </c:pt>
                <c:pt idx="203">
                  <c:v>0.26222140524297932</c:v>
                </c:pt>
                <c:pt idx="204">
                  <c:v>0.25995602390455702</c:v>
                </c:pt>
                <c:pt idx="205">
                  <c:v>0.25771005752309467</c:v>
                </c:pt>
                <c:pt idx="206">
                  <c:v>0.25548337702457602</c:v>
                </c:pt>
                <c:pt idx="207">
                  <c:v>0.2532758529980112</c:v>
                </c:pt>
                <c:pt idx="208">
                  <c:v>0.25108735573717522</c:v>
                </c:pt>
                <c:pt idx="209">
                  <c:v>0.2489177552811376</c:v>
                </c:pt>
                <c:pt idx="210">
                  <c:v>0.24676692145361656</c:v>
                </c:pt>
                <c:pt idx="211">
                  <c:v>0.24463472390115265</c:v>
                </c:pt>
                <c:pt idx="212">
                  <c:v>0.24252103213016846</c:v>
                </c:pt>
                <c:pt idx="213">
                  <c:v>0.24042571554290512</c:v>
                </c:pt>
                <c:pt idx="214">
                  <c:v>0.23834864347227025</c:v>
                </c:pt>
                <c:pt idx="215">
                  <c:v>0.23628968521562327</c:v>
                </c:pt>
                <c:pt idx="216">
                  <c:v>0.23424871006751699</c:v>
                </c:pt>
                <c:pt idx="217">
                  <c:v>0.23222558735141696</c:v>
                </c:pt>
                <c:pt idx="218">
                  <c:v>0.23022018645042588</c:v>
                </c:pt>
                <c:pt idx="219">
                  <c:v>0.22823237683702752</c:v>
                </c:pt>
                <c:pt idx="220">
                  <c:v>0.22626202810187945</c:v>
                </c:pt>
                <c:pt idx="221">
                  <c:v>0.22430900998167078</c:v>
                </c:pt>
                <c:pt idx="222">
                  <c:v>0.22237319238606601</c:v>
                </c:pt>
                <c:pt idx="223">
                  <c:v>0.22045444542375953</c:v>
                </c:pt>
                <c:pt idx="224">
                  <c:v>0.21855263942765335</c:v>
                </c:pt>
                <c:pt idx="225">
                  <c:v>0.21666764497918839</c:v>
                </c:pt>
                <c:pt idx="226">
                  <c:v>0.21479933293183998</c:v>
                </c:pt>
                <c:pt idx="227">
                  <c:v>0.21294757443379936</c:v>
                </c:pt>
                <c:pt idx="228">
                  <c:v>0.2111122409498645</c:v>
                </c:pt>
                <c:pt idx="229">
                  <c:v>0.20929320428255027</c:v>
                </c:pt>
                <c:pt idx="230">
                  <c:v>0.20749033659244823</c:v>
                </c:pt>
                <c:pt idx="231">
                  <c:v>0.20570351041783944</c:v>
                </c:pt>
                <c:pt idx="232">
                  <c:v>0.20393259869359015</c:v>
                </c:pt>
                <c:pt idx="233">
                  <c:v>0.20217747476934533</c:v>
                </c:pt>
                <c:pt idx="234">
                  <c:v>0.20043801242702725</c:v>
                </c:pt>
                <c:pt idx="235">
                  <c:v>0.19871408589767309</c:v>
                </c:pt>
                <c:pt idx="236">
                  <c:v>0.19700556987761106</c:v>
                </c:pt>
                <c:pt idx="237">
                  <c:v>0.1953123395440042</c:v>
                </c:pt>
                <c:pt idx="238">
                  <c:v>0.19363427056976815</c:v>
                </c:pt>
                <c:pt idx="239">
                  <c:v>0.19197123913788477</c:v>
                </c:pt>
                <c:pt idx="240">
                  <c:v>0.1903231219551248</c:v>
                </c:pt>
                <c:pt idx="241">
                  <c:v>0.18868979626519411</c:v>
                </c:pt>
                <c:pt idx="242">
                  <c:v>0.18707113986131646</c:v>
                </c:pt>
                <c:pt idx="243">
                  <c:v>0.18546703109827309</c:v>
                </c:pt>
                <c:pt idx="244">
                  <c:v>0.18387734890390642</c:v>
                </c:pt>
                <c:pt idx="245">
                  <c:v>0.18230197279010577</c:v>
                </c:pt>
                <c:pt idx="246">
                  <c:v>0.18074078286328799</c:v>
                </c:pt>
                <c:pt idx="247">
                  <c:v>0.17919365983438473</c:v>
                </c:pt>
                <c:pt idx="248">
                  <c:v>0.17766048502835197</c:v>
                </c:pt>
                <c:pt idx="249">
                  <c:v>0.1761411403932116</c:v>
                </c:pt>
                <c:pt idx="250">
                  <c:v>0.17463550850864087</c:v>
                </c:pt>
                <c:pt idx="251">
                  <c:v>0.17314347259411905</c:v>
                </c:pt>
                <c:pt idx="252">
                  <c:v>0.17166491651664295</c:v>
                </c:pt>
                <c:pt idx="253">
                  <c:v>0.17019972479803233</c:v>
                </c:pt>
                <c:pt idx="254">
                  <c:v>0.16874778262181464</c:v>
                </c:pt>
                <c:pt idx="255">
                  <c:v>0.16730897583972679</c:v>
                </c:pt>
                <c:pt idx="256">
                  <c:v>0.16588319097783055</c:v>
                </c:pt>
                <c:pt idx="257">
                  <c:v>0.16447031524224895</c:v>
                </c:pt>
                <c:pt idx="258">
                  <c:v>0.1630702365245468</c:v>
                </c:pt>
                <c:pt idx="259">
                  <c:v>0.16168284340675446</c:v>
                </c:pt>
                <c:pt idx="260">
                  <c:v>0.16030802516604953</c:v>
                </c:pt>
                <c:pt idx="261">
                  <c:v>0.15894567177910823</c:v>
                </c:pt>
                <c:pt idx="262">
                  <c:v>0.15759567392613011</c:v>
                </c:pt>
                <c:pt idx="263">
                  <c:v>0.1562579229945546</c:v>
                </c:pt>
                <c:pt idx="264">
                  <c:v>0.15493231108246711</c:v>
                </c:pt>
                <c:pt idx="265">
                  <c:v>0.15361873100171455</c:v>
                </c:pt>
                <c:pt idx="266">
                  <c:v>0.15231707628073227</c:v>
                </c:pt>
                <c:pt idx="267">
                  <c:v>0.15102724116709385</c:v>
                </c:pt>
                <c:pt idx="268">
                  <c:v>0.14974912062979059</c:v>
                </c:pt>
                <c:pt idx="269">
                  <c:v>0.14848261036125118</c:v>
                </c:pt>
                <c:pt idx="270">
                  <c:v>0.14722760677910601</c:v>
                </c:pt>
                <c:pt idx="271">
                  <c:v>0.14598400702770975</c:v>
                </c:pt>
                <c:pt idx="272">
                  <c:v>0.14475170897942127</c:v>
                </c:pt>
                <c:pt idx="273">
                  <c:v>0.14353061123565816</c:v>
                </c:pt>
                <c:pt idx="274">
                  <c:v>0.1423206131277244</c:v>
                </c:pt>
                <c:pt idx="275">
                  <c:v>0.14112161471742565</c:v>
                </c:pt>
                <c:pt idx="276">
                  <c:v>0.13993351679747235</c:v>
                </c:pt>
                <c:pt idx="277">
                  <c:v>0.13875622089168357</c:v>
                </c:pt>
                <c:pt idx="278">
                  <c:v>0.13758962925499471</c:v>
                </c:pt>
                <c:pt idx="279">
                  <c:v>0.13643364487327331</c:v>
                </c:pt>
                <c:pt idx="280">
                  <c:v>0.1352881714629583</c:v>
                </c:pt>
                <c:pt idx="281">
                  <c:v>0.13415311347051556</c:v>
                </c:pt>
                <c:pt idx="282">
                  <c:v>0.13302837607172902</c:v>
                </c:pt>
                <c:pt idx="283">
                  <c:v>0.13191386517082382</c:v>
                </c:pt>
                <c:pt idx="284">
                  <c:v>0.13080948739943055</c:v>
                </c:pt>
                <c:pt idx="285">
                  <c:v>0.12971515011539875</c:v>
                </c:pt>
                <c:pt idx="286">
                  <c:v>0.12863076140145832</c:v>
                </c:pt>
                <c:pt idx="287">
                  <c:v>0.12755623006374148</c:v>
                </c:pt>
                <c:pt idx="288">
                  <c:v>0.12649146563016744</c:v>
                </c:pt>
                <c:pt idx="289">
                  <c:v>0.1254363783486909</c:v>
                </c:pt>
                <c:pt idx="290">
                  <c:v>0.12439087918542807</c:v>
                </c:pt>
                <c:pt idx="291">
                  <c:v>0.12335487982265518</c:v>
                </c:pt>
                <c:pt idx="292">
                  <c:v>0.12232829265669158</c:v>
                </c:pt>
                <c:pt idx="293">
                  <c:v>0.12131103079566885</c:v>
                </c:pt>
                <c:pt idx="294">
                  <c:v>0.12030300805718946</c:v>
                </c:pt>
                <c:pt idx="295">
                  <c:v>0.1193041389658811</c:v>
                </c:pt>
                <c:pt idx="296">
                  <c:v>0.11831433875085373</c:v>
                </c:pt>
                <c:pt idx="297">
                  <c:v>0.11733352334305054</c:v>
                </c:pt>
                <c:pt idx="298">
                  <c:v>0.11636160937251715</c:v>
                </c:pt>
                <c:pt idx="299">
                  <c:v>0.11539851416557469</c:v>
                </c:pt>
                <c:pt idx="300">
                  <c:v>0.11444415574191066</c:v>
                </c:pt>
                <c:pt idx="301">
                  <c:v>0.1134984528115876</c:v>
                </c:pt>
                <c:pt idx="302">
                  <c:v>0.11256132477197399</c:v>
                </c:pt>
                <c:pt idx="303">
                  <c:v>0.11163269170459947</c:v>
                </c:pt>
                <c:pt idx="304">
                  <c:v>0.11071247437194172</c:v>
                </c:pt>
                <c:pt idx="305">
                  <c:v>0.10980059421414182</c:v>
                </c:pt>
                <c:pt idx="306">
                  <c:v>0.10889697334565802</c:v>
                </c:pt>
                <c:pt idx="307">
                  <c:v>0.10800153455185615</c:v>
                </c:pt>
                <c:pt idx="308">
                  <c:v>0.10711420128554155</c:v>
                </c:pt>
                <c:pt idx="309">
                  <c:v>0.10623489766343722</c:v>
                </c:pt>
                <c:pt idx="310">
                  <c:v>0.10536354846260534</c:v>
                </c:pt>
                <c:pt idx="311">
                  <c:v>0.10450007911682288</c:v>
                </c:pt>
                <c:pt idx="312">
                  <c:v>0.1036444157129061</c:v>
                </c:pt>
                <c:pt idx="313">
                  <c:v>0.10279648498699319</c:v>
                </c:pt>
                <c:pt idx="314">
                  <c:v>0.10195621432078293</c:v>
                </c:pt>
                <c:pt idx="315">
                  <c:v>0.10112353173773377</c:v>
                </c:pt>
                <c:pt idx="316">
                  <c:v>0.10029836589922542</c:v>
                </c:pt>
                <c:pt idx="317">
                  <c:v>9.9480646100685854E-2</c:v>
                </c:pt>
                <c:pt idx="318">
                  <c:v>9.8670302267683765E-2</c:v>
                </c:pt>
                <c:pt idx="319">
                  <c:v>9.7867264951993271E-2</c:v>
                </c:pt>
                <c:pt idx="320">
                  <c:v>9.7071465327626005E-2</c:v>
                </c:pt>
                <c:pt idx="321">
                  <c:v>9.6282835186840166E-2</c:v>
                </c:pt>
                <c:pt idx="322">
                  <c:v>9.5501306936122535E-2</c:v>
                </c:pt>
                <c:pt idx="323">
                  <c:v>9.4726813592148948E-2</c:v>
                </c:pt>
                <c:pt idx="324">
                  <c:v>9.3959288777723887E-2</c:v>
                </c:pt>
                <c:pt idx="325">
                  <c:v>9.3198666717700801E-2</c:v>
                </c:pt>
                <c:pt idx="326">
                  <c:v>9.2444882234884396E-2</c:v>
                </c:pt>
                <c:pt idx="327">
                  <c:v>9.1697870745918952E-2</c:v>
                </c:pt>
                <c:pt idx="328">
                  <c:v>9.0957568257161059E-2</c:v>
                </c:pt>
                <c:pt idx="329">
                  <c:v>9.0223911360541628E-2</c:v>
                </c:pt>
                <c:pt idx="330">
                  <c:v>8.9496837229414913E-2</c:v>
                </c:pt>
                <c:pt idx="331">
                  <c:v>8.8776283614400861E-2</c:v>
                </c:pt>
                <c:pt idx="332">
                  <c:v>8.8062188839216696E-2</c:v>
                </c:pt>
                <c:pt idx="333">
                  <c:v>8.735449179650491E-2</c:v>
                </c:pt>
                <c:pt idx="334">
                  <c:v>8.6653131943653372E-2</c:v>
                </c:pt>
                <c:pt idx="335">
                  <c:v>8.5958049298613989E-2</c:v>
                </c:pt>
                <c:pt idx="336">
                  <c:v>8.5269184435716586E-2</c:v>
                </c:pt>
                <c:pt idx="337">
                  <c:v>8.4586478481483179E-2</c:v>
                </c:pt>
                <c:pt idx="338">
                  <c:v>8.3909873110441471E-2</c:v>
                </c:pt>
                <c:pt idx="339">
                  <c:v>8.3239310540937528E-2</c:v>
                </c:pt>
                <c:pt idx="340">
                  <c:v>8.2574733530956235E-2</c:v>
                </c:pt>
                <c:pt idx="341">
                  <c:v>8.1916085373935521E-2</c:v>
                </c:pt>
                <c:pt idx="342">
                  <c:v>8.1263309894592822E-2</c:v>
                </c:pt>
                <c:pt idx="343">
                  <c:v>8.0616351444754125E-2</c:v>
                </c:pt>
                <c:pt idx="344">
                  <c:v>7.9975154899186829E-2</c:v>
                </c:pt>
                <c:pt idx="345">
                  <c:v>7.9339665651443472E-2</c:v>
                </c:pt>
                <c:pt idx="346">
                  <c:v>7.8709829609709514E-2</c:v>
                </c:pt>
                <c:pt idx="347">
                  <c:v>7.8085593192662728E-2</c:v>
                </c:pt>
                <c:pt idx="348">
                  <c:v>7.7466903325340425E-2</c:v>
                </c:pt>
                <c:pt idx="349">
                  <c:v>7.6853707435017515E-2</c:v>
                </c:pt>
                <c:pt idx="350">
                  <c:v>7.624595344709599E-2</c:v>
                </c:pt>
                <c:pt idx="351">
                  <c:v>7.5643589781005438E-2</c:v>
                </c:pt>
                <c:pt idx="352">
                  <c:v>7.5046565346116631E-2</c:v>
                </c:pt>
                <c:pt idx="353">
                  <c:v>7.4454829537667799E-2</c:v>
                </c:pt>
                <c:pt idx="354">
                  <c:v>7.3868332232706002E-2</c:v>
                </c:pt>
                <c:pt idx="355">
                  <c:v>7.3287023786039934E-2</c:v>
                </c:pt>
                <c:pt idx="356">
                  <c:v>7.2710855026211788E-2</c:v>
                </c:pt>
                <c:pt idx="357">
                  <c:v>7.213977725148156E-2</c:v>
                </c:pt>
                <c:pt idx="358">
                  <c:v>7.1573742225828865E-2</c:v>
                </c:pt>
                <c:pt idx="359">
                  <c:v>7.1012702174971201E-2</c:v>
                </c:pt>
                <c:pt idx="360">
                  <c:v>7.0456609782398663E-2</c:v>
                </c:pt>
                <c:pt idx="361">
                  <c:v>6.9905418185427767E-2</c:v>
                </c:pt>
                <c:pt idx="362">
                  <c:v>6.9359080971271941E-2</c:v>
                </c:pt>
                <c:pt idx="363">
                  <c:v>6.8817552173131402E-2</c:v>
                </c:pt>
                <c:pt idx="364">
                  <c:v>6.8280786266301463E-2</c:v>
                </c:pt>
                <c:pt idx="365">
                  <c:v>6.7748738164300396E-2</c:v>
                </c:pt>
                <c:pt idx="366">
                  <c:v>6.7221363215016774E-2</c:v>
                </c:pt>
                <c:pt idx="367">
                  <c:v>6.6698617196877419E-2</c:v>
                </c:pt>
                <c:pt idx="368">
                  <c:v>6.6180456315035205E-2</c:v>
                </c:pt>
                <c:pt idx="369">
                  <c:v>6.5666837197577793E-2</c:v>
                </c:pt>
                <c:pt idx="370">
                  <c:v>6.5157716891757186E-2</c:v>
                </c:pt>
                <c:pt idx="371">
                  <c:v>6.4653052860241367E-2</c:v>
                </c:pt>
                <c:pt idx="372">
                  <c:v>6.4152802977385903E-2</c:v>
                </c:pt>
                <c:pt idx="373">
                  <c:v>6.3656925525529637E-2</c:v>
                </c:pt>
                <c:pt idx="374">
                  <c:v>6.3165379191310253E-2</c:v>
                </c:pt>
                <c:pt idx="375">
                  <c:v>6.2678123062003765E-2</c:v>
                </c:pt>
                <c:pt idx="376">
                  <c:v>6.2195116621885572E-2</c:v>
                </c:pt>
                <c:pt idx="377">
                  <c:v>6.1716319748614697E-2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85-4196-AD98-0D58F70B5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654824"/>
        <c:axId val="463655216"/>
      </c:scatterChart>
      <c:valAx>
        <c:axId val="463654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3655216"/>
        <c:crosses val="autoZero"/>
        <c:crossBetween val="midCat"/>
      </c:valAx>
      <c:valAx>
        <c:axId val="463655216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4636548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142875</xdr:colOff>
      <xdr:row>28</xdr:row>
      <xdr:rowOff>114300</xdr:rowOff>
    </xdr:from>
    <xdr:to>
      <xdr:col>39</xdr:col>
      <xdr:colOff>438150</xdr:colOff>
      <xdr:row>46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362</xdr:row>
      <xdr:rowOff>0</xdr:rowOff>
    </xdr:from>
    <xdr:to>
      <xdr:col>19</xdr:col>
      <xdr:colOff>85725</xdr:colOff>
      <xdr:row>376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165"/>
  <sheetViews>
    <sheetView tabSelected="1" showRuler="0" showWhiteSpace="0" view="pageLayout" topLeftCell="B22" zoomScaleNormal="100" workbookViewId="0">
      <selection activeCell="Z37" sqref="Z37"/>
    </sheetView>
  </sheetViews>
  <sheetFormatPr defaultRowHeight="14.4" x14ac:dyDescent="0.3"/>
  <cols>
    <col min="1" max="1" width="5.6640625" customWidth="1"/>
    <col min="2" max="5" width="5.6640625" style="2" customWidth="1"/>
    <col min="6" max="6" width="1.6640625" customWidth="1"/>
    <col min="7" max="7" width="5.6640625" style="1" customWidth="1"/>
    <col min="8" max="8" width="5.88671875" customWidth="1"/>
    <col min="9" max="11" width="5.6640625" customWidth="1"/>
    <col min="12" max="12" width="1.6640625" customWidth="1"/>
    <col min="13" max="13" width="5.6640625" style="1" customWidth="1"/>
    <col min="14" max="17" width="5.6640625" customWidth="1"/>
    <col min="18" max="18" width="1.6640625" customWidth="1"/>
    <col min="19" max="19" width="5.6640625" style="1" customWidth="1"/>
    <col min="20" max="22" width="5.6640625" customWidth="1"/>
    <col min="23" max="23" width="6.33203125" customWidth="1"/>
    <col min="24" max="37" width="5.6640625" customWidth="1"/>
  </cols>
  <sheetData>
    <row r="1" spans="1:23" ht="15" thickBot="1" x14ac:dyDescent="0.35">
      <c r="F1" s="5" t="s">
        <v>4</v>
      </c>
      <c r="G1" s="1">
        <v>1.3</v>
      </c>
      <c r="H1" s="95" t="s">
        <v>20</v>
      </c>
      <c r="I1" s="95"/>
      <c r="J1" s="95"/>
      <c r="K1" s="95"/>
      <c r="L1" s="95"/>
      <c r="M1" s="95"/>
      <c r="N1" s="95"/>
      <c r="O1" s="95"/>
    </row>
    <row r="2" spans="1:23" ht="15" thickBot="1" x14ac:dyDescent="0.35">
      <c r="A2" s="100" t="s">
        <v>0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101"/>
    </row>
    <row r="3" spans="1:23" x14ac:dyDescent="0.3">
      <c r="A3" s="8" t="s">
        <v>1</v>
      </c>
      <c r="B3" s="9" t="s">
        <v>10</v>
      </c>
      <c r="C3" s="9" t="s">
        <v>11</v>
      </c>
      <c r="D3" s="9" t="s">
        <v>3</v>
      </c>
      <c r="E3" s="59" t="s">
        <v>13</v>
      </c>
      <c r="F3" s="10"/>
      <c r="G3" s="6" t="s">
        <v>1</v>
      </c>
      <c r="H3" s="9" t="s">
        <v>10</v>
      </c>
      <c r="I3" s="9" t="s">
        <v>11</v>
      </c>
      <c r="J3" s="6" t="s">
        <v>3</v>
      </c>
      <c r="K3" s="59" t="s">
        <v>13</v>
      </c>
      <c r="L3" s="10"/>
      <c r="M3" s="6" t="s">
        <v>1</v>
      </c>
      <c r="N3" s="9" t="s">
        <v>10</v>
      </c>
      <c r="O3" s="9" t="s">
        <v>11</v>
      </c>
      <c r="P3" s="6" t="s">
        <v>3</v>
      </c>
      <c r="Q3" s="59" t="s">
        <v>13</v>
      </c>
      <c r="R3" s="10"/>
      <c r="S3" s="6" t="s">
        <v>1</v>
      </c>
      <c r="T3" s="9" t="s">
        <v>10</v>
      </c>
      <c r="U3" s="9" t="s">
        <v>11</v>
      </c>
      <c r="V3" s="6" t="s">
        <v>3</v>
      </c>
      <c r="W3" s="59" t="s">
        <v>13</v>
      </c>
    </row>
    <row r="4" spans="1:23" ht="14.1" customHeight="1" x14ac:dyDescent="0.3">
      <c r="A4" s="11">
        <v>0.01</v>
      </c>
      <c r="B4" s="7">
        <f>1/(1+($G$1-1)/2*A4^2)^($G$1/($G$1-1))</f>
        <v>0.99993500259991719</v>
      </c>
      <c r="C4" s="7">
        <f>1/(1+($G$1-1)/2*A4^2)</f>
        <v>0.99998500022499648</v>
      </c>
      <c r="D4" s="7">
        <f>1/A4*(2/($G$1+1)*(1+($G$1-1)/2*A4^2))^(($G$1+1)/2/($G$1-1))</f>
        <v>58.526144745082142</v>
      </c>
      <c r="E4" s="7">
        <f>A4*SQRT($G$1)/(1+($G$1-1)/2*A4^2)^(($G$1+1)/(2*($G$1-1)))</f>
        <v>1.1401098673886782E-2</v>
      </c>
      <c r="F4" s="12"/>
      <c r="G4" s="13">
        <v>0.26</v>
      </c>
      <c r="H4" s="7">
        <f t="shared" ref="H4:H28" si="0">1/(1+($G$1-1)/2*G4^2)^($G$1/($G$1-1))</f>
        <v>0.95722316848725464</v>
      </c>
      <c r="I4" s="7">
        <f>1/(1+($G$1-1)/2*G4^2)</f>
        <v>0.98996178747500341</v>
      </c>
      <c r="J4" s="7">
        <f>1/G4*(2/($G$1+1)*(1+($G$1-1)/2*G4^2))^(($G$1+1)/2/($G$1-1))</f>
        <v>2.3396323152256411</v>
      </c>
      <c r="K4" s="7">
        <f>G4*SQRT($G$1)/(1+($G$1-1)/2*G4^2)^(($G$1+1)/(2*($G$1-1)))</f>
        <v>0.28519966445091144</v>
      </c>
      <c r="L4" s="12"/>
      <c r="M4" s="13">
        <v>0.51</v>
      </c>
      <c r="N4" s="7">
        <f t="shared" ref="N4:N28" si="1">1/(1+($G$1-1)/2*M4^2)^($G$1/($G$1-1))</f>
        <v>0.84717303615850836</v>
      </c>
      <c r="O4" s="7">
        <f>1/(1+($G$1-1)/2*M4^2)</f>
        <v>0.96245001275246267</v>
      </c>
      <c r="P4" s="7">
        <f>1/M4*(2/($G$1+1)*(1+($G$1-1)/2*M4^2))^(($G$1+1)/2/($G$1-1))</f>
        <v>1.3288370730176493</v>
      </c>
      <c r="Q4" s="7">
        <f t="shared" ref="Q4:Q28" si="2">M4*SQRT($G$1)/(1+($G$1-1)/2*M4^2)^(($G$1+1)/(2*($G$1-1)))</f>
        <v>0.50214007780922254</v>
      </c>
      <c r="R4" s="12"/>
      <c r="S4" s="13">
        <v>0.76</v>
      </c>
      <c r="T4" s="7">
        <f t="shared" ref="T4:T28" si="3">1/(1+($G$1-1)/2*S4^2)^($G$1/($G$1-1))</f>
        <v>0.69763568413970234</v>
      </c>
      <c r="U4" s="7">
        <f>1/(1+($G$1-1)/2*S4^2)</f>
        <v>0.92026798203636895</v>
      </c>
      <c r="V4" s="7">
        <f>1/S4*(2/($G$1+1)*(1+($G$1-1)/2*S4^2))^(($G$1+1)/2/($G$1-1))</f>
        <v>1.0588631207602635</v>
      </c>
      <c r="W4" s="41">
        <f t="shared" ref="W4:W28" si="4">S4*SQRT($G$1)/(1+($G$1-1)/2*S4^2)^(($G$1+1)/(2*($G$1-1)))</f>
        <v>0.63016865745760198</v>
      </c>
    </row>
    <row r="5" spans="1:23" ht="14.1" customHeight="1" x14ac:dyDescent="0.3">
      <c r="A5" s="11">
        <v>0.02</v>
      </c>
      <c r="B5" s="7">
        <f t="shared" ref="B5:B28" si="5">1/(1+($G$1-1)/2*A5^2)^($G$1/($G$1-1))</f>
        <v>0.99974004159473151</v>
      </c>
      <c r="C5" s="7">
        <f t="shared" ref="C5:C28" si="6">1/(1+($G$1-1)/2*A5^2)</f>
        <v>0.99994000359978408</v>
      </c>
      <c r="D5" s="7">
        <f t="shared" ref="D5:D28" si="7">1/A5*(2/($G$1+1)*(1+($G$1-1)/2*A5^2))^(($G$1+1)/2/($G$1-1))</f>
        <v>29.268120498609807</v>
      </c>
      <c r="E5" s="7">
        <f>A5*SQRT($G$1)/(1+($G$1-1)/2*A5^2)^(($G$1+1)/(2*($G$1-1)))</f>
        <v>2.2798264455435605E-2</v>
      </c>
      <c r="F5" s="12"/>
      <c r="G5" s="13">
        <v>0.27</v>
      </c>
      <c r="H5" s="7">
        <f t="shared" si="0"/>
        <v>0.95396547698807399</v>
      </c>
      <c r="I5" s="7">
        <f t="shared" ref="I5:I28" si="8">1/(1+($G$1-1)/2*G5^2)</f>
        <v>0.98918328082418761</v>
      </c>
      <c r="J5" s="7">
        <f t="shared" ref="J5:J28" si="9">1/G5*(2/($G$1+1)*(1+($G$1-1)/2*G5^2))^(($G$1+1)/2/($G$1-1))</f>
        <v>2.2597838808787647</v>
      </c>
      <c r="K5" s="7">
        <f>G5*SQRT($G$1)/(1+($G$1-1)/2*G5^2)^(($G$1+1)/(2*($G$1-1)))</f>
        <v>0.29527706471708381</v>
      </c>
      <c r="L5" s="12"/>
      <c r="M5" s="13">
        <v>0.52</v>
      </c>
      <c r="N5" s="7">
        <f t="shared" si="1"/>
        <v>0.84173576774659897</v>
      </c>
      <c r="O5" s="7">
        <f t="shared" ref="O5:O28" si="10">1/(1+($G$1-1)/2*M5^2)</f>
        <v>0.96102098869839325</v>
      </c>
      <c r="P5" s="7">
        <f t="shared" ref="P5:P28" si="11">1/M5*(2/($G$1+1)*(1+($G$1-1)/2*M5^2))^(($G$1+1)/2/($G$1-1))</f>
        <v>1.3107270314429926</v>
      </c>
      <c r="Q5" s="7">
        <f t="shared" si="2"/>
        <v>0.50907804236421816</v>
      </c>
      <c r="R5" s="12"/>
      <c r="S5" s="13">
        <v>0.77</v>
      </c>
      <c r="T5" s="7">
        <f t="shared" si="3"/>
        <v>0.69128667673127198</v>
      </c>
      <c r="U5" s="7">
        <f t="shared" ref="U5:U28" si="12">1/(1+($G$1-1)/2*S5^2)</f>
        <v>0.91832845853976597</v>
      </c>
      <c r="V5" s="7">
        <f t="shared" ref="V5:V28" si="13">1/S5*(2/($G$1+1)*(1+($G$1-1)/2*S5^2))^(($G$1+1)/2/($G$1-1))</f>
        <v>1.0535982847920717</v>
      </c>
      <c r="W5" s="41">
        <f t="shared" si="4"/>
        <v>0.63331761343228321</v>
      </c>
    </row>
    <row r="6" spans="1:23" ht="14.1" customHeight="1" x14ac:dyDescent="0.3">
      <c r="A6" s="11">
        <v>0.03</v>
      </c>
      <c r="B6" s="7">
        <f t="shared" si="5"/>
        <v>0.99941521053999383</v>
      </c>
      <c r="C6" s="7">
        <f t="shared" si="6"/>
        <v>0.99986501822253993</v>
      </c>
      <c r="D6" s="7">
        <f t="shared" si="7"/>
        <v>19.517690314927787</v>
      </c>
      <c r="E6" s="7">
        <f t="shared" ref="E6:E27" si="14">A6*SQRT($G$1)/(1+($G$1-1)/2*A6^2)^(($G$1+1)/(2*($G$1-1)))</f>
        <v>3.4187567303008044E-2</v>
      </c>
      <c r="F6" s="12"/>
      <c r="G6" s="13">
        <v>0.28000000000000003</v>
      </c>
      <c r="H6" s="7">
        <f t="shared" si="0"/>
        <v>0.95059926890715918</v>
      </c>
      <c r="I6" s="7">
        <f t="shared" si="8"/>
        <v>0.98837669012414009</v>
      </c>
      <c r="J6" s="7">
        <f t="shared" si="9"/>
        <v>2.1859019889827151</v>
      </c>
      <c r="K6" s="7">
        <f t="shared" ref="K6:K28" si="15">G6*SQRT($G$1)/(1+($G$1-1)/2*G6^2)^(($G$1+1)/(2*($G$1-1)))</f>
        <v>0.30525721400317479</v>
      </c>
      <c r="L6" s="12"/>
      <c r="M6" s="13">
        <v>0.53</v>
      </c>
      <c r="N6" s="7">
        <f t="shared" si="1"/>
        <v>0.8362370625803367</v>
      </c>
      <c r="O6" s="7">
        <f t="shared" si="10"/>
        <v>0.95956857796734585</v>
      </c>
      <c r="P6" s="7">
        <f t="shared" si="11"/>
        <v>1.2934739091121614</v>
      </c>
      <c r="Q6" s="7">
        <f t="shared" si="2"/>
        <v>0.51586842729504279</v>
      </c>
      <c r="R6" s="12"/>
      <c r="S6" s="13">
        <v>0.78</v>
      </c>
      <c r="T6" s="7">
        <f t="shared" si="3"/>
        <v>0.68492703472603345</v>
      </c>
      <c r="U6" s="7">
        <f t="shared" si="12"/>
        <v>0.91637190037204685</v>
      </c>
      <c r="V6" s="7">
        <f t="shared" si="13"/>
        <v>1.0486291250380591</v>
      </c>
      <c r="W6" s="41">
        <f t="shared" si="4"/>
        <v>0.63631872824116364</v>
      </c>
    </row>
    <row r="7" spans="1:23" ht="14.1" customHeight="1" x14ac:dyDescent="0.3">
      <c r="A7" s="11">
        <v>0.04</v>
      </c>
      <c r="B7" s="7">
        <f t="shared" si="5"/>
        <v>0.99896066526291094</v>
      </c>
      <c r="C7" s="7">
        <f t="shared" si="6"/>
        <v>0.99976005758617925</v>
      </c>
      <c r="D7" s="7">
        <f t="shared" si="7"/>
        <v>14.644159719900321</v>
      </c>
      <c r="E7" s="7">
        <f t="shared" si="14"/>
        <v>4.5565082872874044E-2</v>
      </c>
      <c r="F7" s="12"/>
      <c r="G7" s="13">
        <v>0.28999999999999998</v>
      </c>
      <c r="H7" s="7">
        <f t="shared" si="0"/>
        <v>0.94712606609946492</v>
      </c>
      <c r="I7" s="7">
        <f t="shared" si="8"/>
        <v>0.98754215570577164</v>
      </c>
      <c r="J7" s="7">
        <f t="shared" si="9"/>
        <v>2.1173710952592799</v>
      </c>
      <c r="K7" s="7">
        <f t="shared" si="15"/>
        <v>0.31513717776484207</v>
      </c>
      <c r="L7" s="12"/>
      <c r="M7" s="13">
        <v>0.54</v>
      </c>
      <c r="N7" s="7">
        <f t="shared" si="1"/>
        <v>0.83067903022011735</v>
      </c>
      <c r="O7" s="7">
        <f t="shared" si="10"/>
        <v>0.95809301166957272</v>
      </c>
      <c r="P7" s="7">
        <f t="shared" si="11"/>
        <v>1.2770319838194752</v>
      </c>
      <c r="Q7" s="7">
        <f t="shared" si="2"/>
        <v>0.5225102892451815</v>
      </c>
      <c r="R7" s="12"/>
      <c r="S7" s="13">
        <v>0.79</v>
      </c>
      <c r="T7" s="7">
        <f t="shared" si="3"/>
        <v>0.67855858119208656</v>
      </c>
      <c r="U7" s="7">
        <f t="shared" si="12"/>
        <v>0.91439857719581386</v>
      </c>
      <c r="V7" s="7">
        <f t="shared" si="13"/>
        <v>1.0439465846267313</v>
      </c>
      <c r="W7" s="41">
        <f t="shared" si="4"/>
        <v>0.63917288591872279</v>
      </c>
    </row>
    <row r="8" spans="1:23" ht="14.1" customHeight="1" x14ac:dyDescent="0.3">
      <c r="A8" s="11">
        <v>0.05</v>
      </c>
      <c r="B8" s="7">
        <f t="shared" si="5"/>
        <v>0.99837662371442548</v>
      </c>
      <c r="C8" s="7">
        <f t="shared" si="6"/>
        <v>0.99962514057228535</v>
      </c>
      <c r="D8" s="7">
        <f t="shared" si="7"/>
        <v>11.721390162376901</v>
      </c>
      <c r="E8" s="7">
        <f t="shared" si="14"/>
        <v>5.6926895359445333E-2</v>
      </c>
      <c r="F8" s="12"/>
      <c r="G8" s="13">
        <v>0.3</v>
      </c>
      <c r="H8" s="7">
        <f t="shared" si="0"/>
        <v>0.94354743178373812</v>
      </c>
      <c r="I8" s="7">
        <f t="shared" si="8"/>
        <v>0.98667982239763186</v>
      </c>
      <c r="J8" s="7">
        <f t="shared" si="9"/>
        <v>2.0536577914467298</v>
      </c>
      <c r="K8" s="7">
        <f t="shared" si="15"/>
        <v>0.32491408939694827</v>
      </c>
      <c r="L8" s="12"/>
      <c r="M8" s="13">
        <v>0.55000000000000004</v>
      </c>
      <c r="N8" s="7">
        <f t="shared" si="1"/>
        <v>0.82506378392731372</v>
      </c>
      <c r="O8" s="7">
        <f t="shared" si="10"/>
        <v>0.95659452349635299</v>
      </c>
      <c r="P8" s="7">
        <f t="shared" si="11"/>
        <v>1.2613589023591723</v>
      </c>
      <c r="Q8" s="7">
        <f t="shared" si="2"/>
        <v>0.52900276835788229</v>
      </c>
      <c r="R8" s="12"/>
      <c r="S8" s="13">
        <v>0.8</v>
      </c>
      <c r="T8" s="7">
        <f t="shared" si="3"/>
        <v>0.67218311460133817</v>
      </c>
      <c r="U8" s="7">
        <f t="shared" si="12"/>
        <v>0.91240875912408748</v>
      </c>
      <c r="V8" s="7">
        <f t="shared" si="13"/>
        <v>1.0395421005081025</v>
      </c>
      <c r="W8" s="41">
        <f t="shared" si="4"/>
        <v>0.64188102715101258</v>
      </c>
    </row>
    <row r="9" spans="1:23" ht="14.1" customHeight="1" x14ac:dyDescent="0.3">
      <c r="A9" s="11">
        <v>0.06</v>
      </c>
      <c r="B9" s="7">
        <f t="shared" si="5"/>
        <v>0.99766336576245551</v>
      </c>
      <c r="C9" s="7">
        <f t="shared" si="6"/>
        <v>0.99946029144262105</v>
      </c>
      <c r="D9" s="7">
        <f t="shared" si="7"/>
        <v>9.7740024119800069</v>
      </c>
      <c r="E9" s="7">
        <f t="shared" si="14"/>
        <v>6.8269100325062088E-2</v>
      </c>
      <c r="F9" s="12"/>
      <c r="G9" s="13">
        <v>0.31</v>
      </c>
      <c r="H9" s="7">
        <f t="shared" si="0"/>
        <v>0.93986496917530116</v>
      </c>
      <c r="I9" s="7">
        <f t="shared" si="8"/>
        <v>0.98578983946412457</v>
      </c>
      <c r="J9" s="7">
        <f t="shared" si="9"/>
        <v>1.9942975579993856</v>
      </c>
      <c r="K9" s="7">
        <f t="shared" si="15"/>
        <v>0.33458515183172455</v>
      </c>
      <c r="L9" s="12"/>
      <c r="M9" s="13">
        <v>0.56000000000000005</v>
      </c>
      <c r="N9" s="7">
        <f t="shared" si="1"/>
        <v>0.81939343920800434</v>
      </c>
      <c r="O9" s="7">
        <f t="shared" si="10"/>
        <v>0.95507334963325186</v>
      </c>
      <c r="P9" s="7">
        <f t="shared" si="11"/>
        <v>1.2464153802101505</v>
      </c>
      <c r="Q9" s="7">
        <f t="shared" si="2"/>
        <v>0.53534508786979118</v>
      </c>
      <c r="R9" s="12"/>
      <c r="S9" s="13">
        <v>0.81</v>
      </c>
      <c r="T9" s="7">
        <f t="shared" si="3"/>
        <v>0.66580240812541058</v>
      </c>
      <c r="U9" s="7">
        <f t="shared" si="12"/>
        <v>0.91040271664170636</v>
      </c>
      <c r="V9" s="7">
        <f t="shared" si="13"/>
        <v>1.0354075735094053</v>
      </c>
      <c r="W9" s="41">
        <f t="shared" si="4"/>
        <v>0.64444414770817859</v>
      </c>
    </row>
    <row r="10" spans="1:23" ht="14.1" customHeight="1" x14ac:dyDescent="0.3">
      <c r="A10" s="11">
        <v>7.0000000000000007E-2</v>
      </c>
      <c r="B10" s="7">
        <f t="shared" si="5"/>
        <v>0.99682123292660241</v>
      </c>
      <c r="C10" s="7">
        <f t="shared" si="6"/>
        <v>0.9992655398282263</v>
      </c>
      <c r="D10" s="7">
        <f t="shared" si="7"/>
        <v>8.3839770445708073</v>
      </c>
      <c r="E10" s="7">
        <f t="shared" si="14"/>
        <v>7.9587807515880502E-2</v>
      </c>
      <c r="F10" s="12"/>
      <c r="G10" s="13">
        <v>0.32</v>
      </c>
      <c r="H10" s="7">
        <f t="shared" si="0"/>
        <v>0.93608032009238773</v>
      </c>
      <c r="I10" s="7">
        <f t="shared" si="8"/>
        <v>0.98487236054207372</v>
      </c>
      <c r="J10" s="7">
        <f t="shared" si="9"/>
        <v>1.9388840006718553</v>
      </c>
      <c r="K10" s="7">
        <f t="shared" si="15"/>
        <v>0.3441476390591931</v>
      </c>
      <c r="L10" s="12"/>
      <c r="M10" s="13">
        <v>0.56999999999999995</v>
      </c>
      <c r="N10" s="7">
        <f t="shared" si="1"/>
        <v>0.81367011237562348</v>
      </c>
      <c r="O10" s="7">
        <f t="shared" si="10"/>
        <v>0.9535297286731157</v>
      </c>
      <c r="P10" s="7">
        <f t="shared" si="11"/>
        <v>1.2321649328431992</v>
      </c>
      <c r="Q10" s="7">
        <f t="shared" si="2"/>
        <v>0.54153655363423281</v>
      </c>
      <c r="R10" s="12"/>
      <c r="S10" s="13">
        <v>0.82</v>
      </c>
      <c r="T10" s="7">
        <f t="shared" si="3"/>
        <v>0.65941820896739256</v>
      </c>
      <c r="U10" s="7">
        <f t="shared" si="12"/>
        <v>0.90838072052758756</v>
      </c>
      <c r="V10" s="7">
        <f t="shared" si="13"/>
        <v>1.0315353405906884</v>
      </c>
      <c r="W10" s="41">
        <f t="shared" si="4"/>
        <v>0.64686329685880395</v>
      </c>
    </row>
    <row r="11" spans="1:23" ht="14.1" customHeight="1" x14ac:dyDescent="0.3">
      <c r="A11" s="11">
        <v>0.08</v>
      </c>
      <c r="B11" s="7">
        <f t="shared" si="5"/>
        <v>0.99585062805473601</v>
      </c>
      <c r="C11" s="7">
        <f t="shared" si="6"/>
        <v>0.9990409207161125</v>
      </c>
      <c r="D11" s="7">
        <f t="shared" si="7"/>
        <v>7.3423045636747704</v>
      </c>
      <c r="E11" s="7">
        <f t="shared" si="14"/>
        <v>9.0879143660434328E-2</v>
      </c>
      <c r="F11" s="12"/>
      <c r="G11" s="13">
        <v>0.33</v>
      </c>
      <c r="H11" s="7">
        <f t="shared" si="0"/>
        <v>0.93219516353795107</v>
      </c>
      <c r="I11" s="7">
        <f t="shared" si="8"/>
        <v>0.98392754357569112</v>
      </c>
      <c r="J11" s="7">
        <f t="shared" si="9"/>
        <v>1.8870600441033711</v>
      </c>
      <c r="K11" s="7">
        <f t="shared" si="15"/>
        <v>0.35359889756868274</v>
      </c>
      <c r="L11" s="12"/>
      <c r="M11" s="13">
        <v>0.57999999999999996</v>
      </c>
      <c r="N11" s="7">
        <f t="shared" si="1"/>
        <v>0.80789591913389014</v>
      </c>
      <c r="O11" s="7">
        <f t="shared" si="10"/>
        <v>0.95196390152885402</v>
      </c>
      <c r="P11" s="7">
        <f t="shared" si="11"/>
        <v>1.2185736348343161</v>
      </c>
      <c r="Q11" s="7">
        <f t="shared" si="2"/>
        <v>0.54757655357576029</v>
      </c>
      <c r="R11" s="12"/>
      <c r="S11" s="13">
        <v>0.83</v>
      </c>
      <c r="T11" s="7">
        <f t="shared" si="3"/>
        <v>0.6530322377293829</v>
      </c>
      <c r="U11" s="7">
        <f t="shared" si="12"/>
        <v>0.9063430417778825</v>
      </c>
      <c r="V11" s="7">
        <f t="shared" si="13"/>
        <v>1.0279181491148286</v>
      </c>
      <c r="W11" s="41">
        <f t="shared" si="4"/>
        <v>0.64913957576822801</v>
      </c>
    </row>
    <row r="12" spans="1:23" ht="14.1" customHeight="1" x14ac:dyDescent="0.3">
      <c r="A12" s="11">
        <v>0.09</v>
      </c>
      <c r="B12" s="7">
        <f t="shared" si="5"/>
        <v>0.99475201494195908</v>
      </c>
      <c r="C12" s="7">
        <f t="shared" si="6"/>
        <v>0.99878647443356328</v>
      </c>
      <c r="D12" s="7">
        <f t="shared" si="7"/>
        <v>6.532868774342754</v>
      </c>
      <c r="E12" s="7">
        <f t="shared" si="14"/>
        <v>0.10213925524747626</v>
      </c>
      <c r="F12" s="12"/>
      <c r="G12" s="13">
        <v>0.34</v>
      </c>
      <c r="H12" s="7">
        <f t="shared" si="0"/>
        <v>0.92821121425888797</v>
      </c>
      <c r="I12" s="7">
        <f t="shared" si="8"/>
        <v>0.98295555074999519</v>
      </c>
      <c r="J12" s="7">
        <f t="shared" si="9"/>
        <v>1.838510679490533</v>
      </c>
      <c r="K12" s="7">
        <f t="shared" si="15"/>
        <v>0.36293634771040112</v>
      </c>
      <c r="L12" s="12"/>
      <c r="M12" s="13">
        <v>0.59</v>
      </c>
      <c r="N12" s="7">
        <f t="shared" si="1"/>
        <v>0.80207297318134974</v>
      </c>
      <c r="O12" s="7">
        <f t="shared" si="10"/>
        <v>0.95037611134606526</v>
      </c>
      <c r="P12" s="7">
        <f t="shared" si="11"/>
        <v>1.2056099034851371</v>
      </c>
      <c r="Q12" s="7">
        <f t="shared" si="2"/>
        <v>0.55346455707767661</v>
      </c>
      <c r="R12" s="12"/>
      <c r="S12" s="13">
        <v>0.84</v>
      </c>
      <c r="T12" s="7">
        <f t="shared" si="3"/>
        <v>0.64664618781573124</v>
      </c>
      <c r="U12" s="7">
        <f t="shared" si="12"/>
        <v>0.90428995153005864</v>
      </c>
      <c r="V12" s="7">
        <f t="shared" si="13"/>
        <v>1.0245491329641681</v>
      </c>
      <c r="W12" s="41">
        <f t="shared" si="4"/>
        <v>0.65127413588294769</v>
      </c>
    </row>
    <row r="13" spans="1:23" ht="14.1" customHeight="1" x14ac:dyDescent="0.3">
      <c r="A13" s="11">
        <v>0.1</v>
      </c>
      <c r="B13" s="7">
        <f t="shared" si="5"/>
        <v>0.99352591789251832</v>
      </c>
      <c r="C13" s="7">
        <f t="shared" si="6"/>
        <v>0.99850224663005482</v>
      </c>
      <c r="D13" s="7">
        <f t="shared" si="7"/>
        <v>5.8860001327429057</v>
      </c>
      <c r="E13" s="7">
        <f t="shared" si="14"/>
        <v>0.11336431127974073</v>
      </c>
      <c r="F13" s="12"/>
      <c r="G13" s="13">
        <v>0.35</v>
      </c>
      <c r="H13" s="7">
        <f t="shared" si="0"/>
        <v>0.92413022128462774</v>
      </c>
      <c r="I13" s="7">
        <f t="shared" si="8"/>
        <v>0.98195654842273228</v>
      </c>
      <c r="J13" s="7">
        <f t="shared" si="9"/>
        <v>1.7929569555308371</v>
      </c>
      <c r="K13" s="7">
        <f t="shared" si="15"/>
        <v>0.37215748497615597</v>
      </c>
      <c r="L13" s="12"/>
      <c r="M13" s="13">
        <v>0.6</v>
      </c>
      <c r="N13" s="7">
        <f t="shared" si="1"/>
        <v>0.79620338483878816</v>
      </c>
      <c r="O13" s="7">
        <f t="shared" si="10"/>
        <v>0.94876660341555974</v>
      </c>
      <c r="P13" s="7">
        <f t="shared" si="11"/>
        <v>1.1932443040914005</v>
      </c>
      <c r="Q13" s="7">
        <f t="shared" si="2"/>
        <v>0.5592001143042965</v>
      </c>
      <c r="R13" s="12"/>
      <c r="S13" s="13">
        <v>0.85</v>
      </c>
      <c r="T13" s="7">
        <f t="shared" si="3"/>
        <v>0.64026172487180855</v>
      </c>
      <c r="U13" s="7">
        <f t="shared" si="12"/>
        <v>0.90222172098793274</v>
      </c>
      <c r="V13" s="7">
        <f t="shared" si="13"/>
        <v>1.0214217903517846</v>
      </c>
      <c r="W13" s="41">
        <f t="shared" si="4"/>
        <v>0.65326817730318076</v>
      </c>
    </row>
    <row r="14" spans="1:23" ht="14.1" customHeight="1" x14ac:dyDescent="0.3">
      <c r="A14" s="11">
        <v>0.11</v>
      </c>
      <c r="B14" s="7">
        <f t="shared" si="5"/>
        <v>0.99217292122535816</v>
      </c>
      <c r="C14" s="7">
        <f t="shared" si="6"/>
        <v>0.99818828825681394</v>
      </c>
      <c r="D14" s="7">
        <f t="shared" si="7"/>
        <v>5.3573636323818672</v>
      </c>
      <c r="E14" s="7">
        <f t="shared" si="14"/>
        <v>0.12455050600031779</v>
      </c>
      <c r="F14" s="12"/>
      <c r="G14" s="13">
        <v>0.36</v>
      </c>
      <c r="H14" s="7">
        <f t="shared" si="0"/>
        <v>0.91995396644705585</v>
      </c>
      <c r="I14" s="7">
        <f t="shared" si="8"/>
        <v>0.98093070705485375</v>
      </c>
      <c r="J14" s="7">
        <f t="shared" si="9"/>
        <v>1.7501509708899632</v>
      </c>
      <c r="K14" s="7">
        <f t="shared" si="15"/>
        <v>0.3812598811984515</v>
      </c>
      <c r="L14" s="12"/>
      <c r="M14" s="13">
        <v>0.61</v>
      </c>
      <c r="N14" s="7">
        <f t="shared" si="1"/>
        <v>0.79028925970073438</v>
      </c>
      <c r="O14" s="7">
        <f t="shared" si="10"/>
        <v>0.94713562508583427</v>
      </c>
      <c r="P14" s="7">
        <f t="shared" si="11"/>
        <v>1.1814493743753174</v>
      </c>
      <c r="Q14" s="7">
        <f t="shared" si="2"/>
        <v>0.56478285545977946</v>
      </c>
      <c r="R14" s="12"/>
      <c r="S14" s="13">
        <v>0.86</v>
      </c>
      <c r="T14" s="7">
        <f t="shared" si="3"/>
        <v>0.63388048625812876</v>
      </c>
      <c r="U14" s="7">
        <f t="shared" si="12"/>
        <v>0.90013862134768752</v>
      </c>
      <c r="V14" s="7">
        <f t="shared" si="13"/>
        <v>1.0185299631895222</v>
      </c>
      <c r="W14" s="41">
        <f t="shared" si="4"/>
        <v>0.65512294714564201</v>
      </c>
    </row>
    <row r="15" spans="1:23" ht="14.1" customHeight="1" x14ac:dyDescent="0.3">
      <c r="A15" s="11">
        <v>0.12</v>
      </c>
      <c r="B15" s="7">
        <f t="shared" si="5"/>
        <v>0.99069366872404141</v>
      </c>
      <c r="C15" s="7">
        <f t="shared" si="6"/>
        <v>0.99784465554402502</v>
      </c>
      <c r="D15" s="7">
        <f t="shared" si="7"/>
        <v>4.9174027472550623</v>
      </c>
      <c r="E15" s="7">
        <f t="shared" si="14"/>
        <v>0.1356940615883728</v>
      </c>
      <c r="F15" s="12"/>
      <c r="G15" s="13">
        <v>0.37</v>
      </c>
      <c r="H15" s="7">
        <f t="shared" si="0"/>
        <v>0.91568426288373206</v>
      </c>
      <c r="I15" s="7">
        <f t="shared" si="8"/>
        <v>0.97987820113959834</v>
      </c>
      <c r="J15" s="7">
        <f t="shared" si="9"/>
        <v>1.7098716787154544</v>
      </c>
      <c r="K15" s="7">
        <f t="shared" si="15"/>
        <v>0.39024118566730376</v>
      </c>
      <c r="L15" s="12"/>
      <c r="M15" s="13">
        <v>0.62</v>
      </c>
      <c r="N15" s="7">
        <f t="shared" si="1"/>
        <v>0.78433269731219091</v>
      </c>
      <c r="O15" s="7">
        <f t="shared" si="10"/>
        <v>0.94548342567554788</v>
      </c>
      <c r="P15" s="7">
        <f t="shared" si="11"/>
        <v>1.1701994659182702</v>
      </c>
      <c r="Q15" s="7">
        <f t="shared" si="2"/>
        <v>0.57021248998541707</v>
      </c>
      <c r="R15" s="12"/>
      <c r="S15" s="13">
        <v>0.87</v>
      </c>
      <c r="T15" s="7">
        <f t="shared" si="3"/>
        <v>0.62750408055956586</v>
      </c>
      <c r="U15" s="7">
        <f t="shared" si="12"/>
        <v>0.89804092372489419</v>
      </c>
      <c r="V15" s="7">
        <f t="shared" si="13"/>
        <v>1.0158678178876202</v>
      </c>
      <c r="W15" s="41">
        <f t="shared" si="4"/>
        <v>0.65683973789853589</v>
      </c>
    </row>
    <row r="16" spans="1:23" ht="14.1" customHeight="1" x14ac:dyDescent="0.3">
      <c r="A16" s="11">
        <v>0.13</v>
      </c>
      <c r="B16" s="7">
        <f t="shared" si="5"/>
        <v>0.98908886303190358</v>
      </c>
      <c r="C16" s="7">
        <f t="shared" si="6"/>
        <v>0.9974714099757116</v>
      </c>
      <c r="D16" s="7">
        <f t="shared" si="7"/>
        <v>4.5456554012718762</v>
      </c>
      <c r="E16" s="7">
        <f t="shared" si="14"/>
        <v>0.14679123082100806</v>
      </c>
      <c r="F16" s="12"/>
      <c r="G16" s="13">
        <v>0.38</v>
      </c>
      <c r="H16" s="7">
        <f t="shared" si="0"/>
        <v>0.91132295352639203</v>
      </c>
      <c r="I16" s="7">
        <f t="shared" si="8"/>
        <v>0.97879920913023899</v>
      </c>
      <c r="J16" s="7">
        <f t="shared" si="9"/>
        <v>1.6719213536093269</v>
      </c>
      <c r="K16" s="7">
        <f t="shared" si="15"/>
        <v>0.39909912616426763</v>
      </c>
      <c r="L16" s="12"/>
      <c r="M16" s="13">
        <v>0.63</v>
      </c>
      <c r="N16" s="7">
        <f t="shared" si="1"/>
        <v>0.77833578987170238</v>
      </c>
      <c r="O16" s="7">
        <f t="shared" si="10"/>
        <v>0.94381025638605609</v>
      </c>
      <c r="P16" s="7">
        <f t="shared" si="11"/>
        <v>1.159470600704962</v>
      </c>
      <c r="Q16" s="7">
        <f t="shared" si="2"/>
        <v>0.57548880569732785</v>
      </c>
      <c r="R16" s="12"/>
      <c r="S16" s="13">
        <v>0.88</v>
      </c>
      <c r="T16" s="7">
        <f t="shared" si="3"/>
        <v>0.62113408712939788</v>
      </c>
      <c r="U16" s="7">
        <f t="shared" si="12"/>
        <v>0.89592889908256879</v>
      </c>
      <c r="V16" s="7">
        <f t="shared" si="13"/>
        <v>1.0134298274721192</v>
      </c>
      <c r="W16" s="41">
        <f t="shared" si="4"/>
        <v>0.65841988577074839</v>
      </c>
    </row>
    <row r="17" spans="1:24" ht="14.1" customHeight="1" x14ac:dyDescent="0.3">
      <c r="A17" s="11">
        <v>0.14000000000000001</v>
      </c>
      <c r="B17" s="7">
        <f t="shared" si="5"/>
        <v>0.98735926499333682</v>
      </c>
      <c r="C17" s="7">
        <f t="shared" si="6"/>
        <v>0.99706861826230886</v>
      </c>
      <c r="D17" s="7">
        <f t="shared" si="7"/>
        <v>4.2275059508184345</v>
      </c>
      <c r="E17" s="7">
        <f t="shared" si="14"/>
        <v>0.15783829969811911</v>
      </c>
      <c r="F17" s="12"/>
      <c r="G17" s="13">
        <v>0.39</v>
      </c>
      <c r="H17" s="7">
        <f t="shared" si="0"/>
        <v>0.90687190957668962</v>
      </c>
      <c r="I17" s="7">
        <f t="shared" si="8"/>
        <v>0.97769391336654232</v>
      </c>
      <c r="J17" s="7">
        <f t="shared" si="9"/>
        <v>1.6361226021568409</v>
      </c>
      <c r="K17" s="7">
        <f t="shared" si="15"/>
        <v>0.40783150991327549</v>
      </c>
      <c r="L17" s="12"/>
      <c r="M17" s="13">
        <v>0.64</v>
      </c>
      <c r="N17" s="7">
        <f t="shared" si="1"/>
        <v>0.77230062096178331</v>
      </c>
      <c r="O17" s="7">
        <f t="shared" si="10"/>
        <v>0.94211637021404893</v>
      </c>
      <c r="P17" s="7">
        <f t="shared" si="11"/>
        <v>1.1492403411263137</v>
      </c>
      <c r="Q17" s="7">
        <f t="shared" si="2"/>
        <v>0.58061166786654139</v>
      </c>
      <c r="R17" s="12"/>
      <c r="S17" s="13">
        <v>0.89</v>
      </c>
      <c r="T17" s="7">
        <f t="shared" si="3"/>
        <v>0.61477205566784821</v>
      </c>
      <c r="U17" s="7">
        <f t="shared" si="12"/>
        <v>0.89380281816028562</v>
      </c>
      <c r="V17" s="7">
        <f t="shared" si="13"/>
        <v>1.0112107549164833</v>
      </c>
      <c r="W17" s="41">
        <f t="shared" si="4"/>
        <v>0.65986476903716462</v>
      </c>
    </row>
    <row r="18" spans="1:24" ht="14.1" customHeight="1" x14ac:dyDescent="0.3">
      <c r="A18" s="11">
        <v>0.15</v>
      </c>
      <c r="B18" s="7">
        <f t="shared" si="5"/>
        <v>0.98550569294221657</v>
      </c>
      <c r="C18" s="7">
        <f t="shared" si="6"/>
        <v>0.9966363523109506</v>
      </c>
      <c r="D18" s="7">
        <f t="shared" si="7"/>
        <v>3.9522363743271249</v>
      </c>
      <c r="E18" s="7">
        <f t="shared" si="14"/>
        <v>0.16883159002716902</v>
      </c>
      <c r="F18" s="12"/>
      <c r="G18" s="13">
        <v>0.4</v>
      </c>
      <c r="H18" s="7">
        <f t="shared" si="0"/>
        <v>0.9023330289711563</v>
      </c>
      <c r="I18" s="7">
        <f t="shared" si="8"/>
        <v>0.9765625</v>
      </c>
      <c r="J18" s="7">
        <f t="shared" si="9"/>
        <v>1.602315821889154</v>
      </c>
      <c r="K18" s="7">
        <f t="shared" si="15"/>
        <v>0.41643622444803041</v>
      </c>
      <c r="L18" s="12"/>
      <c r="M18" s="13">
        <v>0.65</v>
      </c>
      <c r="N18" s="7">
        <f t="shared" si="1"/>
        <v>0.76622926430768301</v>
      </c>
      <c r="O18" s="7">
        <f t="shared" si="10"/>
        <v>0.94040202186434707</v>
      </c>
      <c r="P18" s="7">
        <f t="shared" si="11"/>
        <v>1.1394876719917517</v>
      </c>
      <c r="Q18" s="7">
        <f t="shared" si="2"/>
        <v>0.58558101824351472</v>
      </c>
      <c r="R18" s="12"/>
      <c r="S18" s="13">
        <v>0.9</v>
      </c>
      <c r="T18" s="7">
        <f t="shared" si="3"/>
        <v>0.60841950583476356</v>
      </c>
      <c r="U18" s="7">
        <f t="shared" si="12"/>
        <v>0.89166295140436924</v>
      </c>
      <c r="V18" s="7">
        <f t="shared" si="13"/>
        <v>1.0092056375930787</v>
      </c>
      <c r="W18" s="41">
        <f t="shared" si="4"/>
        <v>0.66117580638199791</v>
      </c>
    </row>
    <row r="19" spans="1:24" ht="14.1" customHeight="1" x14ac:dyDescent="0.3">
      <c r="A19" s="11">
        <v>0.16</v>
      </c>
      <c r="B19" s="7">
        <f t="shared" si="5"/>
        <v>0.98352902193853686</v>
      </c>
      <c r="C19" s="7">
        <f t="shared" si="6"/>
        <v>0.99617468919349694</v>
      </c>
      <c r="D19" s="7">
        <f t="shared" si="7"/>
        <v>3.7118082657874649</v>
      </c>
      <c r="E19" s="7">
        <f t="shared" si="14"/>
        <v>0.17976746196487639</v>
      </c>
      <c r="F19" s="12"/>
      <c r="G19" s="13">
        <v>0.41</v>
      </c>
      <c r="H19" s="7">
        <f t="shared" si="0"/>
        <v>0.89770823483733664</v>
      </c>
      <c r="I19" s="7">
        <f t="shared" si="8"/>
        <v>0.97540515891788548</v>
      </c>
      <c r="J19" s="7">
        <f t="shared" si="9"/>
        <v>1.5703570321180527</v>
      </c>
      <c r="K19" s="7">
        <f t="shared" si="15"/>
        <v>0.42491123839581724</v>
      </c>
      <c r="L19" s="12"/>
      <c r="M19" s="13">
        <v>0.66</v>
      </c>
      <c r="N19" s="7">
        <f t="shared" si="1"/>
        <v>0.76012378256541158</v>
      </c>
      <c r="O19" s="7">
        <f t="shared" si="10"/>
        <v>0.93866746766290576</v>
      </c>
      <c r="P19" s="7">
        <f t="shared" si="11"/>
        <v>1.130192893277254</v>
      </c>
      <c r="Q19" s="7">
        <f t="shared" si="2"/>
        <v>0.5903968740291593</v>
      </c>
      <c r="R19" s="12"/>
      <c r="S19" s="13">
        <v>0.91</v>
      </c>
      <c r="T19" s="7">
        <f t="shared" si="3"/>
        <v>0.60207792689602968</v>
      </c>
      <c r="U19" s="7">
        <f t="shared" si="12"/>
        <v>0.88950956889918742</v>
      </c>
      <c r="V19" s="7">
        <f t="shared" si="13"/>
        <v>1.0074097727584366</v>
      </c>
      <c r="W19" s="41">
        <f t="shared" si="4"/>
        <v>0.66235445524198056</v>
      </c>
    </row>
    <row r="20" spans="1:24" ht="14.1" customHeight="1" x14ac:dyDescent="0.3">
      <c r="A20" s="11">
        <v>0.17</v>
      </c>
      <c r="B20" s="7">
        <f t="shared" si="5"/>
        <v>0.98143018295441431</v>
      </c>
      <c r="C20" s="7">
        <f t="shared" si="6"/>
        <v>0.99568371111232812</v>
      </c>
      <c r="D20" s="7">
        <f t="shared" si="7"/>
        <v>3.5000747129284506</v>
      </c>
      <c r="E20" s="7">
        <f t="shared" si="14"/>
        <v>0.19064231651288813</v>
      </c>
      <c r="F20" s="12"/>
      <c r="G20" s="13">
        <v>0.42</v>
      </c>
      <c r="H20" s="7">
        <f t="shared" si="0"/>
        <v>0.89299947394304735</v>
      </c>
      <c r="I20" s="7">
        <f t="shared" si="8"/>
        <v>0.97422208366619256</v>
      </c>
      <c r="J20" s="7">
        <f t="shared" si="9"/>
        <v>1.5401160146641715</v>
      </c>
      <c r="K20" s="7">
        <f t="shared" si="15"/>
        <v>0.4332546021777206</v>
      </c>
      <c r="L20" s="12"/>
      <c r="M20" s="13">
        <v>0.67</v>
      </c>
      <c r="N20" s="7">
        <f t="shared" si="1"/>
        <v>0.75398622613986765</v>
      </c>
      <c r="O20" s="7">
        <f t="shared" si="10"/>
        <v>0.93691296547007274</v>
      </c>
      <c r="P20" s="7">
        <f t="shared" si="11"/>
        <v>1.1213375224875808</v>
      </c>
      <c r="Q20" s="7">
        <f t="shared" si="2"/>
        <v>0.59505932679449081</v>
      </c>
      <c r="R20" s="12"/>
      <c r="S20" s="13">
        <v>0.92</v>
      </c>
      <c r="T20" s="7">
        <f t="shared" si="3"/>
        <v>0.59574877740329735</v>
      </c>
      <c r="U20" s="7">
        <f t="shared" si="12"/>
        <v>0.88734294029956695</v>
      </c>
      <c r="V20" s="7">
        <f t="shared" si="13"/>
        <v>1.0058187039937161</v>
      </c>
      <c r="W20" s="41">
        <f t="shared" si="4"/>
        <v>0.66340221015121492</v>
      </c>
    </row>
    <row r="21" spans="1:24" ht="14.1" customHeight="1" x14ac:dyDescent="0.3">
      <c r="A21" s="11">
        <v>0.18</v>
      </c>
      <c r="B21" s="7">
        <f t="shared" si="5"/>
        <v>0.97921016201066458</v>
      </c>
      <c r="C21" s="7">
        <f t="shared" si="6"/>
        <v>0.99516350536393117</v>
      </c>
      <c r="D21" s="7">
        <f t="shared" si="7"/>
        <v>3.3122548827001963</v>
      </c>
      <c r="E21" s="7">
        <f t="shared" si="14"/>
        <v>0.20145259796459272</v>
      </c>
      <c r="F21" s="12"/>
      <c r="G21" s="13">
        <v>0.43</v>
      </c>
      <c r="H21" s="7">
        <f t="shared" si="0"/>
        <v>0.88820871514069411</v>
      </c>
      <c r="I21" s="7">
        <f t="shared" si="8"/>
        <v>0.97301347137151106</v>
      </c>
      <c r="J21" s="7">
        <f t="shared" si="9"/>
        <v>1.5114747140309783</v>
      </c>
      <c r="K21" s="7">
        <f t="shared" si="15"/>
        <v>0.44146444862536161</v>
      </c>
      <c r="L21" s="12"/>
      <c r="M21" s="13">
        <v>0.68</v>
      </c>
      <c r="N21" s="7">
        <f t="shared" si="1"/>
        <v>0.74781863203386978</v>
      </c>
      <c r="O21" s="7">
        <f t="shared" si="10"/>
        <v>0.93513877459414974</v>
      </c>
      <c r="P21" s="7">
        <f t="shared" si="11"/>
        <v>1.1129042056430722</v>
      </c>
      <c r="Q21" s="7">
        <f t="shared" si="2"/>
        <v>0.59956854135104654</v>
      </c>
      <c r="R21" s="12"/>
      <c r="S21" s="13">
        <v>0.93</v>
      </c>
      <c r="T21" s="7">
        <f t="shared" si="3"/>
        <v>0.58943348490654057</v>
      </c>
      <c r="U21" s="7">
        <f t="shared" si="12"/>
        <v>0.88516333476434728</v>
      </c>
      <c r="V21" s="7">
        <f t="shared" si="13"/>
        <v>1.004428208528549</v>
      </c>
      <c r="W21" s="41">
        <f t="shared" si="4"/>
        <v>0.66432060108942703</v>
      </c>
    </row>
    <row r="22" spans="1:24" ht="14.1" customHeight="1" x14ac:dyDescent="0.3">
      <c r="A22" s="11">
        <v>0.19</v>
      </c>
      <c r="B22" s="7">
        <f t="shared" si="5"/>
        <v>0.9768699992652714</v>
      </c>
      <c r="C22" s="7">
        <f t="shared" si="6"/>
        <v>0.99461416430031391</v>
      </c>
      <c r="D22" s="7">
        <f t="shared" si="7"/>
        <v>3.144574527155156</v>
      </c>
      <c r="E22" s="7">
        <f t="shared" si="14"/>
        <v>0.21219479630031959</v>
      </c>
      <c r="F22" s="12"/>
      <c r="G22" s="13">
        <v>0.44</v>
      </c>
      <c r="H22" s="7">
        <f t="shared" si="0"/>
        <v>0.88333794780856478</v>
      </c>
      <c r="I22" s="7">
        <f t="shared" si="8"/>
        <v>0.97177952266189849</v>
      </c>
      <c r="J22" s="7">
        <f t="shared" si="9"/>
        <v>1.484325855749149</v>
      </c>
      <c r="K22" s="7">
        <f t="shared" si="15"/>
        <v>0.44953899351439264</v>
      </c>
      <c r="L22" s="12"/>
      <c r="M22" s="13">
        <v>0.69</v>
      </c>
      <c r="N22" s="7">
        <f t="shared" si="1"/>
        <v>0.74162302272882885</v>
      </c>
      <c r="O22" s="7">
        <f t="shared" si="10"/>
        <v>0.93334515570530563</v>
      </c>
      <c r="P22" s="7">
        <f t="shared" si="11"/>
        <v>1.104876636016126</v>
      </c>
      <c r="Q22" s="7">
        <f t="shared" si="2"/>
        <v>0.60392475457425021</v>
      </c>
      <c r="R22" s="12"/>
      <c r="S22" s="13">
        <v>0.94</v>
      </c>
      <c r="T22" s="7">
        <f t="shared" si="3"/>
        <v>0.58313344569896064</v>
      </c>
      <c r="U22" s="7">
        <f t="shared" si="12"/>
        <v>0.88297102089109425</v>
      </c>
      <c r="V22" s="7">
        <f t="shared" si="13"/>
        <v>1.0032342853825575</v>
      </c>
      <c r="W22" s="41">
        <f t="shared" si="4"/>
        <v>0.6651111918353334</v>
      </c>
    </row>
    <row r="23" spans="1:24" ht="14.1" customHeight="1" x14ac:dyDescent="0.3">
      <c r="A23" s="11">
        <v>0.2</v>
      </c>
      <c r="B23" s="7">
        <f t="shared" si="5"/>
        <v>0.97441078805506898</v>
      </c>
      <c r="C23" s="7">
        <f t="shared" si="6"/>
        <v>0.99403578528827041</v>
      </c>
      <c r="D23" s="7">
        <f t="shared" si="7"/>
        <v>2.9940143375892179</v>
      </c>
      <c r="E23" s="7">
        <f t="shared" si="14"/>
        <v>0.22286544952825507</v>
      </c>
      <c r="F23" s="12"/>
      <c r="G23" s="13">
        <v>0.45</v>
      </c>
      <c r="H23" s="7">
        <f t="shared" si="0"/>
        <v>0.87838918029098456</v>
      </c>
      <c r="I23" s="7">
        <f t="shared" si="8"/>
        <v>0.97052044158680084</v>
      </c>
      <c r="J23" s="7">
        <f t="shared" si="9"/>
        <v>1.4585717489537939</v>
      </c>
      <c r="K23" s="7">
        <f t="shared" si="15"/>
        <v>0.45747653601509608</v>
      </c>
      <c r="L23" s="12"/>
      <c r="M23" s="13">
        <v>0.7</v>
      </c>
      <c r="N23" s="7">
        <f t="shared" si="1"/>
        <v>0.73540140509771934</v>
      </c>
      <c r="O23" s="7">
        <f t="shared" si="10"/>
        <v>0.9315323707498836</v>
      </c>
      <c r="P23" s="7">
        <f t="shared" si="11"/>
        <v>1.0972394798424743</v>
      </c>
      <c r="Q23" s="7">
        <f t="shared" si="2"/>
        <v>0.60812827418191129</v>
      </c>
      <c r="R23" s="12"/>
      <c r="S23" s="13">
        <v>0.95</v>
      </c>
      <c r="T23" s="7">
        <f t="shared" si="3"/>
        <v>0.57685002459369028</v>
      </c>
      <c r="U23" s="7">
        <f t="shared" si="12"/>
        <v>0.88076626665198721</v>
      </c>
      <c r="V23" s="7">
        <f t="shared" si="13"/>
        <v>1.0022331442643768</v>
      </c>
      <c r="W23" s="41">
        <f t="shared" si="4"/>
        <v>0.66577557832675938</v>
      </c>
    </row>
    <row r="24" spans="1:24" ht="14.1" customHeight="1" x14ac:dyDescent="0.3">
      <c r="A24" s="11">
        <v>0.21</v>
      </c>
      <c r="B24" s="7">
        <f t="shared" si="5"/>
        <v>0.97183367389209874</v>
      </c>
      <c r="C24" s="7">
        <f t="shared" si="6"/>
        <v>0.99342847066654083</v>
      </c>
      <c r="D24" s="7">
        <f t="shared" si="7"/>
        <v>2.8581301975227098</v>
      </c>
      <c r="E24" s="7">
        <f t="shared" si="14"/>
        <v>0.23346114596851222</v>
      </c>
      <c r="F24" s="12"/>
      <c r="G24" s="13">
        <v>0.46</v>
      </c>
      <c r="H24" s="7">
        <f t="shared" si="0"/>
        <v>0.8733644383392184</v>
      </c>
      <c r="I24" s="7">
        <f t="shared" si="8"/>
        <v>0.96923643553608463</v>
      </c>
      <c r="J24" s="7">
        <f t="shared" si="9"/>
        <v>1.4341232451591646</v>
      </c>
      <c r="K24" s="7">
        <f t="shared" si="15"/>
        <v>0.465275459060568</v>
      </c>
      <c r="L24" s="12"/>
      <c r="M24" s="13">
        <v>0.71</v>
      </c>
      <c r="N24" s="7">
        <f t="shared" si="1"/>
        <v>0.72915576935097948</v>
      </c>
      <c r="O24" s="7">
        <f t="shared" si="10"/>
        <v>0.92970068286515162</v>
      </c>
      <c r="P24" s="7">
        <f t="shared" si="11"/>
        <v>1.089978308319673</v>
      </c>
      <c r="Q24" s="7">
        <f t="shared" si="2"/>
        <v>0.6121794774700825</v>
      </c>
      <c r="R24" s="12"/>
      <c r="S24" s="13">
        <v>0.96</v>
      </c>
      <c r="T24" s="7">
        <f t="shared" si="3"/>
        <v>0.57058455473175795</v>
      </c>
      <c r="U24" s="7">
        <f t="shared" si="12"/>
        <v>0.87854933933089674</v>
      </c>
      <c r="V24" s="7">
        <f t="shared" si="13"/>
        <v>1.0014211951730063</v>
      </c>
      <c r="W24" s="41">
        <f t="shared" si="4"/>
        <v>0.66631538702911652</v>
      </c>
    </row>
    <row r="25" spans="1:24" ht="14.1" customHeight="1" x14ac:dyDescent="0.3">
      <c r="A25" s="11">
        <v>0.22</v>
      </c>
      <c r="B25" s="7">
        <f t="shared" si="5"/>
        <v>0.96913985341609021</v>
      </c>
      <c r="C25" s="7">
        <f t="shared" si="6"/>
        <v>0.99279232770089143</v>
      </c>
      <c r="D25" s="7">
        <f t="shared" si="7"/>
        <v>2.7349224576178108</v>
      </c>
      <c r="E25" s="7">
        <f t="shared" si="14"/>
        <v>0.24397852647788229</v>
      </c>
      <c r="F25" s="12"/>
      <c r="G25" s="13">
        <v>0.47</v>
      </c>
      <c r="H25" s="7">
        <f t="shared" si="0"/>
        <v>0.86826576355494811</v>
      </c>
      <c r="I25" s="7">
        <f t="shared" si="8"/>
        <v>0.96792771515823206</v>
      </c>
      <c r="J25" s="7">
        <f t="shared" si="9"/>
        <v>1.4108988299674738</v>
      </c>
      <c r="K25" s="7">
        <f t="shared" si="15"/>
        <v>0.47293422963306619</v>
      </c>
      <c r="L25" s="12"/>
      <c r="M25" s="13">
        <v>0.72</v>
      </c>
      <c r="N25" s="7">
        <f t="shared" si="1"/>
        <v>0.72288808801588356</v>
      </c>
      <c r="O25" s="7">
        <f t="shared" si="10"/>
        <v>0.92785035629453683</v>
      </c>
      <c r="P25" s="7">
        <f t="shared" si="11"/>
        <v>1.0830795352816165</v>
      </c>
      <c r="Q25" s="7">
        <f t="shared" si="2"/>
        <v>0.61607881000850406</v>
      </c>
      <c r="R25" s="12"/>
      <c r="S25" s="13">
        <v>0.97</v>
      </c>
      <c r="T25" s="7">
        <f t="shared" si="3"/>
        <v>0.56433833742071737</v>
      </c>
      <c r="U25" s="7">
        <f t="shared" si="12"/>
        <v>0.87632050546166751</v>
      </c>
      <c r="V25" s="7">
        <f t="shared" si="13"/>
        <v>1.0007950386508957</v>
      </c>
      <c r="W25" s="41">
        <f t="shared" si="4"/>
        <v>0.66673227331377805</v>
      </c>
    </row>
    <row r="26" spans="1:24" ht="14.1" customHeight="1" x14ac:dyDescent="0.3">
      <c r="A26" s="11">
        <v>0.23</v>
      </c>
      <c r="B26" s="7">
        <f t="shared" si="5"/>
        <v>0.96633057330462369</v>
      </c>
      <c r="C26" s="7">
        <f t="shared" si="6"/>
        <v>0.99212746853715761</v>
      </c>
      <c r="D26" s="7">
        <f t="shared" si="7"/>
        <v>2.6227393128126679</v>
      </c>
      <c r="E26" s="7">
        <f t="shared" si="14"/>
        <v>0.25441428661290744</v>
      </c>
      <c r="F26" s="12"/>
      <c r="G26" s="13">
        <v>0.48</v>
      </c>
      <c r="H26" s="7">
        <f t="shared" si="0"/>
        <v>0.86309521183814042</v>
      </c>
      <c r="I26" s="7">
        <f t="shared" si="8"/>
        <v>0.96659449427776067</v>
      </c>
      <c r="J26" s="7">
        <f t="shared" si="9"/>
        <v>1.3888238283256782</v>
      </c>
      <c r="K26" s="7">
        <f t="shared" si="15"/>
        <v>0.48045139896922134</v>
      </c>
      <c r="L26" s="12"/>
      <c r="M26" s="13">
        <v>0.73</v>
      </c>
      <c r="N26" s="7">
        <f t="shared" si="1"/>
        <v>0.71660031494987797</v>
      </c>
      <c r="O26" s="7">
        <f t="shared" si="10"/>
        <v>0.92598165630338858</v>
      </c>
      <c r="P26" s="7">
        <f t="shared" si="11"/>
        <v>1.0765303600048932</v>
      </c>
      <c r="Q26" s="7">
        <f t="shared" si="2"/>
        <v>0.61982678429787053</v>
      </c>
      <c r="R26" s="12"/>
      <c r="S26" s="13">
        <v>0.98</v>
      </c>
      <c r="T26" s="7">
        <f t="shared" si="3"/>
        <v>0.55811264200333011</v>
      </c>
      <c r="U26" s="7">
        <f t="shared" si="12"/>
        <v>0.87408003076761698</v>
      </c>
      <c r="V26" s="7">
        <f t="shared" si="13"/>
        <v>1.0003514566422913</v>
      </c>
      <c r="W26" s="41">
        <f t="shared" si="4"/>
        <v>0.66702791984783771</v>
      </c>
    </row>
    <row r="27" spans="1:24" ht="14.1" customHeight="1" x14ac:dyDescent="0.3">
      <c r="A27" s="11">
        <v>0.24</v>
      </c>
      <c r="B27" s="7">
        <f t="shared" si="5"/>
        <v>0.96340712914256466</v>
      </c>
      <c r="C27" s="7">
        <f t="shared" si="6"/>
        <v>0.99143401015228427</v>
      </c>
      <c r="D27" s="7">
        <f t="shared" si="7"/>
        <v>2.5202043351923984</v>
      </c>
      <c r="E27" s="7">
        <f t="shared" si="14"/>
        <v>0.26476517872901822</v>
      </c>
      <c r="F27" s="12"/>
      <c r="G27" s="13">
        <v>0.49</v>
      </c>
      <c r="H27" s="7">
        <f t="shared" si="0"/>
        <v>0.85785485184109522</v>
      </c>
      <c r="I27" s="7">
        <f t="shared" si="8"/>
        <v>0.96523698981192363</v>
      </c>
      <c r="J27" s="7">
        <f t="shared" si="9"/>
        <v>1.3678297071091483</v>
      </c>
      <c r="K27" s="7">
        <f t="shared" si="15"/>
        <v>0.48782560268492287</v>
      </c>
      <c r="L27" s="12"/>
      <c r="M27" s="13">
        <v>0.74</v>
      </c>
      <c r="N27" s="7">
        <f t="shared" si="1"/>
        <v>0.71029438438831927</v>
      </c>
      <c r="O27" s="7">
        <f t="shared" si="10"/>
        <v>0.92409484909531103</v>
      </c>
      <c r="P27" s="7">
        <f t="shared" si="11"/>
        <v>1.0703187146616002</v>
      </c>
      <c r="Q27" s="7">
        <f t="shared" si="2"/>
        <v>0.62342397839117347</v>
      </c>
      <c r="R27" s="12"/>
      <c r="S27" s="13">
        <v>0.99</v>
      </c>
      <c r="T27" s="7">
        <f t="shared" si="3"/>
        <v>0.55190870575568185</v>
      </c>
      <c r="U27" s="7">
        <f t="shared" si="12"/>
        <v>0.87182818010226537</v>
      </c>
      <c r="V27" s="7">
        <f t="shared" si="13"/>
        <v>1.0000874039141006</v>
      </c>
      <c r="W27" s="41">
        <f t="shared" si="4"/>
        <v>0.66720403499669945</v>
      </c>
    </row>
    <row r="28" spans="1:24" ht="14.1" customHeight="1" x14ac:dyDescent="0.3">
      <c r="A28" s="11">
        <v>0.25</v>
      </c>
      <c r="B28" s="7">
        <f t="shared" si="5"/>
        <v>0.96037086425241225</v>
      </c>
      <c r="C28" s="7">
        <f t="shared" si="6"/>
        <v>0.99071207430340569</v>
      </c>
      <c r="D28" s="7">
        <f t="shared" si="7"/>
        <v>2.4261613989907294</v>
      </c>
      <c r="E28" s="7">
        <f>A28*SQRT($G$1)/(1+($G$1-1)/2*A28^2)^(($G$1+1)/(2*($G$1-1)))</f>
        <v>0.27502801401359339</v>
      </c>
      <c r="F28" s="12"/>
      <c r="G28" s="13">
        <v>0.5</v>
      </c>
      <c r="H28" s="7">
        <f t="shared" si="0"/>
        <v>0.8525467634303997</v>
      </c>
      <c r="I28" s="7">
        <f t="shared" si="8"/>
        <v>0.96385542168674687</v>
      </c>
      <c r="J28" s="7">
        <f t="shared" si="9"/>
        <v>1.3478534614065585</v>
      </c>
      <c r="K28" s="7">
        <f t="shared" si="15"/>
        <v>0.49505556082078628</v>
      </c>
      <c r="L28" s="12"/>
      <c r="M28" s="13">
        <v>0.75</v>
      </c>
      <c r="N28" s="7">
        <f t="shared" si="1"/>
        <v>0.70397221002698906</v>
      </c>
      <c r="O28" s="7">
        <f t="shared" si="10"/>
        <v>0.9221902017291066</v>
      </c>
      <c r="P28" s="7">
        <f t="shared" si="11"/>
        <v>1.0644332159850274</v>
      </c>
      <c r="Q28" s="7">
        <f t="shared" si="2"/>
        <v>0.6268710344813665</v>
      </c>
      <c r="R28" s="12"/>
      <c r="S28" s="13">
        <v>1</v>
      </c>
      <c r="T28" s="7">
        <f t="shared" si="3"/>
        <v>0.54572773381406503</v>
      </c>
      <c r="U28" s="7">
        <f t="shared" si="12"/>
        <v>0.86956521739130443</v>
      </c>
      <c r="V28" s="7">
        <f t="shared" si="13"/>
        <v>1</v>
      </c>
      <c r="W28" s="41">
        <f t="shared" si="4"/>
        <v>0.66726235124086186</v>
      </c>
    </row>
    <row r="29" spans="1:24" ht="11.25" customHeight="1" x14ac:dyDescent="0.3">
      <c r="A29" s="43"/>
      <c r="B29" s="44"/>
      <c r="C29" s="44"/>
      <c r="D29" s="44"/>
      <c r="E29" s="44"/>
      <c r="F29" s="45"/>
      <c r="G29" s="46"/>
      <c r="H29" s="45"/>
      <c r="I29" s="45"/>
      <c r="J29" s="45"/>
      <c r="K29" s="45"/>
      <c r="L29" s="45"/>
      <c r="M29" s="46"/>
      <c r="N29" s="45"/>
      <c r="O29" s="45"/>
      <c r="P29" s="45"/>
      <c r="Q29" s="45"/>
      <c r="R29" s="45"/>
      <c r="S29" s="46"/>
      <c r="T29" s="45"/>
      <c r="U29" s="45"/>
      <c r="V29" s="45"/>
      <c r="W29" s="47"/>
    </row>
    <row r="30" spans="1:24" ht="15" thickBot="1" x14ac:dyDescent="0.35">
      <c r="A30" s="48"/>
      <c r="B30" s="3"/>
      <c r="C30" s="3"/>
      <c r="D30" s="3"/>
      <c r="E30" s="3"/>
      <c r="F30" s="32" t="s">
        <v>4</v>
      </c>
      <c r="G30" s="34">
        <f>$G$1</f>
        <v>1.3</v>
      </c>
      <c r="H30" s="96" t="s">
        <v>21</v>
      </c>
      <c r="I30" s="96"/>
      <c r="J30" s="96"/>
      <c r="K30" s="96"/>
      <c r="L30" s="96"/>
      <c r="M30" s="96"/>
      <c r="N30" s="96"/>
      <c r="O30" s="96"/>
      <c r="P30" s="4"/>
      <c r="Q30" s="4"/>
      <c r="R30" s="4"/>
      <c r="S30" s="34"/>
      <c r="T30" s="4"/>
      <c r="U30" s="4"/>
      <c r="V30" s="4"/>
      <c r="W30" s="49"/>
    </row>
    <row r="31" spans="1:24" ht="15" thickBot="1" x14ac:dyDescent="0.35">
      <c r="A31" s="98" t="s">
        <v>5</v>
      </c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9"/>
    </row>
    <row r="32" spans="1:24" ht="15.6" x14ac:dyDescent="0.3">
      <c r="A32" s="15" t="s">
        <v>6</v>
      </c>
      <c r="B32" s="38" t="s">
        <v>10</v>
      </c>
      <c r="C32" s="38" t="s">
        <v>11</v>
      </c>
      <c r="D32" s="15" t="s">
        <v>3</v>
      </c>
      <c r="E32" s="59" t="s">
        <v>13</v>
      </c>
      <c r="F32" s="50"/>
      <c r="G32" s="17" t="s">
        <v>7</v>
      </c>
      <c r="H32" s="15" t="s">
        <v>12</v>
      </c>
      <c r="I32" s="15" t="s">
        <v>8</v>
      </c>
      <c r="J32" s="15" t="s">
        <v>9</v>
      </c>
      <c r="K32" s="59" t="s">
        <v>13</v>
      </c>
      <c r="L32" s="51"/>
      <c r="M32" s="15" t="s">
        <v>6</v>
      </c>
      <c r="N32" s="38" t="s">
        <v>10</v>
      </c>
      <c r="O32" s="38" t="s">
        <v>11</v>
      </c>
      <c r="P32" s="6" t="s">
        <v>3</v>
      </c>
      <c r="Q32" s="59" t="s">
        <v>13</v>
      </c>
      <c r="R32" s="50"/>
      <c r="S32" s="17" t="s">
        <v>7</v>
      </c>
      <c r="T32" s="15" t="s">
        <v>12</v>
      </c>
      <c r="U32" s="15" t="s">
        <v>8</v>
      </c>
      <c r="V32" s="6" t="s">
        <v>9</v>
      </c>
      <c r="W32" s="59" t="s">
        <v>13</v>
      </c>
      <c r="X32" s="31"/>
    </row>
    <row r="33" spans="1:23" ht="14.1" customHeight="1" x14ac:dyDescent="0.3">
      <c r="A33" s="21">
        <v>1</v>
      </c>
      <c r="B33" s="7">
        <f>1/(1+($G$1-1)/2*A33^2)^($G$1/($G$1-1))</f>
        <v>0.54572773381406503</v>
      </c>
      <c r="C33" s="7">
        <f>1/(1+($G$1-1)/2*A33^2)</f>
        <v>0.86956521739130443</v>
      </c>
      <c r="D33" s="7">
        <f>1/A33*(2/($G$1+1)*(1+($G$1-1)/2*A33^2))^(($G$1+1)/2/($G$1-1))</f>
        <v>1</v>
      </c>
      <c r="E33" s="7">
        <f>A33*SQRT($G$1)/(1+($G$1-1)/2*A33^2)^(($G$1+1)/(2*($G$1-1)))</f>
        <v>0.66726235124086186</v>
      </c>
      <c r="F33" s="19"/>
      <c r="G33" s="7">
        <f>SQRT((A33^2+2/($G$30-1))/(2*$G$30/($G$30-1)*A33^2-1))</f>
        <v>1</v>
      </c>
      <c r="H33" s="7">
        <f>(($G$30+1)/2*A33^2/(1+($G$30-1)/2*A33^2))^($G$30/($G$30-1))*(2*$G$30/($G$30+1)*A33^2-($G$30-1)/($G$30+1))^(-1/($G$30-1))</f>
        <v>1</v>
      </c>
      <c r="I33" s="7">
        <f>(2*$G$30/($G$30+1)*A33^2-($G$30-1)/($G$30+1))</f>
        <v>1</v>
      </c>
      <c r="J33" s="7">
        <f>(2*$G$30/($G$30-1)*A33^2-1)*(1+($G$30-1)/2*A33^2)/(($G$30+1)^2/2/($G$30-1)*A33^2)</f>
        <v>1</v>
      </c>
      <c r="K33" s="36">
        <f t="shared" ref="K33:K57" si="16">G33*SQRT($G$1)/(1+($G$1-1)/2*G33^2)^(($G$1+1)/(2*($G$1-1)))</f>
        <v>0.66726235124086186</v>
      </c>
      <c r="L33" s="20"/>
      <c r="M33" s="22">
        <v>1.25</v>
      </c>
      <c r="N33" s="7">
        <f>1/(1+($G$1-1)/2*M33^2)^($G$1/($G$1-1))</f>
        <v>0.4015403177620932</v>
      </c>
      <c r="O33" s="7">
        <f>1/(1+($G$1-1)/2*M33^2)</f>
        <v>0.810126582278481</v>
      </c>
      <c r="P33" s="7">
        <f>1/M33*(2/($G$1+1)*(1+($G$1-1)/2*M33^2))^(($G$1+1)/2/($G$1-1))</f>
        <v>1.0494511198508878</v>
      </c>
      <c r="Q33" s="7">
        <f t="shared" ref="Q33:Q57" si="17">M33*SQRT($G$1)/(1+($G$1-1)/2*M33^2)^(($G$1+1)/(2*($G$1-1)))</f>
        <v>0.63582032418591383</v>
      </c>
      <c r="R33" s="19"/>
      <c r="S33" s="7">
        <f>SQRT((M33^2+2/($G$30-1))/(2*$G$30/($G$30-1)*M33^2-1))</f>
        <v>0.81002850530212411</v>
      </c>
      <c r="T33" s="7">
        <f>(($G$30+1)/2*M33^2/(1+($G$30-1)/2*M33^2))^($G$30/($G$30-1))*(2*$G$30/($G$30+1)*M33^2-($G$30-1)/($G$30+1))^(-1/($G$30-1))</f>
        <v>0.98660732908383919</v>
      </c>
      <c r="U33" s="7">
        <f>(2*$G$30/($G$30+1)*M33^2-($G$30-1)/($G$30+1))</f>
        <v>1.6358695652173916</v>
      </c>
      <c r="V33" s="7">
        <f>(2*$G$30/($G$30-1)*M33^2-1)*(1+($G$30-1)/2*M33^2)/(($G$30+1)^2/2/($G$30-1)*M33^2)</f>
        <v>1.123771266540643</v>
      </c>
      <c r="W33" s="41">
        <f t="shared" ref="W33:W57" si="18">S33*SQRT($G$1)/(1+($G$1-1)/2*S33^2)^(($G$1+1)/(2*($G$1-1)))</f>
        <v>0.64445124766743211</v>
      </c>
    </row>
    <row r="34" spans="1:23" ht="14.1" customHeight="1" x14ac:dyDescent="0.3">
      <c r="A34" s="21">
        <v>1.01</v>
      </c>
      <c r="B34" s="7">
        <f t="shared" ref="B34:B57" si="19">1/(1+($G$1-1)/2*A34^2)^($G$1/($G$1-1))</f>
        <v>0.53957089912996048</v>
      </c>
      <c r="C34" s="7">
        <f t="shared" ref="C34:C57" si="20">1/(1+($G$1-1)/2*A34^2)</f>
        <v>0.86729140557581652</v>
      </c>
      <c r="D34" s="7">
        <f t="shared" ref="D34:D57" si="21">1/A34*(2/($G$1+1)*(1+($G$1-1)/2*A34^2))^(($G$1+1)/2/($G$1-1))</f>
        <v>1.0000865216315791</v>
      </c>
      <c r="E34" s="7">
        <f t="shared" ref="E34:E57" si="22">A34*SQRT($G$1)/(1+($G$1-1)/2*A34^2)^(($G$1+1)/(2*($G$1-1)))</f>
        <v>0.6672046236082303</v>
      </c>
      <c r="F34" s="19"/>
      <c r="G34" s="7">
        <f t="shared" ref="G34:G57" si="23">SQRT((A34^2+2/($G$30-1))/(2*$G$30/($G$30-1)*A34^2-1))</f>
        <v>0.99012451758817444</v>
      </c>
      <c r="H34" s="7">
        <f t="shared" ref="H34:H57" si="24">(($G$30+1)/2*A34^2/(1+($G$30-1)/2*A34^2))^($G$30/($G$30-1))*(2*$G$30/($G$30+1)*A34^2-($G$30-1)/($G$30+1))^(-1/($G$30-1))</f>
        <v>0.99999871377124339</v>
      </c>
      <c r="I34" s="7">
        <f t="shared" ref="I34:I56" si="25">(2*$G$30/($G$30+1)*A34^2-($G$30-1)/($G$30+1))</f>
        <v>1.0227217391304348</v>
      </c>
      <c r="J34" s="7">
        <f t="shared" ref="J34:J57" si="26">(2*$G$30/($G$30-1)*A34^2-1)*(1+($G$30-1)/2*A34^2)/(($G$30+1)^2/2/($G$30-1)*A34^2)</f>
        <v>1.0051985577232228</v>
      </c>
      <c r="K34" s="36">
        <f t="shared" si="16"/>
        <v>0.66720548178710748</v>
      </c>
      <c r="L34" s="20"/>
      <c r="M34" s="22">
        <v>1.26</v>
      </c>
      <c r="N34" s="7">
        <f t="shared" ref="N34:N57" si="27">1/(1+($G$1-1)/2*M34^2)^($G$1/($G$1-1))</f>
        <v>0.39627596394218684</v>
      </c>
      <c r="O34" s="7">
        <f t="shared" ref="O34:O57" si="28">1/(1+($G$1-1)/2*M34^2)</f>
        <v>0.8076631075645726</v>
      </c>
      <c r="P34" s="7">
        <f t="shared" ref="P34:P57" si="29">1/M34*(2/($G$1+1)*(1+($G$1-1)/2*M34^2))^(($G$1+1)/2/($G$1-1))</f>
        <v>1.0533477985595385</v>
      </c>
      <c r="Q34" s="7">
        <f t="shared" si="17"/>
        <v>0.63346821643653539</v>
      </c>
      <c r="R34" s="19"/>
      <c r="S34" s="7">
        <f t="shared" ref="S34:S57" si="30">SQRT((M34^2+2/($G$30-1))/(2*$G$30/($G$30-1)*M34^2-1))</f>
        <v>0.80431751321768274</v>
      </c>
      <c r="T34" s="7">
        <f t="shared" ref="T34:T57" si="31">(($G$30+1)/2*M34^2/(1+($G$30-1)/2*M34^2))^($G$30/($G$30-1))*(2*$G$30/($G$30+1)*M34^2-($G$30-1)/($G$30+1))^(-1/($G$30-1))</f>
        <v>0.98516782097073552</v>
      </c>
      <c r="U34" s="7">
        <f t="shared" ref="U34:U56" si="32">(2*$G$30/($G$30+1)*M34^2-($G$30-1)/($G$30+1))</f>
        <v>1.6642434782608699</v>
      </c>
      <c r="V34" s="7">
        <f t="shared" ref="V34:V57" si="33">(2*$G$30/($G$30-1)*M34^2-1)*(1+($G$30-1)/2*M34^2)/(($G$30+1)^2/2/($G$30-1)*M34^2)</f>
        <v>1.1286198583445142</v>
      </c>
      <c r="W34" s="41">
        <f t="shared" si="18"/>
        <v>0.64300538746012448</v>
      </c>
    </row>
    <row r="35" spans="1:23" ht="14.1" customHeight="1" x14ac:dyDescent="0.3">
      <c r="A35" s="21">
        <v>1.02</v>
      </c>
      <c r="B35" s="7">
        <f t="shared" si="19"/>
        <v>0.53343934245243119</v>
      </c>
      <c r="C35" s="7">
        <f t="shared" si="20"/>
        <v>0.865007006556753</v>
      </c>
      <c r="D35" s="7">
        <f t="shared" si="21"/>
        <v>1.0003443956231743</v>
      </c>
      <c r="E35" s="7">
        <f t="shared" si="22"/>
        <v>0.66703262812322206</v>
      </c>
      <c r="F35" s="19"/>
      <c r="G35" s="7">
        <f t="shared" si="23"/>
        <v>0.98049195200707129</v>
      </c>
      <c r="H35" s="7">
        <f t="shared" si="24"/>
        <v>0.99998989983148323</v>
      </c>
      <c r="I35" s="7">
        <f t="shared" si="25"/>
        <v>1.0456695652173913</v>
      </c>
      <c r="J35" s="7">
        <f t="shared" si="26"/>
        <v>1.0103611968350115</v>
      </c>
      <c r="K35" s="36">
        <f t="shared" si="16"/>
        <v>0.66703936533321839</v>
      </c>
      <c r="L35" s="20"/>
      <c r="M35" s="22">
        <v>1.27</v>
      </c>
      <c r="N35" s="7">
        <f t="shared" si="27"/>
        <v>0.39105536214406994</v>
      </c>
      <c r="O35" s="7">
        <f t="shared" si="28"/>
        <v>0.8051951189071892</v>
      </c>
      <c r="P35" s="7">
        <f t="shared" si="29"/>
        <v>1.0573859753015911</v>
      </c>
      <c r="Q35" s="7">
        <f t="shared" si="17"/>
        <v>0.63104898951448929</v>
      </c>
      <c r="R35" s="19"/>
      <c r="S35" s="7">
        <f t="shared" si="30"/>
        <v>0.79871549667178654</v>
      </c>
      <c r="T35" s="7">
        <f t="shared" si="31"/>
        <v>0.98364514488464261</v>
      </c>
      <c r="U35" s="7">
        <f t="shared" si="32"/>
        <v>1.6928434782608699</v>
      </c>
      <c r="V35" s="7">
        <f t="shared" si="33"/>
        <v>1.1334709368617226</v>
      </c>
      <c r="W35" s="41">
        <f t="shared" si="18"/>
        <v>0.64154130460176806</v>
      </c>
    </row>
    <row r="36" spans="1:23" ht="14.1" customHeight="1" x14ac:dyDescent="0.3">
      <c r="A36" s="21">
        <v>1.03</v>
      </c>
      <c r="B36" s="7">
        <f t="shared" si="19"/>
        <v>0.52733417233721125</v>
      </c>
      <c r="C36" s="7">
        <f t="shared" si="20"/>
        <v>0.86271228114067811</v>
      </c>
      <c r="D36" s="7">
        <f t="shared" si="21"/>
        <v>1.0007711921796392</v>
      </c>
      <c r="E36" s="7">
        <f t="shared" si="22"/>
        <v>0.66674816027386974</v>
      </c>
      <c r="F36" s="19"/>
      <c r="G36" s="7">
        <f t="shared" si="23"/>
        <v>0.97109346995875534</v>
      </c>
      <c r="H36" s="7">
        <f t="shared" si="24"/>
        <v>0.99996653370854183</v>
      </c>
      <c r="I36" s="7">
        <f t="shared" si="25"/>
        <v>1.0688434782608698</v>
      </c>
      <c r="J36" s="7">
        <f t="shared" si="26"/>
        <v>1.0154904450887994</v>
      </c>
      <c r="K36" s="36">
        <f t="shared" si="16"/>
        <v>0.66677047460890726</v>
      </c>
      <c r="L36" s="20"/>
      <c r="M36" s="22">
        <v>1.28</v>
      </c>
      <c r="N36" s="7">
        <f t="shared" si="27"/>
        <v>0.38587888163390849</v>
      </c>
      <c r="O36" s="7">
        <f t="shared" si="28"/>
        <v>0.80272283585923454</v>
      </c>
      <c r="P36" s="7">
        <f t="shared" si="29"/>
        <v>1.0615654452498897</v>
      </c>
      <c r="Q36" s="7">
        <f t="shared" si="17"/>
        <v>0.62856449805013204</v>
      </c>
      <c r="R36" s="19"/>
      <c r="S36" s="7">
        <f t="shared" si="30"/>
        <v>0.7932194773695076</v>
      </c>
      <c r="T36" s="7">
        <f t="shared" si="31"/>
        <v>0.982038954589594</v>
      </c>
      <c r="U36" s="7">
        <f t="shared" si="32"/>
        <v>1.7216695652173915</v>
      </c>
      <c r="V36" s="7">
        <f t="shared" si="33"/>
        <v>1.1383253426275992</v>
      </c>
      <c r="W36" s="41">
        <f t="shared" si="18"/>
        <v>0.64006065656816669</v>
      </c>
    </row>
    <row r="37" spans="1:23" ht="14.1" customHeight="1" x14ac:dyDescent="0.3">
      <c r="A37" s="21">
        <v>1.04</v>
      </c>
      <c r="B37" s="7">
        <f t="shared" si="19"/>
        <v>0.52125646518177271</v>
      </c>
      <c r="C37" s="7">
        <f t="shared" si="20"/>
        <v>0.86040748898678399</v>
      </c>
      <c r="D37" s="7">
        <f t="shared" si="21"/>
        <v>1.0013646185986611</v>
      </c>
      <c r="E37" s="7">
        <f t="shared" si="22"/>
        <v>0.66635303349807606</v>
      </c>
      <c r="F37" s="19"/>
      <c r="G37" s="7">
        <f t="shared" si="23"/>
        <v>0.96192067381592161</v>
      </c>
      <c r="H37" s="7">
        <f t="shared" si="24"/>
        <v>0.99992210490191469</v>
      </c>
      <c r="I37" s="7">
        <f t="shared" si="25"/>
        <v>1.0922434782608699</v>
      </c>
      <c r="J37" s="7">
        <f t="shared" si="26"/>
        <v>1.0205887092985539</v>
      </c>
      <c r="K37" s="36">
        <f t="shared" si="16"/>
        <v>0.66640494317648891</v>
      </c>
      <c r="L37" s="20"/>
      <c r="M37" s="22">
        <v>1.29</v>
      </c>
      <c r="N37" s="7">
        <f t="shared" si="27"/>
        <v>0.38074686660265755</v>
      </c>
      <c r="O37" s="7">
        <f t="shared" si="28"/>
        <v>0.80024647591458165</v>
      </c>
      <c r="P37" s="7">
        <f t="shared" si="29"/>
        <v>1.0658860595259561</v>
      </c>
      <c r="Q37" s="7">
        <f t="shared" si="17"/>
        <v>0.62601658524141035</v>
      </c>
      <c r="R37" s="19"/>
      <c r="S37" s="7">
        <f t="shared" si="30"/>
        <v>0.78782658598659927</v>
      </c>
      <c r="T37" s="7">
        <f t="shared" si="31"/>
        <v>0.9803490229773818</v>
      </c>
      <c r="U37" s="7">
        <f t="shared" si="32"/>
        <v>1.7507217391304351</v>
      </c>
      <c r="V37" s="7">
        <f t="shared" si="33"/>
        <v>1.1431838837253607</v>
      </c>
      <c r="W37" s="41">
        <f t="shared" si="18"/>
        <v>0.63856501161204615</v>
      </c>
    </row>
    <row r="38" spans="1:23" ht="14.1" customHeight="1" x14ac:dyDescent="0.3">
      <c r="A38" s="21">
        <v>1.05</v>
      </c>
      <c r="B38" s="7">
        <f t="shared" si="19"/>
        <v>0.51520726528563976</v>
      </c>
      <c r="C38" s="7">
        <f t="shared" si="20"/>
        <v>0.85809288855518606</v>
      </c>
      <c r="D38" s="7">
        <f t="shared" si="21"/>
        <v>1.0021225133413785</v>
      </c>
      <c r="E38" s="7">
        <f t="shared" si="22"/>
        <v>0.66584907769012025</v>
      </c>
      <c r="F38" s="19"/>
      <c r="G38" s="7">
        <f t="shared" si="23"/>
        <v>0.95296557436989904</v>
      </c>
      <c r="H38" s="7">
        <f t="shared" si="24"/>
        <v>0.99985058156396467</v>
      </c>
      <c r="I38" s="7">
        <f t="shared" si="25"/>
        <v>1.1158695652173916</v>
      </c>
      <c r="J38" s="7">
        <f t="shared" si="26"/>
        <v>1.0256582822164784</v>
      </c>
      <c r="K38" s="36">
        <f t="shared" si="16"/>
        <v>0.66594858268582413</v>
      </c>
      <c r="L38" s="20"/>
      <c r="M38" s="22">
        <v>1.3</v>
      </c>
      <c r="N38" s="7">
        <f t="shared" si="27"/>
        <v>0.37565963660921198</v>
      </c>
      <c r="O38" s="7">
        <f t="shared" si="28"/>
        <v>0.7977662544874351</v>
      </c>
      <c r="P38" s="7">
        <f t="shared" si="29"/>
        <v>1.07034772372345</v>
      </c>
      <c r="Q38" s="7">
        <f t="shared" si="17"/>
        <v>0.62340708206454309</v>
      </c>
      <c r="R38" s="19"/>
      <c r="S38" s="7">
        <f t="shared" si="30"/>
        <v>0.78253405712582103</v>
      </c>
      <c r="T38" s="7">
        <f t="shared" si="31"/>
        <v>0.9785752359799833</v>
      </c>
      <c r="U38" s="7">
        <f t="shared" si="32"/>
        <v>1.7800000000000002</v>
      </c>
      <c r="V38" s="7">
        <f t="shared" si="33"/>
        <v>1.1480473372781066</v>
      </c>
      <c r="W38" s="41">
        <f t="shared" si="18"/>
        <v>0.63705585339101567</v>
      </c>
    </row>
    <row r="39" spans="1:23" ht="14.1" customHeight="1" x14ac:dyDescent="0.3">
      <c r="A39" s="21">
        <v>1.06</v>
      </c>
      <c r="B39" s="7">
        <f t="shared" si="19"/>
        <v>0.50918758493519178</v>
      </c>
      <c r="C39" s="7">
        <f t="shared" si="20"/>
        <v>0.85576873705649781</v>
      </c>
      <c r="D39" s="7">
        <f t="shared" si="21"/>
        <v>1.0030428404470757</v>
      </c>
      <c r="E39" s="7">
        <f t="shared" si="22"/>
        <v>0.66523813772844431</v>
      </c>
      <c r="F39" s="19"/>
      <c r="G39" s="7">
        <f t="shared" si="23"/>
        <v>0.94422056563974699</v>
      </c>
      <c r="H39" s="7">
        <f t="shared" si="24"/>
        <v>0.99974637832864544</v>
      </c>
      <c r="I39" s="7">
        <f t="shared" si="25"/>
        <v>1.1397217391304353</v>
      </c>
      <c r="J39" s="7">
        <f t="shared" si="26"/>
        <v>1.0307013489586876</v>
      </c>
      <c r="K39" s="36">
        <f t="shared" si="16"/>
        <v>0.66540689933838415</v>
      </c>
      <c r="L39" s="20"/>
      <c r="M39" s="22">
        <v>1.31</v>
      </c>
      <c r="N39" s="7">
        <f t="shared" si="27"/>
        <v>0.37061748702950031</v>
      </c>
      <c r="O39" s="7">
        <f t="shared" si="28"/>
        <v>0.79528238489281589</v>
      </c>
      <c r="P39" s="7">
        <f t="shared" si="29"/>
        <v>1.0749503965077682</v>
      </c>
      <c r="Q39" s="7">
        <f t="shared" si="17"/>
        <v>0.62073780651518662</v>
      </c>
      <c r="R39" s="19"/>
      <c r="S39" s="7">
        <f t="shared" si="30"/>
        <v>0.77733922455586291</v>
      </c>
      <c r="T39" s="7">
        <f t="shared" si="31"/>
        <v>0.9767175867748511</v>
      </c>
      <c r="U39" s="7">
        <f t="shared" si="32"/>
        <v>1.8095043478260875</v>
      </c>
      <c r="V39" s="7">
        <f t="shared" si="33"/>
        <v>1.1529164508614018</v>
      </c>
      <c r="W39" s="41">
        <f t="shared" si="18"/>
        <v>0.63553458535018248</v>
      </c>
    </row>
    <row r="40" spans="1:23" ht="14.1" customHeight="1" x14ac:dyDescent="0.3">
      <c r="A40" s="21">
        <v>1.07</v>
      </c>
      <c r="B40" s="7">
        <f t="shared" si="19"/>
        <v>0.5031984045122142</v>
      </c>
      <c r="C40" s="7">
        <f t="shared" si="20"/>
        <v>0.8534352904026935</v>
      </c>
      <c r="D40" s="7">
        <f t="shared" si="21"/>
        <v>1.0041236842695056</v>
      </c>
      <c r="E40" s="7">
        <f t="shared" si="22"/>
        <v>0.66452207202571056</v>
      </c>
      <c r="F40" s="19"/>
      <c r="G40" s="7">
        <f t="shared" si="23"/>
        <v>0.93567840156019688</v>
      </c>
      <c r="H40" s="7">
        <f t="shared" si="24"/>
        <v>0.99960432694574586</v>
      </c>
      <c r="I40" s="7">
        <f t="shared" si="25"/>
        <v>1.1638000000000002</v>
      </c>
      <c r="J40" s="7">
        <f t="shared" si="26"/>
        <v>1.0357199930124903</v>
      </c>
      <c r="K40" s="36">
        <f t="shared" si="16"/>
        <v>0.66478510958044046</v>
      </c>
      <c r="L40" s="20"/>
      <c r="M40" s="22">
        <v>1.32</v>
      </c>
      <c r="N40" s="7">
        <f t="shared" si="27"/>
        <v>0.36562068951090804</v>
      </c>
      <c r="O40" s="7">
        <f t="shared" si="28"/>
        <v>0.79279507832815377</v>
      </c>
      <c r="P40" s="7">
        <f t="shared" si="29"/>
        <v>1.0796940882878039</v>
      </c>
      <c r="Q40" s="7">
        <f t="shared" si="17"/>
        <v>0.6180105628799144</v>
      </c>
      <c r="R40" s="19"/>
      <c r="S40" s="7">
        <f t="shared" si="30"/>
        <v>0.77223951671431434</v>
      </c>
      <c r="T40" s="7">
        <f t="shared" si="31"/>
        <v>0.97477617026263863</v>
      </c>
      <c r="U40" s="7">
        <f t="shared" si="32"/>
        <v>1.8392347826086959</v>
      </c>
      <c r="V40" s="7">
        <f t="shared" si="33"/>
        <v>1.157791943841231</v>
      </c>
      <c r="W40" s="41">
        <f t="shared" si="18"/>
        <v>0.63400253487259606</v>
      </c>
    </row>
    <row r="41" spans="1:23" ht="14.1" customHeight="1" x14ac:dyDescent="0.3">
      <c r="A41" s="21">
        <v>1.08</v>
      </c>
      <c r="B41" s="7">
        <f t="shared" si="19"/>
        <v>0.49724067262541588</v>
      </c>
      <c r="C41" s="7">
        <f t="shared" si="20"/>
        <v>0.85109280315925651</v>
      </c>
      <c r="D41" s="7">
        <f t="shared" si="21"/>
        <v>1.0053632445140654</v>
      </c>
      <c r="E41" s="7">
        <f t="shared" si="22"/>
        <v>0.66370275110204346</v>
      </c>
      <c r="F41" s="19"/>
      <c r="G41" s="7">
        <f t="shared" si="23"/>
        <v>0.92733217438456672</v>
      </c>
      <c r="H41" s="7">
        <f t="shared" si="24"/>
        <v>0.99941964942021</v>
      </c>
      <c r="I41" s="7">
        <f t="shared" si="25"/>
        <v>1.1881043478260871</v>
      </c>
      <c r="J41" s="7">
        <f t="shared" si="26"/>
        <v>1.0407162018561305</v>
      </c>
      <c r="K41" s="36">
        <f t="shared" si="16"/>
        <v>0.66408815504785712</v>
      </c>
      <c r="L41" s="20"/>
      <c r="M41" s="22">
        <v>1.33</v>
      </c>
      <c r="N41" s="7">
        <f t="shared" si="27"/>
        <v>0.36066949243141677</v>
      </c>
      <c r="O41" s="7">
        <f t="shared" si="28"/>
        <v>0.79030454385597482</v>
      </c>
      <c r="P41" s="7">
        <f t="shared" si="29"/>
        <v>1.0845788599561534</v>
      </c>
      <c r="Q41" s="7">
        <f t="shared" si="17"/>
        <v>0.61522714103780085</v>
      </c>
      <c r="R41" s="19"/>
      <c r="S41" s="7">
        <f t="shared" si="30"/>
        <v>0.76723245245750982</v>
      </c>
      <c r="T41" s="7">
        <f t="shared" si="31"/>
        <v>0.97275117779876763</v>
      </c>
      <c r="U41" s="7">
        <f t="shared" si="32"/>
        <v>1.8691913043478263</v>
      </c>
      <c r="V41" s="7">
        <f t="shared" si="33"/>
        <v>1.1626745086418024</v>
      </c>
      <c r="W41" s="41">
        <f t="shared" si="18"/>
        <v>0.63246095721003781</v>
      </c>
    </row>
    <row r="42" spans="1:23" ht="14.1" customHeight="1" x14ac:dyDescent="0.3">
      <c r="A42" s="21">
        <v>1.0900000000000001</v>
      </c>
      <c r="B42" s="7">
        <f t="shared" si="19"/>
        <v>0.4913153062641582</v>
      </c>
      <c r="C42" s="7">
        <f t="shared" si="20"/>
        <v>0.84874152849861861</v>
      </c>
      <c r="D42" s="7">
        <f t="shared" si="21"/>
        <v>1.0067598315565953</v>
      </c>
      <c r="E42" s="7">
        <f t="shared" si="22"/>
        <v>0.66278205618233521</v>
      </c>
      <c r="F42" s="19"/>
      <c r="G42" s="7">
        <f t="shared" si="23"/>
        <v>0.9191752946550994</v>
      </c>
      <c r="H42" s="7">
        <f t="shared" si="24"/>
        <v>0.99918793339211986</v>
      </c>
      <c r="I42" s="7">
        <f t="shared" si="25"/>
        <v>1.2126347826086961</v>
      </c>
      <c r="J42" s="7">
        <f t="shared" si="26"/>
        <v>1.045691872219294</v>
      </c>
      <c r="K42" s="36">
        <f t="shared" si="16"/>
        <v>0.66332071678675264</v>
      </c>
      <c r="L42" s="20"/>
      <c r="M42" s="22">
        <v>1.34</v>
      </c>
      <c r="N42" s="7">
        <f t="shared" si="27"/>
        <v>0.35576412136286895</v>
      </c>
      <c r="O42" s="7">
        <f t="shared" si="28"/>
        <v>0.78781098838766594</v>
      </c>
      <c r="P42" s="7">
        <f t="shared" si="29"/>
        <v>1.0896048216942578</v>
      </c>
      <c r="Q42" s="7">
        <f t="shared" si="17"/>
        <v>0.61238931579186351</v>
      </c>
      <c r="R42" s="19"/>
      <c r="S42" s="7">
        <f t="shared" si="30"/>
        <v>0.76231563704136196</v>
      </c>
      <c r="T42" s="7">
        <f t="shared" si="31"/>
        <v>0.9706428921620438</v>
      </c>
      <c r="U42" s="7">
        <f t="shared" si="32"/>
        <v>1.8993739130434788</v>
      </c>
      <c r="V42" s="7">
        <f t="shared" si="33"/>
        <v>1.1675648119473736</v>
      </c>
      <c r="W42" s="41">
        <f t="shared" si="18"/>
        <v>0.63091103920599023</v>
      </c>
    </row>
    <row r="43" spans="1:23" ht="14.1" customHeight="1" x14ac:dyDescent="0.3">
      <c r="A43" s="21">
        <v>1.1000000000000001</v>
      </c>
      <c r="B43" s="7">
        <f t="shared" si="19"/>
        <v>0.48542319097360381</v>
      </c>
      <c r="C43" s="7">
        <f t="shared" si="20"/>
        <v>0.84638171815488783</v>
      </c>
      <c r="D43" s="7">
        <f t="shared" si="21"/>
        <v>1.0083118620259324</v>
      </c>
      <c r="E43" s="7">
        <f t="shared" si="22"/>
        <v>0.66176187781841345</v>
      </c>
      <c r="F43" s="19"/>
      <c r="G43" s="7">
        <f t="shared" si="23"/>
        <v>0.91120147260765605</v>
      </c>
      <c r="H43" s="7">
        <f t="shared" si="24"/>
        <v>0.9989051095241861</v>
      </c>
      <c r="I43" s="7">
        <f t="shared" si="25"/>
        <v>1.2373913043478266</v>
      </c>
      <c r="J43" s="7">
        <f t="shared" si="26"/>
        <v>1.0506488150103894</v>
      </c>
      <c r="K43" s="36">
        <f t="shared" si="16"/>
        <v>0.66248722877554789</v>
      </c>
      <c r="L43" s="20"/>
      <c r="M43" s="22">
        <v>1.35</v>
      </c>
      <c r="N43" s="7">
        <f t="shared" si="27"/>
        <v>0.35090477953778126</v>
      </c>
      <c r="O43" s="7">
        <f t="shared" si="28"/>
        <v>0.7853146166683026</v>
      </c>
      <c r="P43" s="7">
        <f t="shared" si="29"/>
        <v>1.0947721318391883</v>
      </c>
      <c r="Q43" s="7">
        <f t="shared" si="17"/>
        <v>0.60949884623010897</v>
      </c>
      <c r="R43" s="19"/>
      <c r="S43" s="7">
        <f t="shared" si="30"/>
        <v>0.75748675831847034</v>
      </c>
      <c r="T43" s="7">
        <f t="shared" si="31"/>
        <v>0.96845168274498628</v>
      </c>
      <c r="U43" s="7">
        <f t="shared" si="32"/>
        <v>1.9297826086956524</v>
      </c>
      <c r="V43" s="7">
        <f t="shared" si="33"/>
        <v>1.1724634958419879</v>
      </c>
      <c r="W43" s="41">
        <f t="shared" si="18"/>
        <v>0.62935390282201864</v>
      </c>
    </row>
    <row r="44" spans="1:23" ht="14.1" customHeight="1" x14ac:dyDescent="0.3">
      <c r="A44" s="21">
        <v>1.1100000000000001</v>
      </c>
      <c r="B44" s="7">
        <f t="shared" si="19"/>
        <v>0.47956518105051577</v>
      </c>
      <c r="C44" s="7">
        <f t="shared" si="20"/>
        <v>0.84401362237986521</v>
      </c>
      <c r="D44" s="7">
        <f t="shared" si="21"/>
        <v>1.0100178546336773</v>
      </c>
      <c r="E44" s="7">
        <f t="shared" si="22"/>
        <v>0.66064411453683758</v>
      </c>
      <c r="F44" s="19"/>
      <c r="G44" s="7">
        <f t="shared" si="23"/>
        <v>0.90340470089059888</v>
      </c>
      <c r="H44" s="7">
        <f t="shared" si="24"/>
        <v>0.99856743069089615</v>
      </c>
      <c r="I44" s="7">
        <f t="shared" si="25"/>
        <v>1.2623739130434788</v>
      </c>
      <c r="J44" s="7">
        <f t="shared" si="26"/>
        <v>1.055588759934512</v>
      </c>
      <c r="K44" s="36">
        <f t="shared" si="16"/>
        <v>0.66159189077471259</v>
      </c>
      <c r="L44" s="20"/>
      <c r="M44" s="22">
        <v>1.36</v>
      </c>
      <c r="N44" s="7">
        <f t="shared" si="27"/>
        <v>0.34609164831914735</v>
      </c>
      <c r="O44" s="7">
        <f t="shared" si="28"/>
        <v>0.78281563126252496</v>
      </c>
      <c r="P44" s="7">
        <f t="shared" si="29"/>
        <v>1.1000809958089806</v>
      </c>
      <c r="Q44" s="7">
        <f t="shared" si="17"/>
        <v>0.60655747511588332</v>
      </c>
      <c r="R44" s="19"/>
      <c r="S44" s="7">
        <f t="shared" si="30"/>
        <v>0.75274358313785583</v>
      </c>
      <c r="T44" s="7">
        <f t="shared" si="31"/>
        <v>0.96617800095197515</v>
      </c>
      <c r="U44" s="7">
        <f t="shared" si="32"/>
        <v>1.9604173913043486</v>
      </c>
      <c r="V44" s="7">
        <f t="shared" si="33"/>
        <v>1.1773711788907715</v>
      </c>
      <c r="W44" s="41">
        <f t="shared" si="18"/>
        <v>0.62779060847819068</v>
      </c>
    </row>
    <row r="45" spans="1:23" ht="14.1" customHeight="1" x14ac:dyDescent="0.3">
      <c r="A45" s="21">
        <v>1.1200000000000001</v>
      </c>
      <c r="B45" s="7">
        <f t="shared" si="19"/>
        <v>0.47374209975891585</v>
      </c>
      <c r="C45" s="7">
        <f t="shared" si="20"/>
        <v>0.84163748990035003</v>
      </c>
      <c r="D45" s="7">
        <f t="shared" si="21"/>
        <v>1.0118764262357918</v>
      </c>
      <c r="E45" s="7">
        <f t="shared" si="22"/>
        <v>0.65943067151301893</v>
      </c>
      <c r="F45" s="19"/>
      <c r="G45" s="7">
        <f t="shared" si="23"/>
        <v>0.89577923848918917</v>
      </c>
      <c r="H45" s="7">
        <f t="shared" si="24"/>
        <v>0.99817145278721109</v>
      </c>
      <c r="I45" s="7">
        <f t="shared" si="25"/>
        <v>1.2875826086956526</v>
      </c>
      <c r="J45" s="7">
        <f t="shared" si="26"/>
        <v>1.060513359824081</v>
      </c>
      <c r="K45" s="36">
        <f t="shared" si="16"/>
        <v>0.66063868053096353</v>
      </c>
      <c r="L45" s="20"/>
      <c r="M45" s="22">
        <v>1.37</v>
      </c>
      <c r="N45" s="7">
        <f t="shared" si="27"/>
        <v>0.34132488767268332</v>
      </c>
      <c r="O45" s="7">
        <f t="shared" si="28"/>
        <v>0.78031423254144439</v>
      </c>
      <c r="P45" s="7">
        <f t="shared" si="29"/>
        <v>1.10553166508359</v>
      </c>
      <c r="Q45" s="7">
        <f t="shared" si="17"/>
        <v>0.60356692830721381</v>
      </c>
      <c r="R45" s="19"/>
      <c r="S45" s="7">
        <f t="shared" si="30"/>
        <v>0.74808395393466753</v>
      </c>
      <c r="T45" s="7">
        <f t="shared" si="31"/>
        <v>0.96382237579255259</v>
      </c>
      <c r="U45" s="7">
        <f t="shared" si="32"/>
        <v>1.9912782608695654</v>
      </c>
      <c r="V45" s="7">
        <f t="shared" si="33"/>
        <v>1.1822884571661776</v>
      </c>
      <c r="W45" s="41">
        <f t="shared" si="18"/>
        <v>0.62622215821758609</v>
      </c>
    </row>
    <row r="46" spans="1:23" ht="14.1" customHeight="1" x14ac:dyDescent="0.3">
      <c r="A46" s="21">
        <v>1.1299999999999999</v>
      </c>
      <c r="B46" s="7">
        <f t="shared" si="19"/>
        <v>0.46795473956482331</v>
      </c>
      <c r="C46" s="7">
        <f t="shared" si="20"/>
        <v>0.83925356787673044</v>
      </c>
      <c r="D46" s="7">
        <f t="shared" si="21"/>
        <v>1.0138862881117339</v>
      </c>
      <c r="E46" s="7">
        <f t="shared" si="22"/>
        <v>0.65812345927231564</v>
      </c>
      <c r="F46" s="19"/>
      <c r="G46" s="7">
        <f t="shared" si="23"/>
        <v>0.8883195957570923</v>
      </c>
      <c r="H46" s="7">
        <f t="shared" si="24"/>
        <v>0.99771401699551598</v>
      </c>
      <c r="I46" s="7">
        <f t="shared" si="25"/>
        <v>1.3130173913043475</v>
      </c>
      <c r="J46" s="7">
        <f t="shared" si="26"/>
        <v>1.0654241947024052</v>
      </c>
      <c r="K46" s="36">
        <f t="shared" si="16"/>
        <v>0.65963136536275913</v>
      </c>
      <c r="L46" s="20"/>
      <c r="M46" s="22">
        <v>1.38</v>
      </c>
      <c r="N46" s="7">
        <f t="shared" si="27"/>
        <v>0.33660463664098977</v>
      </c>
      <c r="O46" s="7">
        <f t="shared" si="28"/>
        <v>0.77781061867056611</v>
      </c>
      <c r="P46" s="7">
        <f t="shared" si="29"/>
        <v>1.1111244362387214</v>
      </c>
      <c r="Q46" s="7">
        <f t="shared" si="17"/>
        <v>0.6005289142048017</v>
      </c>
      <c r="R46" s="19"/>
      <c r="S46" s="7">
        <f t="shared" si="30"/>
        <v>0.74350578549810709</v>
      </c>
      <c r="T46" s="7">
        <f t="shared" si="31"/>
        <v>0.96138540965829766</v>
      </c>
      <c r="U46" s="7">
        <f t="shared" si="32"/>
        <v>2.0223652173913043</v>
      </c>
      <c r="V46" s="7">
        <f t="shared" si="33"/>
        <v>1.1872159052223705</v>
      </c>
      <c r="W46" s="41">
        <f t="shared" si="18"/>
        <v>0.62464949870442243</v>
      </c>
    </row>
    <row r="47" spans="1:23" ht="14.1" customHeight="1" x14ac:dyDescent="0.3">
      <c r="A47" s="21">
        <v>1.1399999999999999</v>
      </c>
      <c r="B47" s="7">
        <f t="shared" si="19"/>
        <v>0.46220386238928224</v>
      </c>
      <c r="C47" s="7">
        <f t="shared" si="20"/>
        <v>0.83686210186285515</v>
      </c>
      <c r="D47" s="7">
        <f t="shared" si="21"/>
        <v>1.0160462424478571</v>
      </c>
      <c r="E47" s="7">
        <f t="shared" si="22"/>
        <v>0.65672439241869007</v>
      </c>
      <c r="F47" s="19"/>
      <c r="G47" s="7">
        <f t="shared" si="23"/>
        <v>0.88102052046575352</v>
      </c>
      <c r="H47" s="7">
        <f t="shared" si="24"/>
        <v>0.99719223336768303</v>
      </c>
      <c r="I47" s="7">
        <f t="shared" si="25"/>
        <v>1.3386782608695653</v>
      </c>
      <c r="J47" s="7">
        <f t="shared" si="26"/>
        <v>1.070322775598832</v>
      </c>
      <c r="K47" s="36">
        <f t="shared" si="16"/>
        <v>0.65857351315385093</v>
      </c>
      <c r="L47" s="20"/>
      <c r="M47" s="22">
        <v>1.39</v>
      </c>
      <c r="N47" s="7">
        <f t="shared" si="27"/>
        <v>0.33193101381911705</v>
      </c>
      <c r="O47" s="7">
        <f t="shared" si="28"/>
        <v>0.77530498559870997</v>
      </c>
      <c r="P47" s="7">
        <f t="shared" si="29"/>
        <v>1.1168596500299484</v>
      </c>
      <c r="Q47" s="7">
        <f t="shared" si="17"/>
        <v>0.59744512322830312</v>
      </c>
      <c r="R47" s="19"/>
      <c r="S47" s="7">
        <f t="shared" si="30"/>
        <v>0.73900706190665</v>
      </c>
      <c r="T47" s="7">
        <f t="shared" si="31"/>
        <v>0.95886777427277659</v>
      </c>
      <c r="U47" s="7">
        <f t="shared" si="32"/>
        <v>2.0536782608695652</v>
      </c>
      <c r="V47" s="7">
        <f t="shared" si="33"/>
        <v>1.1921540770207135</v>
      </c>
      <c r="W47" s="41">
        <f t="shared" si="18"/>
        <v>0.62307352406479211</v>
      </c>
    </row>
    <row r="48" spans="1:23" ht="14.1" customHeight="1" x14ac:dyDescent="0.3">
      <c r="A48" s="21">
        <v>1.1499999999999999</v>
      </c>
      <c r="B48" s="7">
        <f t="shared" si="19"/>
        <v>0.45649019987890083</v>
      </c>
      <c r="C48" s="7">
        <f t="shared" si="20"/>
        <v>0.83446333576718479</v>
      </c>
      <c r="D48" s="7">
        <f t="shared" si="21"/>
        <v>1.018355179012711</v>
      </c>
      <c r="E48" s="7">
        <f t="shared" si="22"/>
        <v>0.65523538839147344</v>
      </c>
      <c r="F48" s="19"/>
      <c r="G48" s="7">
        <f t="shared" si="23"/>
        <v>0.87387698479062725</v>
      </c>
      <c r="H48" s="7">
        <f t="shared" si="24"/>
        <v>0.9966034655951318</v>
      </c>
      <c r="I48" s="7">
        <f t="shared" si="25"/>
        <v>1.3645652173913043</v>
      </c>
      <c r="J48" s="7">
        <f t="shared" si="26"/>
        <v>1.0752105481326897</v>
      </c>
      <c r="K48" s="36">
        <f t="shared" si="16"/>
        <v>0.65746850278128643</v>
      </c>
      <c r="L48" s="20"/>
      <c r="M48" s="22">
        <v>1.4</v>
      </c>
      <c r="N48" s="7">
        <f t="shared" si="27"/>
        <v>0.32730411783103891</v>
      </c>
      <c r="O48" s="7">
        <f t="shared" si="28"/>
        <v>0.77279752704791338</v>
      </c>
      <c r="P48" s="7">
        <f t="shared" si="29"/>
        <v>1.1227376905246731</v>
      </c>
      <c r="Q48" s="7">
        <f t="shared" si="17"/>
        <v>0.59431722732051484</v>
      </c>
      <c r="R48" s="19"/>
      <c r="S48" s="7">
        <f t="shared" si="30"/>
        <v>0.73458583362041263</v>
      </c>
      <c r="T48" s="7">
        <f t="shared" si="31"/>
        <v>0.95627020680489394</v>
      </c>
      <c r="U48" s="7">
        <f t="shared" si="32"/>
        <v>2.0852173913043477</v>
      </c>
      <c r="V48" s="7">
        <f t="shared" si="33"/>
        <v>1.1971035068091511</v>
      </c>
      <c r="W48" s="41">
        <f t="shared" si="18"/>
        <v>0.62149507857852959</v>
      </c>
    </row>
    <row r="49" spans="1:24" ht="14.1" customHeight="1" x14ac:dyDescent="0.3">
      <c r="A49" s="21">
        <v>1.1599999999999999</v>
      </c>
      <c r="B49" s="7">
        <f t="shared" si="19"/>
        <v>0.45081445369311929</v>
      </c>
      <c r="C49" s="7">
        <f t="shared" si="20"/>
        <v>0.8320575118152167</v>
      </c>
      <c r="D49" s="7">
        <f t="shared" si="21"/>
        <v>1.0208120720127272</v>
      </c>
      <c r="E49" s="7">
        <f t="shared" si="22"/>
        <v>0.65365836625073004</v>
      </c>
      <c r="F49" s="19"/>
      <c r="G49" s="7">
        <f t="shared" si="23"/>
        <v>0.86688417316060995</v>
      </c>
      <c r="H49" s="7">
        <f t="shared" si="24"/>
        <v>0.99594531685372722</v>
      </c>
      <c r="I49" s="7">
        <f t="shared" si="25"/>
        <v>1.3906782608695654</v>
      </c>
      <c r="J49" s="7">
        <f t="shared" si="26"/>
        <v>1.0800888958818944</v>
      </c>
      <c r="K49" s="36">
        <f t="shared" si="16"/>
        <v>0.65631953400382392</v>
      </c>
      <c r="L49" s="20"/>
      <c r="M49" s="22">
        <v>1.41</v>
      </c>
      <c r="N49" s="7">
        <f t="shared" si="27"/>
        <v>0.32272402780655735</v>
      </c>
      <c r="O49" s="7">
        <f t="shared" si="28"/>
        <v>0.77028843450430018</v>
      </c>
      <c r="P49" s="7">
        <f t="shared" si="29"/>
        <v>1.1287589842796262</v>
      </c>
      <c r="Q49" s="7">
        <f t="shared" si="17"/>
        <v>0.59114687947906697</v>
      </c>
      <c r="R49" s="19"/>
      <c r="S49" s="7">
        <f t="shared" si="30"/>
        <v>0.73024021472121292</v>
      </c>
      <c r="T49" s="7">
        <f t="shared" si="31"/>
        <v>0.95359350613686178</v>
      </c>
      <c r="U49" s="7">
        <f t="shared" si="32"/>
        <v>2.1169826086956522</v>
      </c>
      <c r="V49" s="7">
        <f t="shared" si="33"/>
        <v>1.2020647099580879</v>
      </c>
      <c r="W49" s="41">
        <f t="shared" si="18"/>
        <v>0.61991495923025308</v>
      </c>
    </row>
    <row r="50" spans="1:24" ht="14.1" customHeight="1" x14ac:dyDescent="0.3">
      <c r="A50" s="21">
        <v>1.17</v>
      </c>
      <c r="B50" s="7">
        <f t="shared" si="19"/>
        <v>0.44517729580742438</v>
      </c>
      <c r="C50" s="7">
        <f t="shared" si="20"/>
        <v>0.82964487051317681</v>
      </c>
      <c r="D50" s="7">
        <f t="shared" si="21"/>
        <v>1.0234159771175941</v>
      </c>
      <c r="E50" s="7">
        <f t="shared" si="22"/>
        <v>0.65199524549164922</v>
      </c>
      <c r="F50" s="19"/>
      <c r="G50" s="7">
        <f t="shared" si="23"/>
        <v>0.86003747090364258</v>
      </c>
      <c r="H50" s="7">
        <f t="shared" si="24"/>
        <v>0.99521561662274183</v>
      </c>
      <c r="I50" s="7">
        <f t="shared" si="25"/>
        <v>1.4170173913043476</v>
      </c>
      <c r="J50" s="7">
        <f t="shared" si="26"/>
        <v>1.0849591435508843</v>
      </c>
      <c r="K50" s="36">
        <f t="shared" si="16"/>
        <v>0.65512963683607683</v>
      </c>
      <c r="L50" s="20"/>
      <c r="M50" s="22">
        <v>1.42</v>
      </c>
      <c r="N50" s="7">
        <f t="shared" si="27"/>
        <v>0.31819080385817239</v>
      </c>
      <c r="O50" s="7">
        <f t="shared" si="28"/>
        <v>0.7677778972098952</v>
      </c>
      <c r="P50" s="7">
        <f t="shared" si="29"/>
        <v>1.1349239995617357</v>
      </c>
      <c r="Q50" s="7">
        <f t="shared" si="17"/>
        <v>0.58793571331519412</v>
      </c>
      <c r="R50" s="19"/>
      <c r="S50" s="7">
        <f t="shared" si="30"/>
        <v>0.72596838029153077</v>
      </c>
      <c r="T50" s="7">
        <f t="shared" si="31"/>
        <v>0.95083852927869073</v>
      </c>
      <c r="U50" s="7">
        <f t="shared" si="32"/>
        <v>2.1489739130434784</v>
      </c>
      <c r="V50" s="7">
        <f t="shared" si="33"/>
        <v>1.2070381837552113</v>
      </c>
      <c r="W50" s="41">
        <f t="shared" si="18"/>
        <v>0.61833391812719662</v>
      </c>
    </row>
    <row r="51" spans="1:24" ht="14.1" customHeight="1" x14ac:dyDescent="0.3">
      <c r="A51" s="21">
        <v>1.18</v>
      </c>
      <c r="B51" s="7">
        <f t="shared" si="19"/>
        <v>0.43957936883174326</v>
      </c>
      <c r="C51" s="7">
        <f t="shared" si="20"/>
        <v>0.82722565061297415</v>
      </c>
      <c r="D51" s="7">
        <f t="shared" si="21"/>
        <v>1.0261660286453007</v>
      </c>
      <c r="E51" s="7">
        <f t="shared" si="22"/>
        <v>0.65024794488836524</v>
      </c>
      <c r="F51" s="19"/>
      <c r="G51" s="7">
        <f t="shared" si="23"/>
        <v>0.85333245362739685</v>
      </c>
      <c r="H51" s="7">
        <f t="shared" si="24"/>
        <v>0.99441240838797618</v>
      </c>
      <c r="I51" s="7">
        <f t="shared" si="25"/>
        <v>1.4435826086956522</v>
      </c>
      <c r="J51" s="7">
        <f t="shared" si="26"/>
        <v>1.0898225599514297</v>
      </c>
      <c r="K51" s="36">
        <f t="shared" si="16"/>
        <v>0.65390168043304076</v>
      </c>
      <c r="L51" s="20"/>
      <c r="M51" s="22">
        <v>1.43</v>
      </c>
      <c r="N51" s="7">
        <f t="shared" si="27"/>
        <v>0.31370448755747787</v>
      </c>
      <c r="O51" s="7">
        <f t="shared" si="28"/>
        <v>0.76526610215537194</v>
      </c>
      <c r="P51" s="7">
        <f t="shared" si="29"/>
        <v>1.1412332456103107</v>
      </c>
      <c r="Q51" s="7">
        <f t="shared" si="17"/>
        <v>0.58468534263915728</v>
      </c>
      <c r="R51" s="19"/>
      <c r="S51" s="7">
        <f t="shared" si="30"/>
        <v>0.72176856392416966</v>
      </c>
      <c r="T51" s="7">
        <f t="shared" si="31"/>
        <v>0.94800618792181268</v>
      </c>
      <c r="U51" s="7">
        <f t="shared" si="32"/>
        <v>2.1811913043478257</v>
      </c>
      <c r="V51" s="7">
        <f t="shared" si="33"/>
        <v>1.2120244081615374</v>
      </c>
      <c r="W51" s="41">
        <f t="shared" si="18"/>
        <v>0.61675266479102286</v>
      </c>
    </row>
    <row r="52" spans="1:24" ht="14.1" customHeight="1" x14ac:dyDescent="0.3">
      <c r="A52" s="21">
        <v>1.19</v>
      </c>
      <c r="B52" s="7">
        <f t="shared" si="19"/>
        <v>0.43402128634324633</v>
      </c>
      <c r="C52" s="7">
        <f t="shared" si="20"/>
        <v>0.82480008907840963</v>
      </c>
      <c r="D52" s="7">
        <f t="shared" si="21"/>
        <v>1.0290614368975552</v>
      </c>
      <c r="E52" s="7">
        <f t="shared" si="22"/>
        <v>0.64841838136753438</v>
      </c>
      <c r="F52" s="19"/>
      <c r="G52" s="7">
        <f t="shared" si="23"/>
        <v>0.84676487727931904</v>
      </c>
      <c r="H52" s="7">
        <f t="shared" si="24"/>
        <v>0.99353393814873847</v>
      </c>
      <c r="I52" s="7">
        <f t="shared" si="25"/>
        <v>1.4703739130434785</v>
      </c>
      <c r="J52" s="7">
        <f t="shared" si="26"/>
        <v>1.0946803608088407</v>
      </c>
      <c r="K52" s="36">
        <f t="shared" si="16"/>
        <v>0.65263838150887721</v>
      </c>
      <c r="L52" s="20"/>
      <c r="M52" s="22">
        <v>1.44</v>
      </c>
      <c r="N52" s="7">
        <f t="shared" si="27"/>
        <v>0.30926510241064809</v>
      </c>
      <c r="O52" s="7">
        <f t="shared" si="28"/>
        <v>0.76275323407371243</v>
      </c>
      <c r="P52" s="7">
        <f t="shared" si="29"/>
        <v>1.1476872719386058</v>
      </c>
      <c r="Q52" s="7">
        <f t="shared" si="17"/>
        <v>0.58139736107185502</v>
      </c>
      <c r="R52" s="19"/>
      <c r="S52" s="7">
        <f t="shared" si="30"/>
        <v>0.71763905535497474</v>
      </c>
      <c r="T52" s="7">
        <f t="shared" si="31"/>
        <v>0.94509744512501836</v>
      </c>
      <c r="U52" s="7">
        <f t="shared" si="32"/>
        <v>2.2136347826086955</v>
      </c>
      <c r="V52" s="7">
        <f t="shared" si="33"/>
        <v>1.2170238465308409</v>
      </c>
      <c r="W52" s="41">
        <f t="shared" si="18"/>
        <v>0.61517186833041049</v>
      </c>
    </row>
    <row r="53" spans="1:24" ht="14.1" customHeight="1" x14ac:dyDescent="0.3">
      <c r="A53" s="21">
        <v>1.2</v>
      </c>
      <c r="B53" s="7">
        <f t="shared" si="19"/>
        <v>0.42850363323279861</v>
      </c>
      <c r="C53" s="7">
        <f t="shared" si="20"/>
        <v>0.82236842105263164</v>
      </c>
      <c r="D53" s="7">
        <f t="shared" si="21"/>
        <v>1.0321014856368673</v>
      </c>
      <c r="E53" s="7">
        <f t="shared" si="22"/>
        <v>0.64650846891197133</v>
      </c>
      <c r="F53" s="19"/>
      <c r="G53" s="7">
        <f t="shared" si="23"/>
        <v>0.84033066883513252</v>
      </c>
      <c r="H53" s="7">
        <f t="shared" si="24"/>
        <v>0.99257864365685733</v>
      </c>
      <c r="I53" s="7">
        <f t="shared" si="25"/>
        <v>1.4973913043478264</v>
      </c>
      <c r="J53" s="7">
        <f t="shared" si="26"/>
        <v>1.0995337114051673</v>
      </c>
      <c r="K53" s="36">
        <f t="shared" si="16"/>
        <v>0.6513423123130121</v>
      </c>
      <c r="L53" s="20"/>
      <c r="M53" s="22">
        <v>1.45</v>
      </c>
      <c r="N53" s="7">
        <f t="shared" si="27"/>
        <v>0.30487265433260757</v>
      </c>
      <c r="O53" s="7">
        <f t="shared" si="28"/>
        <v>0.760239475434762</v>
      </c>
      <c r="P53" s="7">
        <f t="shared" si="29"/>
        <v>1.1542866676729362</v>
      </c>
      <c r="Q53" s="7">
        <f t="shared" si="17"/>
        <v>0.57807334168216262</v>
      </c>
      <c r="R53" s="19"/>
      <c r="S53" s="7">
        <f t="shared" si="30"/>
        <v>0.71357819821147894</v>
      </c>
      <c r="T53" s="7">
        <f t="shared" si="31"/>
        <v>0.942113312126445</v>
      </c>
      <c r="U53" s="7">
        <f t="shared" si="32"/>
        <v>2.2463043478260873</v>
      </c>
      <c r="V53" s="7">
        <f t="shared" si="33"/>
        <v>1.2220369462944691</v>
      </c>
      <c r="W53" s="41">
        <f t="shared" si="18"/>
        <v>0.61359215950084856</v>
      </c>
    </row>
    <row r="54" spans="1:24" ht="14.1" customHeight="1" x14ac:dyDescent="0.3">
      <c r="A54" s="21">
        <v>1.21</v>
      </c>
      <c r="B54" s="7">
        <f t="shared" si="19"/>
        <v>0.42302696606430562</v>
      </c>
      <c r="C54" s="7">
        <f t="shared" si="20"/>
        <v>0.81993087982683055</v>
      </c>
      <c r="D54" s="7">
        <f t="shared" si="21"/>
        <v>1.035285529697171</v>
      </c>
      <c r="E54" s="7">
        <f t="shared" si="22"/>
        <v>0.64452011749458293</v>
      </c>
      <c r="F54" s="19"/>
      <c r="G54" s="7">
        <f t="shared" si="23"/>
        <v>0.8340259175692597</v>
      </c>
      <c r="H54" s="7">
        <f t="shared" si="24"/>
        <v>0.99154514432343732</v>
      </c>
      <c r="I54" s="7">
        <f t="shared" si="25"/>
        <v>1.5246347826086959</v>
      </c>
      <c r="J54" s="7">
        <f t="shared" si="26"/>
        <v>1.1043837290701246</v>
      </c>
      <c r="K54" s="36">
        <f t="shared" si="16"/>
        <v>0.6500159081857626</v>
      </c>
      <c r="L54" s="20"/>
      <c r="M54" s="22">
        <v>1.46</v>
      </c>
      <c r="N54" s="7">
        <f t="shared" si="27"/>
        <v>0.30052713211948606</v>
      </c>
      <c r="O54" s="7">
        <f t="shared" si="28"/>
        <v>0.75772500644066265</v>
      </c>
      <c r="P54" s="7">
        <f t="shared" si="29"/>
        <v>1.1610320609276119</v>
      </c>
      <c r="Q54" s="7">
        <f t="shared" si="17"/>
        <v>0.5747148366495145</v>
      </c>
      <c r="R54" s="19"/>
      <c r="S54" s="7">
        <f t="shared" si="30"/>
        <v>0.70958438787081812</v>
      </c>
      <c r="T54" s="7">
        <f t="shared" si="31"/>
        <v>0.93905484527585792</v>
      </c>
      <c r="U54" s="7">
        <f t="shared" si="32"/>
        <v>2.2791999999999999</v>
      </c>
      <c r="V54" s="7">
        <f t="shared" si="33"/>
        <v>1.2270641396134361</v>
      </c>
      <c r="W54" s="41">
        <f t="shared" si="18"/>
        <v>0.61201413265769922</v>
      </c>
    </row>
    <row r="55" spans="1:24" ht="14.1" customHeight="1" x14ac:dyDescent="0.3">
      <c r="A55" s="21">
        <v>1.22</v>
      </c>
      <c r="B55" s="7">
        <f t="shared" si="19"/>
        <v>0.41759181344621227</v>
      </c>
      <c r="C55" s="7">
        <f t="shared" si="20"/>
        <v>0.81748769681016298</v>
      </c>
      <c r="D55" s="7">
        <f t="shared" si="21"/>
        <v>1.0386129927204057</v>
      </c>
      <c r="E55" s="7">
        <f t="shared" si="22"/>
        <v>0.6424552320428063</v>
      </c>
      <c r="F55" s="19"/>
      <c r="G55" s="7">
        <f t="shared" si="23"/>
        <v>0.82784686686456577</v>
      </c>
      <c r="H55" s="7">
        <f t="shared" si="24"/>
        <v>0.9904322317357358</v>
      </c>
      <c r="I55" s="7">
        <f t="shared" si="25"/>
        <v>1.552104347826087</v>
      </c>
      <c r="J55" s="7">
        <f t="shared" si="26"/>
        <v>1.1092314855296843</v>
      </c>
      <c r="K55" s="36">
        <f t="shared" si="16"/>
        <v>0.64866147471483315</v>
      </c>
      <c r="L55" s="20"/>
      <c r="M55" s="22">
        <v>1.47</v>
      </c>
      <c r="N55" s="7">
        <f t="shared" si="27"/>
        <v>0.29622850791898014</v>
      </c>
      <c r="O55" s="7">
        <f t="shared" si="28"/>
        <v>0.75521000502214652</v>
      </c>
      <c r="P55" s="7">
        <f t="shared" si="29"/>
        <v>1.1679241182140681</v>
      </c>
      <c r="Q55" s="7">
        <f t="shared" si="17"/>
        <v>0.57132337695124091</v>
      </c>
      <c r="R55" s="19"/>
      <c r="S55" s="7">
        <f t="shared" si="30"/>
        <v>0.70565606942069325</v>
      </c>
      <c r="T55" s="7">
        <f t="shared" si="31"/>
        <v>0.93592314308187297</v>
      </c>
      <c r="U55" s="7">
        <f t="shared" si="32"/>
        <v>2.3123217391304349</v>
      </c>
      <c r="V55" s="7">
        <f t="shared" si="33"/>
        <v>1.2321058439995731</v>
      </c>
      <c r="W55" s="41">
        <f t="shared" si="18"/>
        <v>0.61043834760827353</v>
      </c>
    </row>
    <row r="56" spans="1:24" ht="14.1" customHeight="1" x14ac:dyDescent="0.3">
      <c r="A56" s="21">
        <v>1.23</v>
      </c>
      <c r="B56" s="7">
        <f t="shared" si="19"/>
        <v>0.41219867641441182</v>
      </c>
      <c r="C56" s="7">
        <f t="shared" si="20"/>
        <v>0.81503910150089443</v>
      </c>
      <c r="D56" s="7">
        <f t="shared" si="21"/>
        <v>1.0420833650119654</v>
      </c>
      <c r="E56" s="7">
        <f t="shared" si="22"/>
        <v>0.64031571143370103</v>
      </c>
      <c r="F56" s="19"/>
      <c r="G56" s="7">
        <f t="shared" si="23"/>
        <v>0.82178990652239325</v>
      </c>
      <c r="H56" s="7">
        <f t="shared" si="24"/>
        <v>0.98923886073241074</v>
      </c>
      <c r="I56" s="7">
        <f t="shared" si="25"/>
        <v>1.5798000000000001</v>
      </c>
      <c r="J56" s="7">
        <f t="shared" si="26"/>
        <v>1.114078009121555</v>
      </c>
      <c r="K56" s="36">
        <f t="shared" si="16"/>
        <v>0.64728119451314803</v>
      </c>
      <c r="L56" s="20"/>
      <c r="M56" s="22">
        <v>1.48</v>
      </c>
      <c r="N56" s="7">
        <f t="shared" si="27"/>
        <v>0.29197673769826055</v>
      </c>
      <c r="O56" s="7">
        <f t="shared" si="28"/>
        <v>0.75269464683567178</v>
      </c>
      <c r="P56" s="7">
        <f t="shared" si="29"/>
        <v>1.1749635438826234</v>
      </c>
      <c r="Q56" s="7">
        <f t="shared" si="17"/>
        <v>0.5679004720741534</v>
      </c>
      <c r="R56" s="19"/>
      <c r="S56" s="7">
        <f t="shared" si="30"/>
        <v>0.70179173571757059</v>
      </c>
      <c r="T56" s="7">
        <f t="shared" si="31"/>
        <v>0.93271934336922679</v>
      </c>
      <c r="U56" s="7">
        <f t="shared" si="32"/>
        <v>2.3456695652173916</v>
      </c>
      <c r="V56" s="7">
        <f t="shared" si="33"/>
        <v>1.2371624629073974</v>
      </c>
      <c r="W56" s="41">
        <f t="shared" si="18"/>
        <v>0.60886533136832754</v>
      </c>
    </row>
    <row r="57" spans="1:24" ht="14.1" customHeight="1" thickBot="1" x14ac:dyDescent="0.35">
      <c r="A57" s="23">
        <v>1.24</v>
      </c>
      <c r="B57" s="14">
        <f t="shared" si="19"/>
        <v>0.40684802882584897</v>
      </c>
      <c r="C57" s="14">
        <f t="shared" si="20"/>
        <v>0.81258532145875317</v>
      </c>
      <c r="D57" s="14">
        <f t="shared" si="21"/>
        <v>1.0456962015083577</v>
      </c>
      <c r="E57" s="14">
        <f t="shared" si="22"/>
        <v>0.63810344751981884</v>
      </c>
      <c r="F57" s="24"/>
      <c r="G57" s="14">
        <f t="shared" si="23"/>
        <v>0.81585156553708493</v>
      </c>
      <c r="H57" s="14">
        <f t="shared" si="24"/>
        <v>0.98796414099071939</v>
      </c>
      <c r="I57" s="14">
        <f>(2*$G$30/($G$30+1)*A57^2-($G$30-1)/($G$30+1))</f>
        <v>1.6077217391304353</v>
      </c>
      <c r="J57" s="14">
        <f t="shared" si="26"/>
        <v>1.1189242868861007</v>
      </c>
      <c r="K57" s="37">
        <f t="shared" si="16"/>
        <v>0.64587713363759902</v>
      </c>
      <c r="L57" s="25"/>
      <c r="M57" s="26">
        <v>1.49</v>
      </c>
      <c r="N57" s="14">
        <f t="shared" si="27"/>
        <v>0.2877717617090732</v>
      </c>
      <c r="O57" s="14">
        <f t="shared" si="28"/>
        <v>0.7501791052613811</v>
      </c>
      <c r="P57" s="14">
        <f t="shared" si="29"/>
        <v>1.1821510795954338</v>
      </c>
      <c r="Q57" s="14">
        <f t="shared" si="17"/>
        <v>0.56444760974986263</v>
      </c>
      <c r="R57" s="24"/>
      <c r="S57" s="14">
        <f t="shared" si="30"/>
        <v>0.69798992553667605</v>
      </c>
      <c r="T57" s="14">
        <f t="shared" si="31"/>
        <v>0.92944462054148458</v>
      </c>
      <c r="U57" s="14">
        <f>(2*$G$30/($G$30+1)*M57^2-($G$30-1)/($G$30+1))</f>
        <v>2.3792434782608698</v>
      </c>
      <c r="V57" s="14">
        <f t="shared" si="33"/>
        <v>1.2422343862982723</v>
      </c>
      <c r="W57" s="42">
        <f t="shared" si="18"/>
        <v>0.607295579828113</v>
      </c>
    </row>
    <row r="58" spans="1:24" ht="5.25" customHeight="1" thickBot="1" x14ac:dyDescent="0.35">
      <c r="W58" s="30"/>
      <c r="X58" s="31"/>
    </row>
    <row r="59" spans="1:24" ht="15" thickBot="1" x14ac:dyDescent="0.35">
      <c r="A59" s="27"/>
      <c r="B59" s="28"/>
      <c r="C59" s="28"/>
      <c r="D59" s="28"/>
      <c r="E59" s="28"/>
      <c r="F59" s="29" t="s">
        <v>4</v>
      </c>
      <c r="G59" s="35">
        <f>$G$1</f>
        <v>1.3</v>
      </c>
      <c r="H59" s="97" t="s">
        <v>20</v>
      </c>
      <c r="I59" s="97"/>
      <c r="J59" s="97"/>
      <c r="K59" s="97"/>
      <c r="L59" s="97"/>
      <c r="M59" s="97"/>
      <c r="N59" s="97"/>
      <c r="O59" s="97"/>
      <c r="P59" s="30"/>
      <c r="Q59" s="30"/>
      <c r="R59" s="30"/>
      <c r="S59" s="35"/>
      <c r="T59" s="30"/>
      <c r="U59" s="30"/>
      <c r="V59" s="58"/>
      <c r="W59" s="30"/>
    </row>
    <row r="60" spans="1:24" ht="15" thickBot="1" x14ac:dyDescent="0.35">
      <c r="A60" s="102" t="s">
        <v>5</v>
      </c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4"/>
    </row>
    <row r="61" spans="1:24" ht="15.6" x14ac:dyDescent="0.3">
      <c r="A61" s="8" t="s">
        <v>6</v>
      </c>
      <c r="B61" s="9" t="s">
        <v>10</v>
      </c>
      <c r="C61" s="9" t="s">
        <v>11</v>
      </c>
      <c r="D61" s="39" t="s">
        <v>3</v>
      </c>
      <c r="E61" s="59" t="s">
        <v>13</v>
      </c>
      <c r="F61" s="61"/>
      <c r="G61" s="62" t="s">
        <v>7</v>
      </c>
      <c r="H61" s="6" t="s">
        <v>12</v>
      </c>
      <c r="I61" s="6" t="s">
        <v>8</v>
      </c>
      <c r="J61" s="6" t="s">
        <v>9</v>
      </c>
      <c r="K61" s="59" t="s">
        <v>13</v>
      </c>
      <c r="L61" s="63"/>
      <c r="M61" s="6" t="s">
        <v>6</v>
      </c>
      <c r="N61" s="9" t="s">
        <v>10</v>
      </c>
      <c r="O61" s="9" t="s">
        <v>11</v>
      </c>
      <c r="P61" s="39" t="s">
        <v>3</v>
      </c>
      <c r="Q61" s="59" t="s">
        <v>13</v>
      </c>
      <c r="R61" s="64"/>
      <c r="S61" s="62" t="s">
        <v>7</v>
      </c>
      <c r="T61" s="6" t="s">
        <v>12</v>
      </c>
      <c r="U61" s="6" t="s">
        <v>8</v>
      </c>
      <c r="V61" s="6" t="s">
        <v>9</v>
      </c>
      <c r="W61" s="65" t="s">
        <v>13</v>
      </c>
    </row>
    <row r="62" spans="1:24" ht="15" customHeight="1" x14ac:dyDescent="0.3">
      <c r="A62" s="21">
        <v>1.5</v>
      </c>
      <c r="B62" s="7">
        <f>1/(1+($G$1-1)/2*A62^2)^($G$1/($G$1-1))</f>
        <v>0.28361350494971088</v>
      </c>
      <c r="C62" s="7">
        <f>1/(1+($G$1-1)/2*A62^2)</f>
        <v>0.74766355140186924</v>
      </c>
      <c r="D62" s="7">
        <f>1/A62*(2/($G$1+1)*(1+($G$1-1)/2*A62^2))^(($G$1+1)/2/($G$1-1))</f>
        <v>1.1894875038292314</v>
      </c>
      <c r="E62" s="36">
        <f t="shared" ref="E62:E111" si="34">A62*SQRT($G$1)/(1+($G$1-1)/2*A62^2)^(($G$1+1)/(2*($G$1-1)))</f>
        <v>0.56096625571331538</v>
      </c>
      <c r="F62" s="52"/>
      <c r="G62" s="7">
        <f>SQRT((A62^2+2/($G$30-1))/(2*$G$30/($G$30-1)*A62^2-1))</f>
        <v>0.69424922180869741</v>
      </c>
      <c r="H62" s="7">
        <f>(($G$30+1)/2*A62^2/(1+($G$30-1)/2*A62^2))^($G$30/($G$30-1))*(2*$G$30/($G$30+1)*A62^2-($G$30-1)/($G$30+1))^(-1/($G$30-1))</f>
        <v>0.92610018294501228</v>
      </c>
      <c r="I62" s="7">
        <f>(2*$G$30/($G$30+1)*A62^2-($G$30-1)/($G$30+1))</f>
        <v>2.4130434782608696</v>
      </c>
      <c r="J62" s="7">
        <f>(2*$G$30/($G$30-1)*A62^2-1)*(1+($G$30-1)/2*A62^2)/(($G$30+1)^2/2/($G$30-1)*A62^2)</f>
        <v>1.2473219911783242</v>
      </c>
      <c r="K62" s="36">
        <f t="shared" ref="K62:K111" si="35">G62*SQRT($G$1)/(1+($G$1-1)/2*G62^2)^(($G$1+1)/(2*($G$1-1)))</f>
        <v>0.60572955933280781</v>
      </c>
      <c r="L62" s="20"/>
      <c r="M62" s="22">
        <v>2</v>
      </c>
      <c r="N62" s="7">
        <f>1/(1+($G$1-1)/2*M62^2)^($G$1/($G$1-1))</f>
        <v>0.1304608113614423</v>
      </c>
      <c r="O62" s="7">
        <f>1/(1+($G$1-1)/2*M62^2)</f>
        <v>0.625</v>
      </c>
      <c r="P62" s="7">
        <f>1/M62*(2/($G$1+1)*(1+($G$1-1)/2*M62^2))^(($G$1+1)/2/($G$1-1))</f>
        <v>1.7731884066585959</v>
      </c>
      <c r="Q62" s="56">
        <f t="shared" ref="Q62:Q111" si="36">M62*SQRT($G$1)/(1+($G$1-1)/2*M62^2)^(($G$1+1)/(2*($G$1-1)))</f>
        <v>0.37630651584185226</v>
      </c>
      <c r="R62" s="19"/>
      <c r="S62" s="7">
        <f>SQRT((M62^2+2/($G$30-1))/(2*$G$30/($G$30-1)*M62^2-1))</f>
        <v>0.56287803578423345</v>
      </c>
      <c r="T62" s="7">
        <f>(($G$30+1)/2*M62^2/(1+($G$30-1)/2*M62^2))^($G$30/($G$30-1))*(2*$G$30/($G$30+1)*M62^2-($G$30-1)/($G$30+1))^(-1/($G$30-1))</f>
        <v>0.70057110336255424</v>
      </c>
      <c r="U62" s="7">
        <f>(2*$G$30/($G$30+1)*M62^2-($G$30-1)/($G$30+1))</f>
        <v>4.3913043478260878</v>
      </c>
      <c r="V62" s="7">
        <f>(2*$G$30/($G$30-1)*M62^2-1)*(1+($G$30-1)/2*M62^2)/(($G$30+1)^2/2/($G$30-1)*M62^2)</f>
        <v>1.5274102079395089</v>
      </c>
      <c r="W62" s="41">
        <f t="shared" ref="W62:W111" si="37">S62*SQRT($G$1)/(1+($G$1-1)/2*S62^2)^(($G$1+1)/(2*($G$1-1)))</f>
        <v>0.53714250278905451</v>
      </c>
    </row>
    <row r="63" spans="1:24" ht="15" customHeight="1" x14ac:dyDescent="0.3">
      <c r="A63" s="21">
        <v>1.51</v>
      </c>
      <c r="B63" s="7">
        <f t="shared" ref="B63:B111" si="38">1/(1+($G$1-1)/2*A63^2)^($G$1/($G$1-1))</f>
        <v>0.27950187762353235</v>
      </c>
      <c r="C63" s="7">
        <f t="shared" ref="C63:C86" si="39">1/(1+($G$1-1)/2*A63^2)</f>
        <v>0.74514815408173529</v>
      </c>
      <c r="D63" s="7">
        <f t="shared" ref="D63:D86" si="40">1/A63*(2/($G$1+1)*(1+($G$1-1)/2*A63^2))^(($G$1+1)/2/($G$1-1))</f>
        <v>1.1969736314065635</v>
      </c>
      <c r="E63" s="36">
        <f t="shared" si="34"/>
        <v>0.557457853484009</v>
      </c>
      <c r="F63" s="52"/>
      <c r="G63" s="7">
        <f t="shared" ref="G63:G86" si="41">SQRT((A63^2+2/($G$30-1))/(2*$G$30/($G$30-1)*A63^2-1))</f>
        <v>0.69056824993842691</v>
      </c>
      <c r="H63" s="7">
        <f t="shared" ref="H63:H86" si="42">(($G$30+1)/2*A63^2/(1+($G$30-1)/2*A63^2))^($G$30/($G$30-1))*(2*$G$30/($G$30+1)*A63^2-($G$30-1)/($G$30+1))^(-1/($G$30-1))</f>
        <v>0.92268727033019216</v>
      </c>
      <c r="I63" s="7">
        <f t="shared" ref="I63:I85" si="43">(2*$G$30/($G$30+1)*A63^2-($G$30-1)/($G$30+1))</f>
        <v>2.4470695652173915</v>
      </c>
      <c r="J63" s="7">
        <f t="shared" ref="J63:J86" si="44">(2*$G$30/($G$30-1)*A63^2-1)*(1+($G$30-1)/2*A63^2)/(($G$30+1)^2/2/($G$30-1)*A63^2)</f>
        <v>1.2524256421115085</v>
      </c>
      <c r="K63" s="36">
        <f t="shared" si="35"/>
        <v>0.60416770818190368</v>
      </c>
      <c r="L63" s="20"/>
      <c r="M63" s="22">
        <v>2.0099999999999998</v>
      </c>
      <c r="N63" s="7">
        <f t="shared" ref="N63:N111" si="45">1/(1+($G$1-1)/2*M63^2)^($G$1/($G$1-1))</f>
        <v>0.12835666128399154</v>
      </c>
      <c r="O63" s="7">
        <f t="shared" ref="O63:O86" si="46">1/(1+($G$1-1)/2*M63^2)</f>
        <v>0.62265919060531816</v>
      </c>
      <c r="P63" s="7">
        <f t="shared" ref="P63:P86" si="47">1/M63*(2/($G$1+1)*(1+($G$1-1)/2*M63^2))^(($G$1+1)/2/($G$1-1))</f>
        <v>1.789928475809033</v>
      </c>
      <c r="Q63" s="7">
        <f t="shared" si="36"/>
        <v>0.37278715896134607</v>
      </c>
      <c r="R63" s="19"/>
      <c r="S63" s="7">
        <f t="shared" ref="S63:S86" si="48">SQRT((M63^2+2/($G$30-1))/(2*$G$30/($G$30-1)*M63^2-1))</f>
        <v>0.56104673402516836</v>
      </c>
      <c r="T63" s="7">
        <f t="shared" ref="T63:T86" si="49">(($G$30+1)/2*M63^2/(1+($G$30-1)/2*M63^2))^($G$30/($G$30-1))*(2*$G$30/($G$30+1)*M63^2-($G$30-1)/($G$30+1))^(-1/($G$30-1))</f>
        <v>0.69549810694734637</v>
      </c>
      <c r="U63" s="7">
        <f t="shared" ref="U63:U85" si="50">(2*$G$30/($G$30+1)*M63^2-($G$30-1)/($G$30+1))</f>
        <v>4.4366347826086949</v>
      </c>
      <c r="V63" s="7">
        <f t="shared" ref="V63:V86" si="51">(2*$G$30/($G$30-1)*M63^2-1)*(1+($G$30-1)/2*M63^2)/(($G$30+1)^2/2/($G$30-1)*M63^2)</f>
        <v>1.5336043146567198</v>
      </c>
      <c r="W63" s="41">
        <f t="shared" si="37"/>
        <v>0.53600024965929671</v>
      </c>
    </row>
    <row r="64" spans="1:24" ht="15" customHeight="1" x14ac:dyDescent="0.3">
      <c r="A64" s="21">
        <v>1.52</v>
      </c>
      <c r="B64" s="7">
        <f t="shared" si="38"/>
        <v>0.27543677559373764</v>
      </c>
      <c r="C64" s="7">
        <f t="shared" si="39"/>
        <v>0.74263307984790872</v>
      </c>
      <c r="D64" s="7">
        <f t="shared" si="40"/>
        <v>1.2046103130542574</v>
      </c>
      <c r="E64" s="36">
        <f t="shared" si="34"/>
        <v>0.55392382416935837</v>
      </c>
      <c r="F64" s="52"/>
      <c r="G64" s="7">
        <f t="shared" si="41"/>
        <v>0.68694567620087743</v>
      </c>
      <c r="H64" s="7">
        <f t="shared" si="42"/>
        <v>0.91920715140629761</v>
      </c>
      <c r="I64" s="7">
        <f t="shared" si="43"/>
        <v>2.481321739130435</v>
      </c>
      <c r="J64" s="7">
        <f t="shared" si="44"/>
        <v>1.2575456917091257</v>
      </c>
      <c r="K64" s="36">
        <f t="shared" si="35"/>
        <v>0.60261043805186698</v>
      </c>
      <c r="L64" s="20"/>
      <c r="M64" s="22">
        <v>2.02</v>
      </c>
      <c r="N64" s="7">
        <f t="shared" si="45"/>
        <v>0.12628394045277791</v>
      </c>
      <c r="O64" s="7">
        <f t="shared" si="46"/>
        <v>0.62032430554693996</v>
      </c>
      <c r="P64" s="7">
        <f t="shared" si="47"/>
        <v>1.8069030464039519</v>
      </c>
      <c r="Q64" s="7">
        <f t="shared" si="36"/>
        <v>0.36928508841070862</v>
      </c>
      <c r="R64" s="19"/>
      <c r="S64" s="7">
        <f t="shared" si="48"/>
        <v>0.55923775865695147</v>
      </c>
      <c r="T64" s="7">
        <f t="shared" si="49"/>
        <v>0.69042420065458121</v>
      </c>
      <c r="U64" s="7">
        <f t="shared" si="50"/>
        <v>4.4821913043478272</v>
      </c>
      <c r="V64" s="7">
        <f t="shared" si="51"/>
        <v>1.5398237415102012</v>
      </c>
      <c r="W64" s="41">
        <f t="shared" si="37"/>
        <v>0.53486695289735464</v>
      </c>
    </row>
    <row r="65" spans="1:23" ht="15" customHeight="1" x14ac:dyDescent="0.3">
      <c r="A65" s="21">
        <v>1.53</v>
      </c>
      <c r="B65" s="7">
        <f t="shared" si="38"/>
        <v>0.27141808083410929</v>
      </c>
      <c r="C65" s="7">
        <f t="shared" si="39"/>
        <v>0.74011849297072463</v>
      </c>
      <c r="D65" s="7">
        <f t="shared" si="40"/>
        <v>1.2123984349879755</v>
      </c>
      <c r="E65" s="36">
        <f t="shared" si="34"/>
        <v>0.55036556628966604</v>
      </c>
      <c r="F65" s="52"/>
      <c r="G65" s="7">
        <f t="shared" si="41"/>
        <v>0.68338020621068596</v>
      </c>
      <c r="H65" s="7">
        <f t="shared" si="42"/>
        <v>0.91566112148653422</v>
      </c>
      <c r="I65" s="7">
        <f t="shared" si="43"/>
        <v>2.5158</v>
      </c>
      <c r="J65" s="7">
        <f t="shared" si="44"/>
        <v>1.2626824810970139</v>
      </c>
      <c r="K65" s="36">
        <f t="shared" si="35"/>
        <v>0.60105813534615538</v>
      </c>
      <c r="L65" s="20"/>
      <c r="M65" s="22">
        <v>2.0299999999999998</v>
      </c>
      <c r="N65" s="7">
        <f t="shared" si="45"/>
        <v>0.12424227903664754</v>
      </c>
      <c r="O65" s="7">
        <f t="shared" si="46"/>
        <v>0.61799540829411637</v>
      </c>
      <c r="P65" s="7">
        <f t="shared" si="47"/>
        <v>1.8241146120760863</v>
      </c>
      <c r="Q65" s="7">
        <f t="shared" si="36"/>
        <v>0.36580067218552043</v>
      </c>
      <c r="R65" s="19"/>
      <c r="S65" s="7">
        <f t="shared" si="48"/>
        <v>0.55745074169556785</v>
      </c>
      <c r="T65" s="7">
        <f t="shared" si="49"/>
        <v>0.6853503818364759</v>
      </c>
      <c r="U65" s="7">
        <f t="shared" si="50"/>
        <v>4.5279739130434775</v>
      </c>
      <c r="V65" s="7">
        <f t="shared" si="51"/>
        <v>1.5460685704542398</v>
      </c>
      <c r="W65" s="41">
        <f t="shared" si="37"/>
        <v>0.53374256713086676</v>
      </c>
    </row>
    <row r="66" spans="1:23" ht="15" customHeight="1" x14ac:dyDescent="0.3">
      <c r="A66" s="21">
        <v>1.54</v>
      </c>
      <c r="B66" s="7">
        <f t="shared" si="38"/>
        <v>0.26744566187545421</v>
      </c>
      <c r="C66" s="7">
        <f t="shared" si="39"/>
        <v>0.73760455544573444</v>
      </c>
      <c r="D66" s="7">
        <f t="shared" si="40"/>
        <v>1.2203389185217197</v>
      </c>
      <c r="E66" s="36">
        <f t="shared" si="34"/>
        <v>0.54678445562414946</v>
      </c>
      <c r="F66" s="52"/>
      <c r="G66" s="7">
        <f t="shared" si="41"/>
        <v>0.67987058346087537</v>
      </c>
      <c r="H66" s="7">
        <f t="shared" si="42"/>
        <v>0.91205050022006295</v>
      </c>
      <c r="I66" s="7">
        <f t="shared" si="43"/>
        <v>2.5505043478260871</v>
      </c>
      <c r="J66" s="7">
        <f t="shared" si="44"/>
        <v>1.2678363403615756</v>
      </c>
      <c r="K66" s="36">
        <f t="shared" si="35"/>
        <v>0.59951116247644087</v>
      </c>
      <c r="L66" s="20"/>
      <c r="M66" s="22">
        <v>2.04</v>
      </c>
      <c r="N66" s="7">
        <f t="shared" si="45"/>
        <v>0.1222313081387338</v>
      </c>
      <c r="O66" s="7">
        <f t="shared" si="46"/>
        <v>0.6156725607053144</v>
      </c>
      <c r="P66" s="7">
        <f t="shared" si="47"/>
        <v>1.8415656998976522</v>
      </c>
      <c r="Q66" s="7">
        <f t="shared" si="36"/>
        <v>0.36233426332709495</v>
      </c>
      <c r="R66" s="19"/>
      <c r="S66" s="7">
        <f t="shared" si="48"/>
        <v>0.5556853229634432</v>
      </c>
      <c r="T66" s="7">
        <f t="shared" si="49"/>
        <v>0.68027762830616334</v>
      </c>
      <c r="U66" s="7">
        <f t="shared" si="50"/>
        <v>4.573982608695653</v>
      </c>
      <c r="V66" s="7">
        <f t="shared" si="51"/>
        <v>1.552338881439377</v>
      </c>
      <c r="W66" s="41">
        <f t="shared" si="37"/>
        <v>0.53262704556267382</v>
      </c>
    </row>
    <row r="67" spans="1:23" ht="15" customHeight="1" x14ac:dyDescent="0.3">
      <c r="A67" s="21">
        <v>1.55</v>
      </c>
      <c r="B67" s="7">
        <f t="shared" si="38"/>
        <v>0.263519374247492</v>
      </c>
      <c r="C67" s="7">
        <f t="shared" si="39"/>
        <v>0.73509142699623264</v>
      </c>
      <c r="D67" s="7">
        <f t="shared" si="40"/>
        <v>1.2284327197012328</v>
      </c>
      <c r="E67" s="36">
        <f t="shared" si="34"/>
        <v>0.54318184507747935</v>
      </c>
      <c r="F67" s="52"/>
      <c r="G67" s="7">
        <f t="shared" si="41"/>
        <v>0.67641558792728884</v>
      </c>
      <c r="H67" s="7">
        <f t="shared" si="42"/>
        <v>0.90837662940800945</v>
      </c>
      <c r="I67" s="7">
        <f t="shared" si="43"/>
        <v>2.5854347826086963</v>
      </c>
      <c r="J67" s="7">
        <f t="shared" si="44"/>
        <v>1.2730075889757246</v>
      </c>
      <c r="K67" s="36">
        <f t="shared" si="35"/>
        <v>0.59796985907868594</v>
      </c>
      <c r="L67" s="20"/>
      <c r="M67" s="22">
        <v>2.0499999999999998</v>
      </c>
      <c r="N67" s="7">
        <f t="shared" si="45"/>
        <v>0.12025065992502332</v>
      </c>
      <c r="O67" s="7">
        <f t="shared" si="46"/>
        <v>0.61335582304684511</v>
      </c>
      <c r="P67" s="7">
        <f t="shared" si="47"/>
        <v>1.8592588705503055</v>
      </c>
      <c r="Q67" s="7">
        <f t="shared" si="36"/>
        <v>0.35888620020049439</v>
      </c>
      <c r="R67" s="19"/>
      <c r="S67" s="7">
        <f t="shared" si="48"/>
        <v>0.55394114988369092</v>
      </c>
      <c r="T67" s="7">
        <f t="shared" si="49"/>
        <v>0.67520689829782554</v>
      </c>
      <c r="U67" s="7">
        <f t="shared" si="50"/>
        <v>4.6202173913043483</v>
      </c>
      <c r="V67" s="7">
        <f t="shared" si="51"/>
        <v>1.5586347524709054</v>
      </c>
      <c r="W67" s="41">
        <f t="shared" si="37"/>
        <v>0.53152034006944304</v>
      </c>
    </row>
    <row r="68" spans="1:23" ht="15" customHeight="1" x14ac:dyDescent="0.3">
      <c r="A68" s="21">
        <v>1.56</v>
      </c>
      <c r="B68" s="7">
        <f t="shared" si="38"/>
        <v>0.25963906091595013</v>
      </c>
      <c r="C68" s="7">
        <f t="shared" si="39"/>
        <v>0.7325792650764813</v>
      </c>
      <c r="D68" s="7">
        <f t="shared" si="40"/>
        <v>1.2366808289603026</v>
      </c>
      <c r="E68" s="36">
        <f t="shared" si="34"/>
        <v>0.53955906456627123</v>
      </c>
      <c r="F68" s="52"/>
      <c r="G68" s="7">
        <f t="shared" si="41"/>
        <v>0.6730140347352338</v>
      </c>
      <c r="H68" s="7">
        <f t="shared" si="42"/>
        <v>0.90464087090060918</v>
      </c>
      <c r="I68" s="7">
        <f t="shared" si="43"/>
        <v>2.6205913043478266</v>
      </c>
      <c r="J68" s="7">
        <f t="shared" si="44"/>
        <v>1.2781965362057846</v>
      </c>
      <c r="K68" s="36">
        <f t="shared" si="35"/>
        <v>0.59643454316751821</v>
      </c>
      <c r="L68" s="20"/>
      <c r="M68" s="22">
        <v>2.06</v>
      </c>
      <c r="N68" s="7">
        <f t="shared" si="45"/>
        <v>0.11829996774786944</v>
      </c>
      <c r="O68" s="7">
        <f t="shared" si="46"/>
        <v>0.61104525401151211</v>
      </c>
      <c r="P68" s="7">
        <f t="shared" si="47"/>
        <v>1.8771967184998468</v>
      </c>
      <c r="Q68" s="7">
        <f t="shared" si="36"/>
        <v>0.35545680677201547</v>
      </c>
      <c r="R68" s="19"/>
      <c r="S68" s="7">
        <f t="shared" si="48"/>
        <v>0.55221787728088922</v>
      </c>
      <c r="T68" s="7">
        <f t="shared" si="49"/>
        <v>0.67013913044369156</v>
      </c>
      <c r="U68" s="7">
        <f t="shared" si="50"/>
        <v>4.6666782608695661</v>
      </c>
      <c r="V68" s="7">
        <f t="shared" si="51"/>
        <v>1.5649562596653948</v>
      </c>
      <c r="W68" s="41">
        <f t="shared" si="37"/>
        <v>0.53042240129549068</v>
      </c>
    </row>
    <row r="69" spans="1:23" ht="15" customHeight="1" x14ac:dyDescent="0.3">
      <c r="A69" s="21">
        <v>1.57</v>
      </c>
      <c r="B69" s="7">
        <f t="shared" si="38"/>
        <v>0.25580455271464031</v>
      </c>
      <c r="C69" s="7">
        <f t="shared" si="39"/>
        <v>0.73006822487561451</v>
      </c>
      <c r="D69" s="7">
        <f t="shared" si="40"/>
        <v>1.2450842707990195</v>
      </c>
      <c r="E69" s="36">
        <f t="shared" si="34"/>
        <v>0.53591742092497352</v>
      </c>
      <c r="F69" s="52"/>
      <c r="G69" s="7">
        <f t="shared" si="41"/>
        <v>0.66966477288508308</v>
      </c>
      <c r="H69" s="7">
        <f t="shared" si="42"/>
        <v>0.90084460457283744</v>
      </c>
      <c r="I69" s="7">
        <f t="shared" si="43"/>
        <v>2.6559739130434785</v>
      </c>
      <c r="J69" s="7">
        <f t="shared" si="44"/>
        <v>1.2834034815003026</v>
      </c>
      <c r="K69" s="36">
        <f t="shared" si="35"/>
        <v>0.59490551223215038</v>
      </c>
      <c r="L69" s="20"/>
      <c r="M69" s="22">
        <v>2.0699999999999998</v>
      </c>
      <c r="N69" s="7">
        <f t="shared" si="45"/>
        <v>0.1163788662645584</v>
      </c>
      <c r="O69" s="7">
        <f t="shared" si="46"/>
        <v>0.60874091073727654</v>
      </c>
      <c r="P69" s="7">
        <f t="shared" si="47"/>
        <v>1.89538187217558</v>
      </c>
      <c r="Q69" s="7">
        <f t="shared" si="36"/>
        <v>0.35204639288596595</v>
      </c>
      <c r="R69" s="19"/>
      <c r="S69" s="7">
        <f t="shared" si="48"/>
        <v>0.55051516718815185</v>
      </c>
      <c r="T69" s="7">
        <f t="shared" si="49"/>
        <v>0.66507524376728766</v>
      </c>
      <c r="U69" s="7">
        <f t="shared" si="50"/>
        <v>4.7133652173913045</v>
      </c>
      <c r="V69" s="7">
        <f t="shared" si="51"/>
        <v>1.571303477305301</v>
      </c>
      <c r="W69" s="41">
        <f t="shared" si="37"/>
        <v>0.52933317874202501</v>
      </c>
    </row>
    <row r="70" spans="1:23" ht="15" customHeight="1" x14ac:dyDescent="0.3">
      <c r="A70" s="21">
        <v>1.58</v>
      </c>
      <c r="B70" s="7">
        <f t="shared" si="38"/>
        <v>0.2520156687723088</v>
      </c>
      <c r="C70" s="7">
        <f t="shared" si="39"/>
        <v>0.72755845932220653</v>
      </c>
      <c r="D70" s="7">
        <f t="shared" si="40"/>
        <v>1.2536441034830708</v>
      </c>
      <c r="E70" s="36">
        <f t="shared" si="34"/>
        <v>0.53225819783060346</v>
      </c>
      <c r="F70" s="52"/>
      <c r="G70" s="7">
        <f t="shared" si="41"/>
        <v>0.66636668403377453</v>
      </c>
      <c r="H70" s="7">
        <f t="shared" si="42"/>
        <v>0.89698922637601186</v>
      </c>
      <c r="I70" s="7">
        <f t="shared" si="43"/>
        <v>2.6915826086956529</v>
      </c>
      <c r="J70" s="7">
        <f t="shared" si="44"/>
        <v>1.2886287148616884</v>
      </c>
      <c r="K70" s="36">
        <f t="shared" si="35"/>
        <v>0.59338304427692634</v>
      </c>
      <c r="L70" s="20"/>
      <c r="M70" s="22">
        <v>2.08</v>
      </c>
      <c r="N70" s="7">
        <f t="shared" si="45"/>
        <v>0.11448699155102483</v>
      </c>
      <c r="O70" s="7">
        <f t="shared" si="46"/>
        <v>0.60644284882592658</v>
      </c>
      <c r="P70" s="7">
        <f t="shared" si="47"/>
        <v>1.9138169941542249</v>
      </c>
      <c r="Q70" s="7">
        <f t="shared" si="36"/>
        <v>0.34865525454054497</v>
      </c>
      <c r="R70" s="19"/>
      <c r="S70" s="7">
        <f t="shared" si="48"/>
        <v>0.54883268866025559</v>
      </c>
      <c r="T70" s="7">
        <f t="shared" si="49"/>
        <v>0.66001613769220924</v>
      </c>
      <c r="U70" s="7">
        <f t="shared" si="50"/>
        <v>4.7602782608695664</v>
      </c>
      <c r="V70" s="7">
        <f t="shared" si="51"/>
        <v>1.5776764778917467</v>
      </c>
      <c r="W70" s="41">
        <f t="shared" si="37"/>
        <v>0.52825262085203095</v>
      </c>
    </row>
    <row r="71" spans="1:23" ht="15" customHeight="1" x14ac:dyDescent="0.3">
      <c r="A71" s="21">
        <v>1.59</v>
      </c>
      <c r="B71" s="7">
        <f t="shared" si="38"/>
        <v>0.24827221693405879</v>
      </c>
      <c r="C71" s="7">
        <f t="shared" si="39"/>
        <v>0.72505011908948203</v>
      </c>
      <c r="D71" s="7">
        <f t="shared" si="40"/>
        <v>1.2623614187632402</v>
      </c>
      <c r="E71" s="36">
        <f t="shared" si="34"/>
        <v>0.52858265574576246</v>
      </c>
      <c r="F71" s="52"/>
      <c r="G71" s="7">
        <f t="shared" si="41"/>
        <v>0.66311868132933494</v>
      </c>
      <c r="H71" s="7">
        <f t="shared" si="42"/>
        <v>0.89307614646297462</v>
      </c>
      <c r="I71" s="7">
        <f t="shared" si="43"/>
        <v>2.7274173913043485</v>
      </c>
      <c r="J71" s="7">
        <f t="shared" si="44"/>
        <v>1.2938725172015508</v>
      </c>
      <c r="K71" s="36">
        <f t="shared" si="35"/>
        <v>0.59186739880939798</v>
      </c>
      <c r="L71" s="20"/>
      <c r="M71" s="22">
        <v>2.09</v>
      </c>
      <c r="N71" s="7">
        <f t="shared" si="45"/>
        <v>0.11262398121082171</v>
      </c>
      <c r="O71" s="7">
        <f t="shared" si="46"/>
        <v>0.60415112236174751</v>
      </c>
      <c r="P71" s="7">
        <f t="shared" si="47"/>
        <v>1.9325047813483169</v>
      </c>
      <c r="Q71" s="7">
        <f t="shared" si="36"/>
        <v>0.34528367416266365</v>
      </c>
      <c r="R71" s="19"/>
      <c r="S71" s="7">
        <f t="shared" si="48"/>
        <v>0.54717011759260248</v>
      </c>
      <c r="T71" s="7">
        <f t="shared" si="49"/>
        <v>0.65496269206579305</v>
      </c>
      <c r="U71" s="7">
        <f t="shared" si="50"/>
        <v>4.8074173913043481</v>
      </c>
      <c r="V71" s="7">
        <f t="shared" si="51"/>
        <v>1.5840753321955376</v>
      </c>
      <c r="W71" s="41">
        <f t="shared" si="37"/>
        <v>0.52718067509099942</v>
      </c>
    </row>
    <row r="72" spans="1:23" ht="15" customHeight="1" x14ac:dyDescent="0.3">
      <c r="A72" s="21">
        <v>1.6</v>
      </c>
      <c r="B72" s="7">
        <f t="shared" si="38"/>
        <v>0.24457399417716744</v>
      </c>
      <c r="C72" s="7">
        <f t="shared" si="39"/>
        <v>0.72254335260115599</v>
      </c>
      <c r="D72" s="7">
        <f t="shared" si="40"/>
        <v>1.2712373416142704</v>
      </c>
      <c r="E72" s="36">
        <f t="shared" si="34"/>
        <v>0.52489203187938471</v>
      </c>
      <c r="F72" s="52"/>
      <c r="G72" s="7">
        <f t="shared" si="41"/>
        <v>0.65991970829571767</v>
      </c>
      <c r="H72" s="7">
        <f t="shared" si="42"/>
        <v>0.88910678738461824</v>
      </c>
      <c r="I72" s="7">
        <f t="shared" si="43"/>
        <v>2.763478260869566</v>
      </c>
      <c r="J72" s="7">
        <f t="shared" si="44"/>
        <v>1.2991351606805299</v>
      </c>
      <c r="K72" s="36">
        <f t="shared" si="35"/>
        <v>0.59035881777868104</v>
      </c>
      <c r="L72" s="20"/>
      <c r="M72" s="22">
        <v>2.1</v>
      </c>
      <c r="N72" s="7">
        <f t="shared" si="45"/>
        <v>0.11078947447944376</v>
      </c>
      <c r="O72" s="7">
        <f t="shared" si="46"/>
        <v>0.60186578393018353</v>
      </c>
      <c r="P72" s="7">
        <f t="shared" si="47"/>
        <v>1.9514479651989953</v>
      </c>
      <c r="Q72" s="7">
        <f t="shared" si="36"/>
        <v>0.3419319208815384</v>
      </c>
      <c r="R72" s="19"/>
      <c r="S72" s="7">
        <f t="shared" si="48"/>
        <v>0.54552713654580298</v>
      </c>
      <c r="T72" s="7">
        <f t="shared" si="49"/>
        <v>0.64991576719702571</v>
      </c>
      <c r="U72" s="7">
        <f t="shared" si="50"/>
        <v>4.8547826086956531</v>
      </c>
      <c r="V72" s="7">
        <f t="shared" si="51"/>
        <v>1.5905001093064828</v>
      </c>
      <c r="W72" s="41">
        <f t="shared" si="37"/>
        <v>0.52611728802369451</v>
      </c>
    </row>
    <row r="73" spans="1:23" ht="15" customHeight="1" x14ac:dyDescent="0.3">
      <c r="A73" s="21">
        <v>1.61</v>
      </c>
      <c r="B73" s="7">
        <f t="shared" si="38"/>
        <v>0.24092078702112163</v>
      </c>
      <c r="C73" s="7">
        <f t="shared" si="39"/>
        <v>0.7200383060378811</v>
      </c>
      <c r="D73" s="7">
        <f t="shared" si="40"/>
        <v>1.280273029992349</v>
      </c>
      <c r="E73" s="36">
        <f t="shared" si="34"/>
        <v>0.52118754016465474</v>
      </c>
      <c r="F73" s="52"/>
      <c r="G73" s="7">
        <f t="shared" si="41"/>
        <v>0.65676873776541034</v>
      </c>
      <c r="H73" s="7">
        <f t="shared" si="42"/>
        <v>0.88508258235558013</v>
      </c>
      <c r="I73" s="7">
        <f t="shared" si="43"/>
        <v>2.7997652173913048</v>
      </c>
      <c r="J73" s="7">
        <f t="shared" si="44"/>
        <v>1.3044169090334028</v>
      </c>
      <c r="K73" s="36">
        <f t="shared" si="35"/>
        <v>0.58885752646668665</v>
      </c>
      <c r="L73" s="20"/>
      <c r="M73" s="22">
        <v>2.11</v>
      </c>
      <c r="N73" s="7">
        <f t="shared" si="45"/>
        <v>0.10898311232410807</v>
      </c>
      <c r="O73" s="7">
        <f t="shared" si="46"/>
        <v>0.59958688463648546</v>
      </c>
      <c r="P73" s="7">
        <f t="shared" si="47"/>
        <v>1.9706493118730994</v>
      </c>
      <c r="Q73" s="7">
        <f t="shared" si="36"/>
        <v>0.33860025080090478</v>
      </c>
      <c r="R73" s="19"/>
      <c r="S73" s="7">
        <f t="shared" si="48"/>
        <v>0.54390343457567647</v>
      </c>
      <c r="T73" s="7">
        <f t="shared" si="49"/>
        <v>0.64487620390807288</v>
      </c>
      <c r="U73" s="7">
        <f t="shared" si="50"/>
        <v>4.9023739130434789</v>
      </c>
      <c r="V73" s="7">
        <f t="shared" si="51"/>
        <v>1.5969508766810798</v>
      </c>
      <c r="W73" s="41">
        <f t="shared" si="37"/>
        <v>0.52506240538714555</v>
      </c>
    </row>
    <row r="74" spans="1:23" ht="15" customHeight="1" x14ac:dyDescent="0.3">
      <c r="A74" s="21">
        <v>1.62</v>
      </c>
      <c r="B74" s="7">
        <f t="shared" si="38"/>
        <v>0.23731237193172</v>
      </c>
      <c r="C74" s="7">
        <f t="shared" si="39"/>
        <v>0.7175351233442876</v>
      </c>
      <c r="D74" s="7">
        <f t="shared" si="40"/>
        <v>1.289469674610455</v>
      </c>
      <c r="E74" s="36">
        <f t="shared" si="34"/>
        <v>0.51747037125354667</v>
      </c>
      <c r="F74" s="52"/>
      <c r="G74" s="7">
        <f t="shared" si="41"/>
        <v>0.65366477085740893</v>
      </c>
      <c r="H74" s="7">
        <f t="shared" si="42"/>
        <v>0.88100497358709062</v>
      </c>
      <c r="I74" s="7">
        <f t="shared" si="43"/>
        <v>2.836278260869566</v>
      </c>
      <c r="J74" s="7">
        <f t="shared" si="44"/>
        <v>1.3097180178801877</v>
      </c>
      <c r="K74" s="36">
        <f t="shared" si="35"/>
        <v>0.58736373433468758</v>
      </c>
      <c r="L74" s="20"/>
      <c r="M74" s="22">
        <v>2.12</v>
      </c>
      <c r="N74" s="7">
        <f t="shared" si="45"/>
        <v>0.10720453753909123</v>
      </c>
      <c r="O74" s="7">
        <f t="shared" si="46"/>
        <v>0.59731447412433691</v>
      </c>
      <c r="P74" s="7">
        <f t="shared" si="47"/>
        <v>1.990111622464517</v>
      </c>
      <c r="Q74" s="7">
        <f t="shared" si="36"/>
        <v>0.33528890726970217</v>
      </c>
      <c r="R74" s="19"/>
      <c r="S74" s="7">
        <f t="shared" si="48"/>
        <v>0.54229870706847072</v>
      </c>
      <c r="T74" s="7">
        <f t="shared" si="49"/>
        <v>0.63984482359881012</v>
      </c>
      <c r="U74" s="7">
        <f t="shared" si="50"/>
        <v>4.9501913043478281</v>
      </c>
      <c r="V74" s="7">
        <f t="shared" si="51"/>
        <v>1.6034277001886326</v>
      </c>
      <c r="W74" s="41">
        <f t="shared" si="37"/>
        <v>0.5240159721600427</v>
      </c>
    </row>
    <row r="75" spans="1:23" ht="15" customHeight="1" x14ac:dyDescent="0.3">
      <c r="A75" s="21">
        <v>1.63</v>
      </c>
      <c r="B75" s="7">
        <f t="shared" si="38"/>
        <v>0.23374851571909336</v>
      </c>
      <c r="C75" s="7">
        <f t="shared" si="39"/>
        <v>0.71503394623659755</v>
      </c>
      <c r="D75" s="7">
        <f t="shared" si="40"/>
        <v>1.2988284987308836</v>
      </c>
      <c r="E75" s="36">
        <f t="shared" si="34"/>
        <v>0.51374169252742741</v>
      </c>
      <c r="F75" s="52"/>
      <c r="G75" s="7">
        <f t="shared" si="41"/>
        <v>0.65060683599829738</v>
      </c>
      <c r="H75" s="7">
        <f t="shared" si="42"/>
        <v>0.87687541068499564</v>
      </c>
      <c r="I75" s="7">
        <f t="shared" si="43"/>
        <v>2.873017391304348</v>
      </c>
      <c r="J75" s="7">
        <f t="shared" si="44"/>
        <v>1.3150387350239252</v>
      </c>
      <c r="K75" s="36">
        <f t="shared" si="35"/>
        <v>0.58587763582753849</v>
      </c>
      <c r="L75" s="20"/>
      <c r="M75" s="22">
        <v>2.13</v>
      </c>
      <c r="N75" s="7">
        <f t="shared" si="45"/>
        <v>0.10545339483672647</v>
      </c>
      <c r="O75" s="7">
        <f t="shared" si="46"/>
        <v>0.59504860059445364</v>
      </c>
      <c r="P75" s="7">
        <f t="shared" si="47"/>
        <v>2.0098377331996851</v>
      </c>
      <c r="Q75" s="7">
        <f t="shared" si="36"/>
        <v>0.3319981211510904</v>
      </c>
      <c r="R75" s="19"/>
      <c r="S75" s="7">
        <f t="shared" si="48"/>
        <v>0.54071265558111414</v>
      </c>
      <c r="T75" s="7">
        <f t="shared" si="49"/>
        <v>0.63482242832375724</v>
      </c>
      <c r="U75" s="7">
        <f t="shared" si="50"/>
        <v>4.9982347826086961</v>
      </c>
      <c r="V75" s="7">
        <f t="shared" si="51"/>
        <v>1.6099306441558556</v>
      </c>
      <c r="W75" s="41">
        <f t="shared" si="37"/>
        <v>0.52297793262870018</v>
      </c>
    </row>
    <row r="76" spans="1:23" ht="15" customHeight="1" x14ac:dyDescent="0.3">
      <c r="A76" s="21">
        <v>1.64</v>
      </c>
      <c r="B76" s="7">
        <f t="shared" si="38"/>
        <v>0.23022897592951225</v>
      </c>
      <c r="C76" s="7">
        <f t="shared" si="39"/>
        <v>0.71253491421079629</v>
      </c>
      <c r="D76" s="7">
        <f t="shared" si="40"/>
        <v>1.3083507579742946</v>
      </c>
      <c r="E76" s="36">
        <f t="shared" si="34"/>
        <v>0.51000264812318163</v>
      </c>
      <c r="F76" s="52"/>
      <c r="G76" s="7">
        <f t="shared" si="41"/>
        <v>0.64759398798430001</v>
      </c>
      <c r="H76" s="7">
        <f t="shared" si="42"/>
        <v>0.87269534911110602</v>
      </c>
      <c r="I76" s="7">
        <f t="shared" si="43"/>
        <v>2.909982608695652</v>
      </c>
      <c r="J76" s="7">
        <f t="shared" si="44"/>
        <v>1.3203793007357896</v>
      </c>
      <c r="K76" s="36">
        <f t="shared" si="35"/>
        <v>0.5843994111377474</v>
      </c>
      <c r="L76" s="20"/>
      <c r="M76" s="22">
        <v>2.14</v>
      </c>
      <c r="N76" s="7">
        <f t="shared" si="45"/>
        <v>0.10372933093415926</v>
      </c>
      <c r="O76" s="7">
        <f t="shared" si="46"/>
        <v>0.59278931082314723</v>
      </c>
      <c r="P76" s="7">
        <f t="shared" si="47"/>
        <v>2.0298305156471974</v>
      </c>
      <c r="Q76" s="7">
        <f t="shared" si="36"/>
        <v>0.32872811108966415</v>
      </c>
      <c r="R76" s="19"/>
      <c r="S76" s="7">
        <f t="shared" si="48"/>
        <v>0.53914498768632046</v>
      </c>
      <c r="T76" s="7">
        <f t="shared" si="49"/>
        <v>0.62980980088083738</v>
      </c>
      <c r="U76" s="7">
        <f t="shared" si="50"/>
        <v>5.0465043478260876</v>
      </c>
      <c r="V76" s="7">
        <f t="shared" si="51"/>
        <v>1.6164597714100228</v>
      </c>
      <c r="W76" s="41">
        <f t="shared" si="37"/>
        <v>0.52194823044975203</v>
      </c>
    </row>
    <row r="77" spans="1:23" ht="15" customHeight="1" x14ac:dyDescent="0.3">
      <c r="A77" s="21">
        <v>1.65</v>
      </c>
      <c r="B77" s="7">
        <f t="shared" si="38"/>
        <v>0.2267535012308621</v>
      </c>
      <c r="C77" s="7">
        <f t="shared" si="39"/>
        <v>0.71003816455134472</v>
      </c>
      <c r="D77" s="7">
        <f t="shared" si="40"/>
        <v>1.3180377401446255</v>
      </c>
      <c r="E77" s="36">
        <f t="shared" si="34"/>
        <v>0.50625435897430715</v>
      </c>
      <c r="F77" s="52"/>
      <c r="G77" s="7">
        <f t="shared" si="41"/>
        <v>0.64462530708229526</v>
      </c>
      <c r="H77" s="7">
        <f t="shared" si="42"/>
        <v>0.86846624870606615</v>
      </c>
      <c r="I77" s="7">
        <f t="shared" si="43"/>
        <v>2.947173913043478</v>
      </c>
      <c r="J77" s="7">
        <f t="shared" si="44"/>
        <v>1.325739948028142</v>
      </c>
      <c r="K77" s="36">
        <f t="shared" si="35"/>
        <v>0.5829292269314772</v>
      </c>
      <c r="L77" s="20"/>
      <c r="M77" s="22">
        <v>2.15</v>
      </c>
      <c r="N77" s="7">
        <f t="shared" si="45"/>
        <v>0.10203199463596499</v>
      </c>
      <c r="O77" s="7">
        <f t="shared" si="46"/>
        <v>0.59053665018085177</v>
      </c>
      <c r="P77" s="7">
        <f t="shared" si="47"/>
        <v>2.0500928769314255</v>
      </c>
      <c r="Q77" s="7">
        <f t="shared" si="36"/>
        <v>0.32547908377674023</v>
      </c>
      <c r="R77" s="19"/>
      <c r="S77" s="7">
        <f t="shared" si="48"/>
        <v>0.53759541682237211</v>
      </c>
      <c r="T77" s="7">
        <f t="shared" si="49"/>
        <v>0.62480770491138993</v>
      </c>
      <c r="U77" s="7">
        <f t="shared" si="50"/>
        <v>5.0950000000000006</v>
      </c>
      <c r="V77" s="7">
        <f t="shared" si="51"/>
        <v>1.6230151433207141</v>
      </c>
      <c r="W77" s="41">
        <f t="shared" si="37"/>
        <v>0.52092680870972807</v>
      </c>
    </row>
    <row r="78" spans="1:23" ht="15" customHeight="1" x14ac:dyDescent="0.3">
      <c r="A78" s="21">
        <v>1.66</v>
      </c>
      <c r="B78" s="7">
        <f t="shared" si="38"/>
        <v>0.22332183179167378</v>
      </c>
      <c r="C78" s="7">
        <f t="shared" si="39"/>
        <v>0.70754383234041351</v>
      </c>
      <c r="D78" s="7">
        <f t="shared" si="40"/>
        <v>1.3278907650693079</v>
      </c>
      <c r="E78" s="36">
        <f t="shared" si="34"/>
        <v>0.50249792286644512</v>
      </c>
      <c r="F78" s="52"/>
      <c r="G78" s="7">
        <f t="shared" si="41"/>
        <v>0.64169989816789053</v>
      </c>
      <c r="H78" s="7">
        <f t="shared" si="42"/>
        <v>0.86418957227202076</v>
      </c>
      <c r="I78" s="7">
        <f t="shared" si="43"/>
        <v>2.984591304347826</v>
      </c>
      <c r="J78" s="7">
        <f t="shared" si="44"/>
        <v>1.3311209029161035</v>
      </c>
      <c r="K78" s="36">
        <f t="shared" si="35"/>
        <v>0.58146723703844172</v>
      </c>
      <c r="L78" s="20"/>
      <c r="M78" s="22">
        <v>2.16</v>
      </c>
      <c r="N78" s="7">
        <f t="shared" si="45"/>
        <v>0.10036103691272516</v>
      </c>
      <c r="O78" s="7">
        <f t="shared" si="46"/>
        <v>0.58829066265060237</v>
      </c>
      <c r="P78" s="7">
        <f t="shared" si="47"/>
        <v>2.0706277599501286</v>
      </c>
      <c r="Q78" s="7">
        <f t="shared" si="36"/>
        <v>0.32225123421359553</v>
      </c>
      <c r="R78" s="19"/>
      <c r="S78" s="7">
        <f t="shared" si="48"/>
        <v>0.53606366214741719</v>
      </c>
      <c r="T78" s="7">
        <f t="shared" si="49"/>
        <v>0.61981688501088272</v>
      </c>
      <c r="U78" s="7">
        <f t="shared" si="50"/>
        <v>5.1437217391304362</v>
      </c>
      <c r="V78" s="7">
        <f t="shared" si="51"/>
        <v>1.6295968198402142</v>
      </c>
      <c r="W78" s="41">
        <f t="shared" si="37"/>
        <v>0.51991360998165981</v>
      </c>
    </row>
    <row r="79" spans="1:23" ht="15" customHeight="1" x14ac:dyDescent="0.3">
      <c r="A79" s="21">
        <v>1.67</v>
      </c>
      <c r="B79" s="7">
        <f t="shared" si="38"/>
        <v>0.21993369965361598</v>
      </c>
      <c r="C79" s="7">
        <f t="shared" si="39"/>
        <v>0.70505205046762576</v>
      </c>
      <c r="D79" s="7">
        <f t="shared" si="40"/>
        <v>1.3379111844541782</v>
      </c>
      <c r="E79" s="36">
        <f t="shared" si="34"/>
        <v>0.49873441450680595</v>
      </c>
      <c r="F79" s="52"/>
      <c r="G79" s="7">
        <f t="shared" si="41"/>
        <v>0.63881688989876784</v>
      </c>
      <c r="H79" s="7">
        <f t="shared" si="42"/>
        <v>0.8598667842134381</v>
      </c>
      <c r="I79" s="7">
        <f t="shared" si="43"/>
        <v>3.0222347826086957</v>
      </c>
      <c r="J79" s="7">
        <f t="shared" si="44"/>
        <v>1.3365223846681973</v>
      </c>
      <c r="K79" s="36">
        <f t="shared" si="35"/>
        <v>0.58001358310755324</v>
      </c>
      <c r="L79" s="20"/>
      <c r="M79" s="22">
        <v>2.17</v>
      </c>
      <c r="N79" s="7">
        <f t="shared" si="45"/>
        <v>9.8716110975664753E-2</v>
      </c>
      <c r="O79" s="7">
        <f t="shared" si="46"/>
        <v>0.58605139084646329</v>
      </c>
      <c r="P79" s="7">
        <f t="shared" si="47"/>
        <v>2.0914381435959428</v>
      </c>
      <c r="Q79" s="7">
        <f t="shared" si="36"/>
        <v>0.31904474597254656</v>
      </c>
      <c r="R79" s="19"/>
      <c r="S79" s="7">
        <f t="shared" si="48"/>
        <v>0.53454944839812113</v>
      </c>
      <c r="T79" s="7">
        <f t="shared" si="49"/>
        <v>0.61483806684978548</v>
      </c>
      <c r="U79" s="7">
        <f t="shared" si="50"/>
        <v>5.1926695652173924</v>
      </c>
      <c r="V79" s="7">
        <f t="shared" si="51"/>
        <v>1.6362048595426086</v>
      </c>
      <c r="W79" s="41">
        <f t="shared" si="37"/>
        <v>0.51890857637884968</v>
      </c>
    </row>
    <row r="80" spans="1:23" ht="15" customHeight="1" x14ac:dyDescent="0.3">
      <c r="A80" s="21">
        <v>1.68</v>
      </c>
      <c r="B80" s="7">
        <f t="shared" si="38"/>
        <v>0.21658882909735824</v>
      </c>
      <c r="C80" s="7">
        <f t="shared" si="39"/>
        <v>0.70256294964028776</v>
      </c>
      <c r="D80" s="7">
        <f t="shared" si="40"/>
        <v>1.3481003817525705</v>
      </c>
      <c r="E80" s="36">
        <f t="shared" si="34"/>
        <v>0.49496488560696122</v>
      </c>
      <c r="F80" s="52"/>
      <c r="G80" s="7">
        <f t="shared" si="41"/>
        <v>0.63597543392160549</v>
      </c>
      <c r="H80" s="7">
        <f t="shared" si="42"/>
        <v>0.85549934923445603</v>
      </c>
      <c r="I80" s="7">
        <f t="shared" si="43"/>
        <v>3.0601043478260865</v>
      </c>
      <c r="J80" s="7">
        <f t="shared" si="44"/>
        <v>1.3419446060465776</v>
      </c>
      <c r="K80" s="36">
        <f t="shared" si="35"/>
        <v>0.57856839523008396</v>
      </c>
      <c r="L80" s="20"/>
      <c r="M80" s="22">
        <v>2.1800000000000002</v>
      </c>
      <c r="N80" s="7">
        <f t="shared" si="45"/>
        <v>9.709687234744753E-2</v>
      </c>
      <c r="O80" s="7">
        <f t="shared" si="46"/>
        <v>0.58381887603189986</v>
      </c>
      <c r="P80" s="7">
        <f t="shared" si="47"/>
        <v>2.112527042981716</v>
      </c>
      <c r="Q80" s="7">
        <f t="shared" si="36"/>
        <v>0.31585979145576171</v>
      </c>
      <c r="R80" s="19"/>
      <c r="S80" s="7">
        <f t="shared" si="48"/>
        <v>0.53305250575251961</v>
      </c>
      <c r="T80" s="7">
        <f t="shared" si="49"/>
        <v>0.60987195730407973</v>
      </c>
      <c r="U80" s="7">
        <f t="shared" si="50"/>
        <v>5.2418434782608712</v>
      </c>
      <c r="V80" s="7">
        <f t="shared" si="51"/>
        <v>1.6428393196616291</v>
      </c>
      <c r="W80" s="41">
        <f t="shared" si="37"/>
        <v>0.51791164960594316</v>
      </c>
    </row>
    <row r="81" spans="1:23" ht="15" customHeight="1" x14ac:dyDescent="0.3">
      <c r="A81" s="21">
        <v>1.69</v>
      </c>
      <c r="B81" s="7">
        <f t="shared" si="38"/>
        <v>0.21328693700172979</v>
      </c>
      <c r="C81" s="7">
        <f t="shared" si="39"/>
        <v>0.70007665839409416</v>
      </c>
      <c r="D81" s="7">
        <f t="shared" si="40"/>
        <v>1.358459772048062</v>
      </c>
      <c r="E81" s="36">
        <f t="shared" si="34"/>
        <v>0.49119036497847401</v>
      </c>
      <c r="F81" s="52"/>
      <c r="G81" s="7">
        <f t="shared" si="41"/>
        <v>0.63317470411097565</v>
      </c>
      <c r="H81" s="7">
        <f t="shared" si="42"/>
        <v>0.85108873109123817</v>
      </c>
      <c r="I81" s="7">
        <f t="shared" si="43"/>
        <v>3.0981999999999998</v>
      </c>
      <c r="J81" s="7">
        <f t="shared" si="44"/>
        <v>1.3473877735373414</v>
      </c>
      <c r="K81" s="36">
        <f t="shared" si="35"/>
        <v>0.57713179253200264</v>
      </c>
      <c r="L81" s="20"/>
      <c r="M81" s="22">
        <v>2.19</v>
      </c>
      <c r="N81" s="7">
        <f t="shared" si="45"/>
        <v>9.5502978929227461E-2</v>
      </c>
      <c r="O81" s="7">
        <f t="shared" si="46"/>
        <v>0.58159315813808765</v>
      </c>
      <c r="P81" s="7">
        <f t="shared" si="47"/>
        <v>2.1338975096696573</v>
      </c>
      <c r="Q81" s="7">
        <f t="shared" si="36"/>
        <v>0.3126965321517054</v>
      </c>
      <c r="R81" s="19"/>
      <c r="S81" s="7">
        <f t="shared" si="48"/>
        <v>0.53157256969692823</v>
      </c>
      <c r="T81" s="7">
        <f t="shared" si="49"/>
        <v>0.60491924459488966</v>
      </c>
      <c r="U81" s="7">
        <f t="shared" si="50"/>
        <v>5.2912434782608706</v>
      </c>
      <c r="V81" s="7">
        <f t="shared" si="51"/>
        <v>1.6495002561272907</v>
      </c>
      <c r="W81" s="41">
        <f t="shared" si="37"/>
        <v>0.51692277100741979</v>
      </c>
    </row>
    <row r="82" spans="1:23" ht="15" customHeight="1" x14ac:dyDescent="0.3">
      <c r="A82" s="21">
        <v>1.7</v>
      </c>
      <c r="B82" s="7">
        <f t="shared" si="38"/>
        <v>0.21002773319610987</v>
      </c>
      <c r="C82" s="7">
        <f t="shared" si="39"/>
        <v>0.69759330310429024</v>
      </c>
      <c r="D82" s="7">
        <f t="shared" si="40"/>
        <v>1.3689908019503643</v>
      </c>
      <c r="E82" s="36">
        <f t="shared" si="34"/>
        <v>0.48741185864085507</v>
      </c>
      <c r="F82" s="52"/>
      <c r="G82" s="7">
        <f t="shared" si="41"/>
        <v>0.63041389583870788</v>
      </c>
      <c r="H82" s="7">
        <f t="shared" si="42"/>
        <v>0.84663639139781643</v>
      </c>
      <c r="I82" s="7">
        <f t="shared" si="43"/>
        <v>3.1365217391304347</v>
      </c>
      <c r="J82" s="7">
        <f t="shared" si="44"/>
        <v>1.3528520875713792</v>
      </c>
      <c r="K82" s="36">
        <f t="shared" si="35"/>
        <v>0.57570388373706272</v>
      </c>
      <c r="L82" s="20"/>
      <c r="M82" s="22">
        <v>2.2000000000000002</v>
      </c>
      <c r="N82" s="7">
        <f t="shared" si="45"/>
        <v>9.393409106405505E-2</v>
      </c>
      <c r="O82" s="7">
        <f t="shared" si="46"/>
        <v>0.57937427578215517</v>
      </c>
      <c r="P82" s="7">
        <f t="shared" si="47"/>
        <v>2.1555526319041722</v>
      </c>
      <c r="Q82" s="7">
        <f t="shared" si="36"/>
        <v>0.30955511888912474</v>
      </c>
      <c r="R82" s="19"/>
      <c r="S82" s="7">
        <f t="shared" si="48"/>
        <v>0.5301093808967644</v>
      </c>
      <c r="T82" s="7">
        <f t="shared" si="49"/>
        <v>0.59998059843674367</v>
      </c>
      <c r="U82" s="7">
        <f t="shared" si="50"/>
        <v>5.3408695652173934</v>
      </c>
      <c r="V82" s="7">
        <f t="shared" si="51"/>
        <v>1.6561877236013689</v>
      </c>
      <c r="W82" s="41">
        <f t="shared" si="37"/>
        <v>0.51594188161362853</v>
      </c>
    </row>
    <row r="83" spans="1:23" ht="15" customHeight="1" x14ac:dyDescent="0.3">
      <c r="A83" s="21">
        <v>1.71</v>
      </c>
      <c r="B83" s="7">
        <f t="shared" si="38"/>
        <v>0.20681092080598873</v>
      </c>
      <c r="C83" s="7">
        <f t="shared" si="39"/>
        <v>0.69511300799727516</v>
      </c>
      <c r="D83" s="7">
        <f t="shared" si="40"/>
        <v>1.379694949503929</v>
      </c>
      <c r="E83" s="36">
        <f t="shared" si="34"/>
        <v>0.48363034994132337</v>
      </c>
      <c r="F83" s="52"/>
      <c r="G83" s="7">
        <f t="shared" si="41"/>
        <v>0.62769222527228419</v>
      </c>
      <c r="H83" s="7">
        <f t="shared" si="42"/>
        <v>0.84214378848398985</v>
      </c>
      <c r="I83" s="7">
        <f t="shared" si="43"/>
        <v>3.1750695652173913</v>
      </c>
      <c r="J83" s="7">
        <f t="shared" si="44"/>
        <v>1.3583377427362171</v>
      </c>
      <c r="K83" s="36">
        <f t="shared" si="35"/>
        <v>0.57428476770213388</v>
      </c>
      <c r="L83" s="20"/>
      <c r="M83" s="22">
        <v>2.21</v>
      </c>
      <c r="N83" s="7">
        <f t="shared" si="45"/>
        <v>9.2389871596732162E-2</v>
      </c>
      <c r="O83" s="7">
        <f t="shared" si="46"/>
        <v>0.57716226628535483</v>
      </c>
      <c r="P83" s="7">
        <f t="shared" si="47"/>
        <v>2.177495534848422</v>
      </c>
      <c r="Q83" s="7">
        <f t="shared" si="36"/>
        <v>0.30643569208848503</v>
      </c>
      <c r="R83" s="19"/>
      <c r="S83" s="7">
        <f t="shared" si="48"/>
        <v>0.52866268507115277</v>
      </c>
      <c r="T83" s="7">
        <f t="shared" si="49"/>
        <v>0.59505667019398845</v>
      </c>
      <c r="U83" s="7">
        <f t="shared" si="50"/>
        <v>5.3907217391304361</v>
      </c>
      <c r="V83" s="7">
        <f t="shared" si="51"/>
        <v>1.6629017755117501</v>
      </c>
      <c r="W83" s="41">
        <f t="shared" si="37"/>
        <v>0.51496892218448154</v>
      </c>
    </row>
    <row r="84" spans="1:23" ht="15" customHeight="1" x14ac:dyDescent="0.3">
      <c r="A84" s="21">
        <v>1.72</v>
      </c>
      <c r="B84" s="7">
        <f t="shared" si="38"/>
        <v>0.20363619659165591</v>
      </c>
      <c r="C84" s="7">
        <f t="shared" si="39"/>
        <v>0.6926358951626308</v>
      </c>
      <c r="D84" s="7">
        <f t="shared" si="40"/>
        <v>1.3905737241087797</v>
      </c>
      <c r="E84" s="36">
        <f t="shared" si="34"/>
        <v>0.47984679968587163</v>
      </c>
      <c r="F84" s="52"/>
      <c r="G84" s="7">
        <f t="shared" si="41"/>
        <v>0.62500892870091451</v>
      </c>
      <c r="H84" s="7">
        <f t="shared" si="42"/>
        <v>0.83761237630384622</v>
      </c>
      <c r="I84" s="7">
        <f t="shared" si="43"/>
        <v>3.2138434782608694</v>
      </c>
      <c r="J84" s="7">
        <f t="shared" si="44"/>
        <v>1.3638449279792586</v>
      </c>
      <c r="K84" s="36">
        <f t="shared" si="35"/>
        <v>0.57287453392618648</v>
      </c>
      <c r="L84" s="20"/>
      <c r="M84" s="22">
        <v>2.21999999999999</v>
      </c>
      <c r="N84" s="7">
        <f t="shared" si="45"/>
        <v>9.0869985930214323E-2</v>
      </c>
      <c r="O84" s="7">
        <f t="shared" si="46"/>
        <v>0.57495716569115818</v>
      </c>
      <c r="P84" s="7">
        <f t="shared" si="47"/>
        <v>2.1997293808244653</v>
      </c>
      <c r="Q84" s="7">
        <f t="shared" si="36"/>
        <v>0.30333838201077729</v>
      </c>
      <c r="R84" s="19"/>
      <c r="S84" s="7">
        <f t="shared" si="48"/>
        <v>0.52723223287117815</v>
      </c>
      <c r="T84" s="7">
        <f t="shared" si="49"/>
        <v>0.59014809304486282</v>
      </c>
      <c r="U84" s="7">
        <f t="shared" si="50"/>
        <v>5.4407999999999506</v>
      </c>
      <c r="V84" s="7">
        <f t="shared" si="51"/>
        <v>1.6696424640857011</v>
      </c>
      <c r="W84" s="41">
        <f t="shared" si="37"/>
        <v>0.51400383325091481</v>
      </c>
    </row>
    <row r="85" spans="1:23" ht="15" customHeight="1" x14ac:dyDescent="0.3">
      <c r="A85" s="21">
        <v>1.73</v>
      </c>
      <c r="B85" s="7">
        <f t="shared" si="38"/>
        <v>0.20050325127997581</v>
      </c>
      <c r="C85" s="7">
        <f t="shared" si="39"/>
        <v>0.69016208456556016</v>
      </c>
      <c r="D85" s="7">
        <f t="shared" si="40"/>
        <v>1.4016286664531636</v>
      </c>
      <c r="E85" s="36">
        <f t="shared" si="34"/>
        <v>0.4760621462811378</v>
      </c>
      <c r="F85" s="52"/>
      <c r="G85" s="7">
        <f t="shared" si="41"/>
        <v>0.62236326188801194</v>
      </c>
      <c r="H85" s="7">
        <f t="shared" si="42"/>
        <v>0.83304360339355255</v>
      </c>
      <c r="I85" s="7">
        <f t="shared" si="43"/>
        <v>3.2528434782608699</v>
      </c>
      <c r="J85" s="7">
        <f t="shared" si="44"/>
        <v>1.3693738268028288</v>
      </c>
      <c r="K85" s="36">
        <f t="shared" si="35"/>
        <v>0.57147326303426782</v>
      </c>
      <c r="L85" s="20"/>
      <c r="M85" s="22">
        <v>2.23</v>
      </c>
      <c r="N85" s="7">
        <f t="shared" si="45"/>
        <v>8.9374102078643977E-2</v>
      </c>
      <c r="O85" s="7">
        <f t="shared" si="46"/>
        <v>0.57275900878325936</v>
      </c>
      <c r="P85" s="7">
        <f t="shared" si="47"/>
        <v>2.222257369557112</v>
      </c>
      <c r="Q85" s="7">
        <f t="shared" si="36"/>
        <v>0.30026330900360337</v>
      </c>
      <c r="R85" s="19"/>
      <c r="S85" s="7">
        <f t="shared" si="48"/>
        <v>0.52581777976165878</v>
      </c>
      <c r="T85" s="7">
        <f t="shared" si="49"/>
        <v>0.58525548215278889</v>
      </c>
      <c r="U85" s="7">
        <f t="shared" si="50"/>
        <v>5.4911043478260879</v>
      </c>
      <c r="V85" s="7">
        <f t="shared" si="51"/>
        <v>1.6764098403821308</v>
      </c>
      <c r="W85" s="41">
        <f t="shared" si="37"/>
        <v>0.51304655515420783</v>
      </c>
    </row>
    <row r="86" spans="1:23" ht="15" customHeight="1" x14ac:dyDescent="0.3">
      <c r="A86" s="21">
        <v>1.74</v>
      </c>
      <c r="B86" s="7">
        <f t="shared" si="38"/>
        <v>0.19741176988922185</v>
      </c>
      <c r="C86" s="7">
        <f t="shared" si="39"/>
        <v>0.68769169405971908</v>
      </c>
      <c r="D86" s="7">
        <f t="shared" si="40"/>
        <v>1.4128613484576313</v>
      </c>
      <c r="E86" s="36">
        <f t="shared" si="34"/>
        <v>0.47227730588658778</v>
      </c>
      <c r="F86" s="52"/>
      <c r="G86" s="7">
        <f t="shared" si="41"/>
        <v>0.61975449944885219</v>
      </c>
      <c r="H86" s="7">
        <f t="shared" si="42"/>
        <v>0.8284389118770692</v>
      </c>
      <c r="I86" s="7">
        <f>(2*$G$30/($G$30+1)*A86^2-($G$30-1)/($G$30+1))</f>
        <v>3.2920695652173917</v>
      </c>
      <c r="J86" s="7">
        <f t="shared" si="44"/>
        <v>1.3749246174513947</v>
      </c>
      <c r="K86" s="36">
        <f t="shared" si="35"/>
        <v>0.57008102723773091</v>
      </c>
      <c r="L86" s="20"/>
      <c r="M86" s="22">
        <v>2.23999999999999</v>
      </c>
      <c r="N86" s="7">
        <f t="shared" si="45"/>
        <v>8.7901890717139816E-2</v>
      </c>
      <c r="O86" s="7">
        <f t="shared" si="46"/>
        <v>0.57056782910352599</v>
      </c>
      <c r="P86" s="7">
        <f t="shared" si="47"/>
        <v>2.2450827384209755</v>
      </c>
      <c r="Q86" s="7">
        <f t="shared" si="36"/>
        <v>0.29721058374452802</v>
      </c>
      <c r="R86" s="19"/>
      <c r="S86" s="7">
        <f t="shared" si="48"/>
        <v>0.52441908590634623</v>
      </c>
      <c r="T86" s="7">
        <f t="shared" si="49"/>
        <v>0.5803794348444955</v>
      </c>
      <c r="U86" s="7">
        <f>(2*$G$30/($G$30+1)*M86^2-($G$30-1)/($G$30+1))</f>
        <v>5.5416347826086465</v>
      </c>
      <c r="V86" s="7">
        <f t="shared" si="51"/>
        <v>1.6832039543227435</v>
      </c>
      <c r="W86" s="41">
        <f t="shared" si="37"/>
        <v>0.51209702808329338</v>
      </c>
    </row>
    <row r="87" spans="1:23" ht="15" customHeight="1" x14ac:dyDescent="0.3">
      <c r="A87" s="21">
        <v>1.75</v>
      </c>
      <c r="B87" s="7">
        <f t="shared" si="38"/>
        <v>0.19436143204694895</v>
      </c>
      <c r="C87" s="7">
        <f t="shared" ref="C87:C111" si="52">1/(1+($G$1-1)/2*A87^2)</f>
        <v>0.68522483940042822</v>
      </c>
      <c r="D87" s="7">
        <f t="shared" ref="D87:D111" si="53">1/A87*(2/($G$1+1)*(1+($G$1-1)/2*A87^2))^(($G$1+1)/2/($G$1-1))</f>
        <v>1.4242733732301243</v>
      </c>
      <c r="E87" s="36">
        <f t="shared" si="34"/>
        <v>0.46849317257653339</v>
      </c>
      <c r="F87" s="52"/>
      <c r="G87" s="7">
        <f t="shared" ref="G87:G111" si="54">SQRT((A87^2+2/($G$30-1))/(2*$G$30/($G$30-1)*A87^2-1))</f>
        <v>0.61718193425227019</v>
      </c>
      <c r="H87" s="7">
        <f t="shared" ref="H87:H111" si="55">(($G$30+1)/2*A87^2/(1+($G$30-1)/2*A87^2))^($G$30/($G$30-1))*(2*$G$30/($G$30+1)*A87^2-($G$30-1)/($G$30+1))^(-1/($G$30-1))</f>
        <v>0.82379973651849592</v>
      </c>
      <c r="I87" s="7">
        <f t="shared" ref="I87:I111" si="56">(2*$G$30/($G$30+1)*A87^2-($G$30-1)/($G$30+1))</f>
        <v>3.331521739130435</v>
      </c>
      <c r="J87" s="7">
        <f t="shared" ref="J87:J111" si="57">(2*$G$30/($G$30-1)*A87^2-1)*(1+($G$30-1)/2*A87^2)/(($G$30+1)^2/2/($G$30-1)*A87^2)</f>
        <v>1.3804974730913162</v>
      </c>
      <c r="K87" s="36">
        <f t="shared" si="35"/>
        <v>0.5686978907719209</v>
      </c>
      <c r="L87" s="20"/>
      <c r="M87" s="22">
        <v>2.25</v>
      </c>
      <c r="N87" s="7">
        <f t="shared" si="45"/>
        <v>8.6453025228372199E-2</v>
      </c>
      <c r="O87" s="7">
        <f t="shared" ref="O87:O111" si="58">1/(1+($G$1-1)/2*M87^2)</f>
        <v>0.56838365896980458</v>
      </c>
      <c r="P87" s="7">
        <f t="shared" ref="P87:P111" si="59">1/M87*(2/($G$1+1)*(1+($G$1-1)/2*M87^2))^(($G$1+1)/2/($G$1-1))</f>
        <v>2.2682087626915881</v>
      </c>
      <c r="Q87" s="7">
        <f t="shared" si="36"/>
        <v>0.29418030748150781</v>
      </c>
      <c r="R87" s="19"/>
      <c r="S87" s="7">
        <f t="shared" ref="S87:S111" si="60">SQRT((M87^2+2/($G$30-1))/(2*$G$30/($G$30-1)*M87^2-1))</f>
        <v>0.52303591605638022</v>
      </c>
      <c r="T87" s="7">
        <f t="shared" ref="T87:T111" si="61">(($G$30+1)/2*M87^2/(1+($G$30-1)/2*M87^2))^($G$30/($G$30-1))*(2*$G$30/($G$30+1)*M87^2-($G$30-1)/($G$30+1))^(-1/($G$30-1))</f>
        <v>0.57552053079438059</v>
      </c>
      <c r="U87" s="7">
        <f t="shared" ref="U87:U111" si="62">(2*$G$30/($G$30+1)*M87^2-($G$30-1)/($G$30+1))</f>
        <v>5.5923913043478271</v>
      </c>
      <c r="V87" s="7">
        <f t="shared" ref="V87:V111" si="63">(2*$G$30/($G$30-1)*M87^2-1)*(1+($G$30-1)/2*M87^2)/(($G$30+1)^2/2/($G$30-1)*M87^2)</f>
        <v>1.6900248547223977</v>
      </c>
      <c r="W87" s="41">
        <f t="shared" si="37"/>
        <v>0.51115519211009952</v>
      </c>
    </row>
    <row r="88" spans="1:23" ht="15" customHeight="1" x14ac:dyDescent="0.3">
      <c r="A88" s="21">
        <v>1.76</v>
      </c>
      <c r="B88" s="7">
        <f t="shared" si="38"/>
        <v>0.19135191230089024</v>
      </c>
      <c r="C88" s="7">
        <f t="shared" si="52"/>
        <v>0.68276163425824765</v>
      </c>
      <c r="D88" s="7">
        <f t="shared" si="53"/>
        <v>1.4358663750317286</v>
      </c>
      <c r="E88" s="36">
        <f t="shared" si="34"/>
        <v>0.46471061851150142</v>
      </c>
      <c r="F88" s="52"/>
      <c r="G88" s="7">
        <f t="shared" si="54"/>
        <v>0.61464487684530367</v>
      </c>
      <c r="H88" s="7">
        <f t="shared" si="55"/>
        <v>0.81912750381976351</v>
      </c>
      <c r="I88" s="7">
        <f t="shared" si="56"/>
        <v>3.3712</v>
      </c>
      <c r="J88" s="7">
        <f t="shared" si="57"/>
        <v>1.3860925619834714</v>
      </c>
      <c r="K88" s="36">
        <f t="shared" si="35"/>
        <v>0.56732391031244611</v>
      </c>
      <c r="L88" s="20"/>
      <c r="M88" s="22">
        <v>2.25999999999999</v>
      </c>
      <c r="N88" s="7">
        <f t="shared" si="45"/>
        <v>8.5027181746101382E-2</v>
      </c>
      <c r="O88" s="7">
        <f t="shared" si="58"/>
        <v>0.56620652949370021</v>
      </c>
      <c r="P88" s="7">
        <f t="shared" si="59"/>
        <v>2.2916387557992457</v>
      </c>
      <c r="Q88" s="7">
        <f t="shared" si="36"/>
        <v>0.29117257227051196</v>
      </c>
      <c r="R88" s="19"/>
      <c r="S88" s="7">
        <f t="shared" si="60"/>
        <v>0.52166803944196694</v>
      </c>
      <c r="T88" s="7">
        <f t="shared" si="61"/>
        <v>0.57067933221494271</v>
      </c>
      <c r="U88" s="7">
        <f t="shared" si="62"/>
        <v>5.6433739130434288</v>
      </c>
      <c r="V88" s="7">
        <f t="shared" si="63"/>
        <v>1.696872589318317</v>
      </c>
      <c r="W88" s="41">
        <f t="shared" si="37"/>
        <v>0.51022098722307219</v>
      </c>
    </row>
    <row r="89" spans="1:23" ht="15" customHeight="1" x14ac:dyDescent="0.3">
      <c r="A89" s="21">
        <v>1.77</v>
      </c>
      <c r="B89" s="7">
        <f t="shared" si="38"/>
        <v>0.18838288042287557</v>
      </c>
      <c r="C89" s="7">
        <f t="shared" si="52"/>
        <v>0.6803021902329015</v>
      </c>
      <c r="D89" s="7">
        <f t="shared" si="53"/>
        <v>1.4476420192527282</v>
      </c>
      <c r="E89" s="36">
        <f t="shared" si="34"/>
        <v>0.46093049411849935</v>
      </c>
      <c r="F89" s="52"/>
      <c r="G89" s="7">
        <f t="shared" si="54"/>
        <v>0.61214265489975095</v>
      </c>
      <c r="H89" s="7">
        <f t="shared" si="55"/>
        <v>0.8144236311624381</v>
      </c>
      <c r="I89" s="7">
        <f t="shared" si="56"/>
        <v>3.4111043478260874</v>
      </c>
      <c r="J89" s="7">
        <f t="shared" si="57"/>
        <v>1.3917100476490707</v>
      </c>
      <c r="K89" s="36">
        <f t="shared" si="35"/>
        <v>0.56595913537111653</v>
      </c>
      <c r="L89" s="20"/>
      <c r="M89" s="22">
        <v>2.2699999999999898</v>
      </c>
      <c r="N89" s="7">
        <f t="shared" si="45"/>
        <v>8.3624039195674849E-2</v>
      </c>
      <c r="O89" s="7">
        <f t="shared" si="58"/>
        <v>0.56403647059819106</v>
      </c>
      <c r="P89" s="7">
        <f t="shared" si="59"/>
        <v>2.315376069587002</v>
      </c>
      <c r="Q89" s="7">
        <f t="shared" si="36"/>
        <v>0.28818746121008437</v>
      </c>
      <c r="R89" s="19"/>
      <c r="S89" s="7">
        <f t="shared" si="60"/>
        <v>0.52031522966708854</v>
      </c>
      <c r="T89" s="7">
        <f t="shared" si="61"/>
        <v>0.56585638405260874</v>
      </c>
      <c r="U89" s="7">
        <f t="shared" si="62"/>
        <v>5.6945826086956011</v>
      </c>
      <c r="V89" s="7">
        <f t="shared" si="63"/>
        <v>1.7037472047986129</v>
      </c>
      <c r="W89" s="41">
        <f t="shared" si="37"/>
        <v>0.50929435335890916</v>
      </c>
    </row>
    <row r="90" spans="1:23" ht="15" customHeight="1" x14ac:dyDescent="0.3">
      <c r="A90" s="21">
        <v>1.78</v>
      </c>
      <c r="B90" s="7">
        <f t="shared" si="38"/>
        <v>0.18545400170577106</v>
      </c>
      <c r="C90" s="7">
        <f t="shared" si="52"/>
        <v>0.67784661686753522</v>
      </c>
      <c r="D90" s="7">
        <f t="shared" si="53"/>
        <v>1.4596020023986334</v>
      </c>
      <c r="E90" s="36">
        <f t="shared" si="34"/>
        <v>0.45715362827970785</v>
      </c>
      <c r="F90" s="52"/>
      <c r="G90" s="7">
        <f t="shared" si="54"/>
        <v>0.60967461267966472</v>
      </c>
      <c r="H90" s="7">
        <f t="shared" si="55"/>
        <v>0.80968952599243715</v>
      </c>
      <c r="I90" s="7">
        <f t="shared" si="56"/>
        <v>3.451234782608696</v>
      </c>
      <c r="J90" s="7">
        <f t="shared" si="57"/>
        <v>1.3973500890289723</v>
      </c>
      <c r="K90" s="36">
        <f t="shared" si="35"/>
        <v>0.56460360867256365</v>
      </c>
      <c r="L90" s="20"/>
      <c r="M90" s="22">
        <v>2.27999999999999</v>
      </c>
      <c r="N90" s="7">
        <f t="shared" si="45"/>
        <v>8.2243279331657218E-2</v>
      </c>
      <c r="O90" s="7">
        <f t="shared" si="58"/>
        <v>0.56187351103519789</v>
      </c>
      <c r="P90" s="7">
        <f t="shared" si="59"/>
        <v>2.3394240945714064</v>
      </c>
      <c r="Q90" s="7">
        <f t="shared" si="36"/>
        <v>0.28522504867297599</v>
      </c>
      <c r="R90" s="19"/>
      <c r="S90" s="7">
        <f t="shared" si="60"/>
        <v>0.51897726460722005</v>
      </c>
      <c r="T90" s="7">
        <f t="shared" si="61"/>
        <v>0.56105221418880913</v>
      </c>
      <c r="U90" s="7">
        <f t="shared" si="62"/>
        <v>5.7460173913042967</v>
      </c>
      <c r="V90" s="7">
        <f t="shared" si="63"/>
        <v>1.7106487468297582</v>
      </c>
      <c r="W90" s="41">
        <f t="shared" si="37"/>
        <v>0.50837523043263455</v>
      </c>
    </row>
    <row r="91" spans="1:23" ht="15" customHeight="1" x14ac:dyDescent="0.3">
      <c r="A91" s="21">
        <v>1.79</v>
      </c>
      <c r="B91" s="7">
        <f t="shared" si="38"/>
        <v>0.18256493725345291</v>
      </c>
      <c r="C91" s="7">
        <f t="shared" si="52"/>
        <v>0.67539502166329535</v>
      </c>
      <c r="D91" s="7">
        <f t="shared" si="53"/>
        <v>1.4717480520858466</v>
      </c>
      <c r="E91" s="36">
        <f t="shared" si="34"/>
        <v>0.45338082852916223</v>
      </c>
      <c r="F91" s="52"/>
      <c r="G91" s="7">
        <f t="shared" si="54"/>
        <v>0.60724011052885174</v>
      </c>
      <c r="H91" s="7">
        <f t="shared" si="55"/>
        <v>0.80492658504643488</v>
      </c>
      <c r="I91" s="7">
        <f t="shared" si="56"/>
        <v>3.4915913043478262</v>
      </c>
      <c r="J91" s="7">
        <f t="shared" si="57"/>
        <v>1.4030128406367812</v>
      </c>
      <c r="K91" s="36">
        <f t="shared" si="35"/>
        <v>0.56325736651250857</v>
      </c>
      <c r="L91" s="20"/>
      <c r="M91" s="22">
        <v>2.2899999999999898</v>
      </c>
      <c r="N91" s="7">
        <f t="shared" si="45"/>
        <v>8.088458677261838E-2</v>
      </c>
      <c r="O91" s="7">
        <f t="shared" si="58"/>
        <v>0.55971767840301567</v>
      </c>
      <c r="P91" s="7">
        <f t="shared" si="59"/>
        <v>2.3637862602069495</v>
      </c>
      <c r="Q91" s="7">
        <f t="shared" si="36"/>
        <v>0.28228540053466727</v>
      </c>
      <c r="R91" s="19"/>
      <c r="S91" s="7">
        <f t="shared" si="60"/>
        <v>0.51765392630989737</v>
      </c>
      <c r="T91" s="7">
        <f t="shared" si="61"/>
        <v>0.55626733364574577</v>
      </c>
      <c r="U91" s="7">
        <f t="shared" si="62"/>
        <v>5.7976782608695139</v>
      </c>
      <c r="V91" s="7">
        <f t="shared" si="63"/>
        <v>1.7175772600833297</v>
      </c>
      <c r="W91" s="41">
        <f t="shared" si="37"/>
        <v>0.50746355836605317</v>
      </c>
    </row>
    <row r="92" spans="1:23" ht="15" customHeight="1" x14ac:dyDescent="0.3">
      <c r="A92" s="21">
        <v>1.8</v>
      </c>
      <c r="B92" s="7">
        <f t="shared" si="38"/>
        <v>0.17971534426382849</v>
      </c>
      <c r="C92" s="7">
        <f t="shared" si="52"/>
        <v>0.67294751009421261</v>
      </c>
      <c r="D92" s="7">
        <f t="shared" si="53"/>
        <v>1.4840819270466812</v>
      </c>
      <c r="E92" s="36">
        <f t="shared" si="34"/>
        <v>0.44961288125697502</v>
      </c>
      <c r="F92" s="52"/>
      <c r="G92" s="7">
        <f t="shared" si="54"/>
        <v>0.6048385243774963</v>
      </c>
      <c r="H92" s="7">
        <f t="shared" si="55"/>
        <v>0.80013619361884014</v>
      </c>
      <c r="I92" s="7">
        <f t="shared" si="56"/>
        <v>3.5321739130434788</v>
      </c>
      <c r="J92" s="7">
        <f t="shared" si="57"/>
        <v>1.4086984527060145</v>
      </c>
      <c r="K92" s="36">
        <f t="shared" si="35"/>
        <v>0.56192043909859191</v>
      </c>
      <c r="L92" s="20"/>
      <c r="M92" s="22">
        <v>2.2999999999999901</v>
      </c>
      <c r="N92" s="7">
        <f t="shared" si="45"/>
        <v>7.9547649033197665E-2</v>
      </c>
      <c r="O92" s="7">
        <f t="shared" si="58"/>
        <v>0.55756899916364866</v>
      </c>
      <c r="P92" s="7">
        <f t="shared" si="59"/>
        <v>2.3884660351536668</v>
      </c>
      <c r="Q92" s="7">
        <f t="shared" si="36"/>
        <v>0.27936857439881169</v>
      </c>
      <c r="R92" s="19"/>
      <c r="S92" s="7">
        <f t="shared" si="60"/>
        <v>0.51634500089807389</v>
      </c>
      <c r="T92" s="7">
        <f t="shared" si="61"/>
        <v>0.55150223679658783</v>
      </c>
      <c r="U92" s="7">
        <f t="shared" si="62"/>
        <v>5.8495652173912536</v>
      </c>
      <c r="V92" s="7">
        <f t="shared" si="63"/>
        <v>1.7245327882618995</v>
      </c>
      <c r="W92" s="41">
        <f t="shared" si="37"/>
        <v>0.50655927711468551</v>
      </c>
    </row>
    <row r="93" spans="1:23" ht="15" customHeight="1" x14ac:dyDescent="0.3">
      <c r="A93" s="21">
        <v>1.81</v>
      </c>
      <c r="B93" s="7">
        <f t="shared" si="38"/>
        <v>0.17690487630493049</v>
      </c>
      <c r="C93" s="7">
        <f t="shared" si="52"/>
        <v>0.67050418562237868</v>
      </c>
      <c r="D93" s="7">
        <f t="shared" si="53"/>
        <v>1.496605417143414</v>
      </c>
      <c r="E93" s="36">
        <f t="shared" si="34"/>
        <v>0.44585055192067419</v>
      </c>
      <c r="F93" s="52"/>
      <c r="G93" s="7">
        <f t="shared" si="54"/>
        <v>0.60246924526707224</v>
      </c>
      <c r="H93" s="7">
        <f t="shared" si="55"/>
        <v>0.79531972486816349</v>
      </c>
      <c r="I93" s="7">
        <f t="shared" si="56"/>
        <v>3.5729826086956527</v>
      </c>
      <c r="J93" s="7">
        <f t="shared" si="57"/>
        <v>1.4144070713315879</v>
      </c>
      <c r="K93" s="36">
        <f t="shared" si="35"/>
        <v>0.56059285087463406</v>
      </c>
      <c r="L93" s="20"/>
      <c r="M93" s="22">
        <v>2.3099999999999898</v>
      </c>
      <c r="N93" s="7">
        <f t="shared" si="45"/>
        <v>7.8232156553518201E-2</v>
      </c>
      <c r="O93" s="7">
        <f t="shared" si="58"/>
        <v>0.55542749866003327</v>
      </c>
      <c r="P93" s="7">
        <f t="shared" si="59"/>
        <v>2.4134669275480207</v>
      </c>
      <c r="Q93" s="7">
        <f t="shared" si="36"/>
        <v>0.27647461981953558</v>
      </c>
      <c r="R93" s="19"/>
      <c r="S93" s="7">
        <f t="shared" si="60"/>
        <v>0.51505027847616103</v>
      </c>
      <c r="T93" s="7">
        <f t="shared" si="61"/>
        <v>0.54675740157969188</v>
      </c>
      <c r="U93" s="7">
        <f t="shared" si="62"/>
        <v>5.9016782608695131</v>
      </c>
      <c r="V93" s="7">
        <f t="shared" si="63"/>
        <v>1.7315153741241465</v>
      </c>
      <c r="W93" s="41">
        <f t="shared" si="37"/>
        <v>0.50566232669323652</v>
      </c>
    </row>
    <row r="94" spans="1:23" ht="15" customHeight="1" x14ac:dyDescent="0.3">
      <c r="A94" s="21">
        <v>1.82</v>
      </c>
      <c r="B94" s="7">
        <f t="shared" si="38"/>
        <v>0.17413318358411092</v>
      </c>
      <c r="C94" s="7">
        <f t="shared" si="52"/>
        <v>0.66806514971340003</v>
      </c>
      <c r="D94" s="7">
        <f t="shared" si="53"/>
        <v>1.5093203433911273</v>
      </c>
      <c r="E94" s="36">
        <f t="shared" si="34"/>
        <v>0.44209458526323359</v>
      </c>
      <c r="F94" s="52"/>
      <c r="G94" s="7">
        <f t="shared" si="54"/>
        <v>0.60013167889274543</v>
      </c>
      <c r="H94" s="7">
        <f t="shared" si="55"/>
        <v>0.79047853916168787</v>
      </c>
      <c r="I94" s="7">
        <f t="shared" si="56"/>
        <v>3.6140173913043485</v>
      </c>
      <c r="J94" s="7">
        <f t="shared" si="57"/>
        <v>1.420138838605878</v>
      </c>
      <c r="K94" s="36">
        <f t="shared" si="35"/>
        <v>0.55927462082914969</v>
      </c>
      <c r="L94" s="20"/>
      <c r="M94" s="22">
        <v>2.3199999999999901</v>
      </c>
      <c r="N94" s="7">
        <f t="shared" si="45"/>
        <v>7.6937802726037036E-2</v>
      </c>
      <c r="O94" s="7">
        <f t="shared" si="58"/>
        <v>0.55329320113314651</v>
      </c>
      <c r="P94" s="7">
        <f t="shared" si="59"/>
        <v>2.4387924852770166</v>
      </c>
      <c r="Q94" s="7">
        <f t="shared" si="36"/>
        <v>0.27360357852056827</v>
      </c>
      <c r="R94" s="19"/>
      <c r="S94" s="7">
        <f t="shared" si="60"/>
        <v>0.51376955303867167</v>
      </c>
      <c r="T94" s="7">
        <f t="shared" si="61"/>
        <v>0.54203328971653986</v>
      </c>
      <c r="U94" s="7">
        <f t="shared" si="62"/>
        <v>5.9540173913042969</v>
      </c>
      <c r="V94" s="7">
        <f t="shared" si="63"/>
        <v>1.7385250595092197</v>
      </c>
      <c r="W94" s="41">
        <f t="shared" si="37"/>
        <v>0.50477264719967907</v>
      </c>
    </row>
    <row r="95" spans="1:23" ht="15" customHeight="1" x14ac:dyDescent="0.3">
      <c r="A95" s="21">
        <v>1.83</v>
      </c>
      <c r="B95" s="7">
        <f t="shared" si="38"/>
        <v>0.17139991321037201</v>
      </c>
      <c r="C95" s="7">
        <f t="shared" si="52"/>
        <v>0.66563050185211692</v>
      </c>
      <c r="D95" s="7">
        <f t="shared" si="53"/>
        <v>1.522228557989038</v>
      </c>
      <c r="E95" s="36">
        <f t="shared" si="34"/>
        <v>0.43834570553738567</v>
      </c>
      <c r="F95" s="52"/>
      <c r="G95" s="7">
        <f t="shared" si="54"/>
        <v>0.59782524516251312</v>
      </c>
      <c r="H95" s="7">
        <f t="shared" si="55"/>
        <v>0.78561398345732714</v>
      </c>
      <c r="I95" s="7">
        <f t="shared" si="56"/>
        <v>3.655278260869566</v>
      </c>
      <c r="J95" s="7">
        <f t="shared" si="57"/>
        <v>1.425893892749593</v>
      </c>
      <c r="K95" s="36">
        <f t="shared" si="35"/>
        <v>0.55796576278888965</v>
      </c>
      <c r="L95" s="20"/>
      <c r="M95" s="22">
        <v>2.3299999999999899</v>
      </c>
      <c r="N95" s="7">
        <f t="shared" si="45"/>
        <v>7.5664283919912173E-2</v>
      </c>
      <c r="O95" s="7">
        <f t="shared" si="58"/>
        <v>0.55116612973899737</v>
      </c>
      <c r="P95" s="7">
        <f t="shared" si="59"/>
        <v>2.4644462962554874</v>
      </c>
      <c r="Q95" s="7">
        <f t="shared" si="36"/>
        <v>0.27075548461117177</v>
      </c>
      <c r="R95" s="19"/>
      <c r="S95" s="7">
        <f t="shared" si="60"/>
        <v>0.51250262238137767</v>
      </c>
      <c r="T95" s="7">
        <f t="shared" si="61"/>
        <v>0.53733034693302895</v>
      </c>
      <c r="U95" s="7">
        <f t="shared" si="62"/>
        <v>6.0065826086955996</v>
      </c>
      <c r="V95" s="7">
        <f t="shared" si="63"/>
        <v>1.7455618853603596</v>
      </c>
      <c r="W95" s="41">
        <f t="shared" si="37"/>
        <v>0.50389017883800546</v>
      </c>
    </row>
    <row r="96" spans="1:23" ht="15" customHeight="1" x14ac:dyDescent="0.3">
      <c r="A96" s="21">
        <v>1.84</v>
      </c>
      <c r="B96" s="7">
        <f t="shared" si="38"/>
        <v>0.16870470944987229</v>
      </c>
      <c r="C96" s="7">
        <f t="shared" si="52"/>
        <v>0.66320033955857383</v>
      </c>
      <c r="D96" s="7">
        <f t="shared" si="53"/>
        <v>1.5353319443600812</v>
      </c>
      <c r="E96" s="36">
        <f t="shared" si="34"/>
        <v>0.4346046167358118</v>
      </c>
      <c r="F96" s="52"/>
      <c r="G96" s="7">
        <f t="shared" si="54"/>
        <v>0.59554937777236217</v>
      </c>
      <c r="H96" s="7">
        <f t="shared" si="55"/>
        <v>0.78072739072161035</v>
      </c>
      <c r="I96" s="7">
        <f t="shared" si="56"/>
        <v>3.696765217391305</v>
      </c>
      <c r="J96" s="7">
        <f t="shared" si="57"/>
        <v>1.431672368237678</v>
      </c>
      <c r="K96" s="36">
        <f t="shared" si="35"/>
        <v>0.55666628569815557</v>
      </c>
      <c r="L96" s="20"/>
      <c r="M96" s="22">
        <v>2.3399999999999901</v>
      </c>
      <c r="N96" s="7">
        <f t="shared" si="45"/>
        <v>7.4411299502966294E-2</v>
      </c>
      <c r="O96" s="7">
        <f t="shared" si="58"/>
        <v>0.5490463065654978</v>
      </c>
      <c r="P96" s="7">
        <f t="shared" si="59"/>
        <v>2.49043198870659</v>
      </c>
      <c r="Q96" s="7">
        <f t="shared" si="36"/>
        <v>0.26793036479884191</v>
      </c>
      <c r="R96" s="19"/>
      <c r="S96" s="7">
        <f t="shared" si="60"/>
        <v>0.51124928801490255</v>
      </c>
      <c r="T96" s="7">
        <f t="shared" si="61"/>
        <v>0.53264900318382991</v>
      </c>
      <c r="U96" s="7">
        <f t="shared" si="62"/>
        <v>6.0593739130434274</v>
      </c>
      <c r="V96" s="7">
        <f t="shared" si="63"/>
        <v>1.7526258917478277</v>
      </c>
      <c r="W96" s="41">
        <f t="shared" si="37"/>
        <v>0.50301486193971634</v>
      </c>
    </row>
    <row r="97" spans="1:23" ht="15" customHeight="1" x14ac:dyDescent="0.3">
      <c r="A97" s="21">
        <v>1.85</v>
      </c>
      <c r="B97" s="7">
        <f t="shared" si="38"/>
        <v>0.16604721397465594</v>
      </c>
      <c r="C97" s="7">
        <f t="shared" si="52"/>
        <v>0.66077475840422895</v>
      </c>
      <c r="D97" s="7">
        <f t="shared" si="53"/>
        <v>1.5486324171984975</v>
      </c>
      <c r="E97" s="36">
        <f t="shared" si="34"/>
        <v>0.4308720028268237</v>
      </c>
      <c r="F97" s="52"/>
      <c r="G97" s="7">
        <f t="shared" si="54"/>
        <v>0.59330352379676121</v>
      </c>
      <c r="H97" s="7">
        <f t="shared" si="55"/>
        <v>0.77582007938273956</v>
      </c>
      <c r="I97" s="7">
        <f t="shared" si="56"/>
        <v>3.7384782608695657</v>
      </c>
      <c r="J97" s="7">
        <f t="shared" si="57"/>
        <v>1.4374743959204701</v>
      </c>
      <c r="K97" s="36">
        <f t="shared" si="35"/>
        <v>0.55537619388458592</v>
      </c>
      <c r="L97" s="20"/>
      <c r="M97" s="22">
        <v>2.3499999999999899</v>
      </c>
      <c r="N97" s="7">
        <f t="shared" si="45"/>
        <v>7.3178551861328406E-2</v>
      </c>
      <c r="O97" s="7">
        <f t="shared" si="58"/>
        <v>0.54693375264921251</v>
      </c>
      <c r="P97" s="7">
        <f t="shared" si="59"/>
        <v>2.5167532314453851</v>
      </c>
      <c r="Q97" s="7">
        <f t="shared" si="36"/>
        <v>0.26512823859876389</v>
      </c>
      <c r="R97" s="19"/>
      <c r="S97" s="7">
        <f t="shared" si="60"/>
        <v>0.51000935508067147</v>
      </c>
      <c r="T97" s="7">
        <f t="shared" si="61"/>
        <v>0.52798967287947673</v>
      </c>
      <c r="U97" s="7">
        <f t="shared" si="62"/>
        <v>6.1123913043477724</v>
      </c>
      <c r="V97" s="7">
        <f t="shared" si="63"/>
        <v>1.7597171178911428</v>
      </c>
      <c r="W97" s="41">
        <f t="shared" si="37"/>
        <v>0.50214663698409889</v>
      </c>
    </row>
    <row r="98" spans="1:23" ht="15" customHeight="1" x14ac:dyDescent="0.3">
      <c r="A98" s="21">
        <v>1.86</v>
      </c>
      <c r="B98" s="7">
        <f t="shared" si="38"/>
        <v>0.16342706610465385</v>
      </c>
      <c r="C98" s="7">
        <f t="shared" si="52"/>
        <v>0.65835385202838814</v>
      </c>
      <c r="D98" s="7">
        <f t="shared" si="53"/>
        <v>1.5621319225251977</v>
      </c>
      <c r="E98" s="36">
        <f t="shared" si="34"/>
        <v>0.42714852799514369</v>
      </c>
      <c r="F98" s="52"/>
      <c r="G98" s="7">
        <f t="shared" si="54"/>
        <v>0.59108714329384038</v>
      </c>
      <c r="H98" s="7">
        <f t="shared" si="55"/>
        <v>0.77089335281766347</v>
      </c>
      <c r="I98" s="7">
        <f t="shared" si="56"/>
        <v>3.7804173913043488</v>
      </c>
      <c r="J98" s="7">
        <f t="shared" si="57"/>
        <v>1.4433001031403048</v>
      </c>
      <c r="K98" s="36">
        <f t="shared" si="35"/>
        <v>0.55409548731207614</v>
      </c>
      <c r="L98" s="20"/>
      <c r="M98" s="22">
        <v>2.3599999999999901</v>
      </c>
      <c r="N98" s="7">
        <f t="shared" si="45"/>
        <v>7.1965746416828152E-2</v>
      </c>
      <c r="O98" s="7">
        <f t="shared" si="58"/>
        <v>0.54482848799198214</v>
      </c>
      <c r="P98" s="7">
        <f t="shared" si="59"/>
        <v>2.5434137341655538</v>
      </c>
      <c r="Q98" s="7">
        <f t="shared" si="36"/>
        <v>0.26234911853999959</v>
      </c>
      <c r="R98" s="19"/>
      <c r="S98" s="7">
        <f t="shared" si="60"/>
        <v>0.50878263226914111</v>
      </c>
      <c r="T98" s="7">
        <f t="shared" si="61"/>
        <v>0.52335275511591162</v>
      </c>
      <c r="U98" s="7">
        <f t="shared" si="62"/>
        <v>6.1656347826086435</v>
      </c>
      <c r="V98" s="7">
        <f t="shared" si="63"/>
        <v>1.7668356021806673</v>
      </c>
      <c r="W98" s="41">
        <f t="shared" si="37"/>
        <v>0.50128544461735869</v>
      </c>
    </row>
    <row r="99" spans="1:23" ht="15" customHeight="1" x14ac:dyDescent="0.3">
      <c r="A99" s="21">
        <v>1.87</v>
      </c>
      <c r="B99" s="7">
        <f t="shared" si="38"/>
        <v>0.16084390304301363</v>
      </c>
      <c r="C99" s="7">
        <f t="shared" si="52"/>
        <v>0.65593771215485364</v>
      </c>
      <c r="D99" s="7">
        <f t="shared" si="53"/>
        <v>1.5758324377506665</v>
      </c>
      <c r="E99" s="36">
        <f t="shared" si="34"/>
        <v>0.42343483688742206</v>
      </c>
      <c r="F99" s="52"/>
      <c r="G99" s="7">
        <f t="shared" si="54"/>
        <v>0.58889970892463772</v>
      </c>
      <c r="H99" s="7">
        <f t="shared" si="55"/>
        <v>0.76594849887217442</v>
      </c>
      <c r="I99" s="7">
        <f t="shared" si="56"/>
        <v>3.8225826086956531</v>
      </c>
      <c r="J99" s="7">
        <f t="shared" si="57"/>
        <v>1.4491496138437716</v>
      </c>
      <c r="K99" s="36">
        <f t="shared" si="35"/>
        <v>0.55282416182146799</v>
      </c>
      <c r="L99" s="20"/>
      <c r="M99" s="22">
        <v>2.3699999999999899</v>
      </c>
      <c r="N99" s="7">
        <f t="shared" si="45"/>
        <v>7.0772591642221591E-2</v>
      </c>
      <c r="O99" s="7">
        <f t="shared" si="58"/>
        <v>0.54273053157742124</v>
      </c>
      <c r="P99" s="7">
        <f t="shared" si="59"/>
        <v>2.5704172477291825</v>
      </c>
      <c r="Q99" s="7">
        <f t="shared" si="36"/>
        <v>0.25959301036839455</v>
      </c>
      <c r="R99" s="19"/>
      <c r="S99" s="7">
        <f t="shared" si="60"/>
        <v>0.50756893174023987</v>
      </c>
      <c r="T99" s="7">
        <f t="shared" si="61"/>
        <v>0.51873863390619412</v>
      </c>
      <c r="U99" s="7">
        <f t="shared" si="62"/>
        <v>6.2191043478260344</v>
      </c>
      <c r="V99" s="7">
        <f t="shared" si="63"/>
        <v>1.7739813821985506</v>
      </c>
      <c r="W99" s="41">
        <f t="shared" si="37"/>
        <v>0.50043122567064791</v>
      </c>
    </row>
    <row r="100" spans="1:23" ht="15" customHeight="1" x14ac:dyDescent="0.3">
      <c r="A100" s="21">
        <v>1.88</v>
      </c>
      <c r="B100" s="7">
        <f t="shared" si="38"/>
        <v>0.15829736010481749</v>
      </c>
      <c r="C100" s="7">
        <f t="shared" si="52"/>
        <v>0.65352642860877297</v>
      </c>
      <c r="D100" s="7">
        <f t="shared" si="53"/>
        <v>1.589735971745214</v>
      </c>
      <c r="E100" s="36">
        <f t="shared" si="34"/>
        <v>0.41973155486211999</v>
      </c>
      <c r="F100" s="52"/>
      <c r="G100" s="7">
        <f t="shared" si="54"/>
        <v>0.58674070558582636</v>
      </c>
      <c r="H100" s="7">
        <f t="shared" si="55"/>
        <v>0.76098678941302622</v>
      </c>
      <c r="I100" s="7">
        <f t="shared" si="56"/>
        <v>3.8649739130434781</v>
      </c>
      <c r="J100" s="7">
        <f t="shared" si="57"/>
        <v>1.455023048689799</v>
      </c>
      <c r="K100" s="36">
        <f t="shared" si="35"/>
        <v>0.55156220935960298</v>
      </c>
      <c r="L100" s="20"/>
      <c r="M100" s="22">
        <v>2.3799999999999901</v>
      </c>
      <c r="N100" s="7">
        <f t="shared" si="45"/>
        <v>6.9598799074320775E-2</v>
      </c>
      <c r="O100" s="7">
        <f t="shared" si="58"/>
        <v>0.54063990138728402</v>
      </c>
      <c r="P100" s="7">
        <f t="shared" si="59"/>
        <v>2.5977675644596063</v>
      </c>
      <c r="Q100" s="7">
        <f t="shared" si="36"/>
        <v>0.25685991324619051</v>
      </c>
      <c r="R100" s="19"/>
      <c r="S100" s="7">
        <f t="shared" si="60"/>
        <v>0.506368069045945</v>
      </c>
      <c r="T100" s="7">
        <f t="shared" si="61"/>
        <v>0.51414767841409426</v>
      </c>
      <c r="U100" s="7">
        <f t="shared" si="62"/>
        <v>6.2727999999999478</v>
      </c>
      <c r="V100" s="7">
        <f t="shared" si="63"/>
        <v>1.7811544947390654</v>
      </c>
      <c r="W100" s="41">
        <f t="shared" si="37"/>
        <v>0.49958392117705008</v>
      </c>
    </row>
    <row r="101" spans="1:23" ht="15" customHeight="1" x14ac:dyDescent="0.3">
      <c r="A101" s="21">
        <v>1.89</v>
      </c>
      <c r="B101" s="7">
        <f t="shared" si="38"/>
        <v>0.15578707093925184</v>
      </c>
      <c r="C101" s="7">
        <f t="shared" si="52"/>
        <v>0.65112008933367627</v>
      </c>
      <c r="D101" s="7">
        <f t="shared" si="53"/>
        <v>1.6038445649163589</v>
      </c>
      <c r="E101" s="36">
        <f t="shared" si="34"/>
        <v>0.41603928824340913</v>
      </c>
      <c r="F101" s="52"/>
      <c r="G101" s="7">
        <f t="shared" si="54"/>
        <v>0.5846096300553616</v>
      </c>
      <c r="H101" s="7">
        <f t="shared" si="55"/>
        <v>0.75600947991107437</v>
      </c>
      <c r="I101" s="7">
        <f t="shared" si="56"/>
        <v>3.9075913043478265</v>
      </c>
      <c r="J101" s="7">
        <f t="shared" si="57"/>
        <v>1.4609205251537478</v>
      </c>
      <c r="K101" s="36">
        <f t="shared" si="35"/>
        <v>0.55030961819730817</v>
      </c>
      <c r="L101" s="20"/>
      <c r="M101" s="22">
        <v>2.3899999999999899</v>
      </c>
      <c r="N101" s="7">
        <f t="shared" si="45"/>
        <v>6.8444083325102156E-2</v>
      </c>
      <c r="O101" s="7">
        <f t="shared" si="58"/>
        <v>0.5385566144177012</v>
      </c>
      <c r="P101" s="7">
        <f t="shared" si="59"/>
        <v>2.6254685184372728</v>
      </c>
      <c r="Q101" s="7">
        <f t="shared" si="36"/>
        <v>0.25414981994833774</v>
      </c>
      <c r="R101" s="19"/>
      <c r="S101" s="7">
        <f t="shared" si="60"/>
        <v>0.50517986305493312</v>
      </c>
      <c r="T101" s="7">
        <f t="shared" si="61"/>
        <v>0.50958024318931294</v>
      </c>
      <c r="U101" s="7">
        <f t="shared" si="62"/>
        <v>6.3267217391303809</v>
      </c>
      <c r="V101" s="7">
        <f t="shared" si="63"/>
        <v>1.7883549758283424</v>
      </c>
      <c r="W101" s="41">
        <f t="shared" si="37"/>
        <v>0.49874347238756433</v>
      </c>
    </row>
    <row r="102" spans="1:23" ht="15" customHeight="1" x14ac:dyDescent="0.3">
      <c r="A102" s="21">
        <v>1.9</v>
      </c>
      <c r="B102" s="7">
        <f t="shared" si="38"/>
        <v>0.15331266774529781</v>
      </c>
      <c r="C102" s="7">
        <f t="shared" si="52"/>
        <v>0.6487187804086928</v>
      </c>
      <c r="D102" s="7">
        <f t="shared" si="53"/>
        <v>1.6181602892931417</v>
      </c>
      <c r="E102" s="36">
        <f t="shared" si="34"/>
        <v>0.41235862457874384</v>
      </c>
      <c r="F102" s="52"/>
      <c r="G102" s="7">
        <f t="shared" si="54"/>
        <v>0.58250599065051478</v>
      </c>
      <c r="H102" s="7">
        <f t="shared" si="55"/>
        <v>0.75101780905450533</v>
      </c>
      <c r="I102" s="7">
        <f t="shared" si="56"/>
        <v>3.9504347826086961</v>
      </c>
      <c r="J102" s="7">
        <f t="shared" si="57"/>
        <v>1.466842157627678</v>
      </c>
      <c r="K102" s="36">
        <f t="shared" si="35"/>
        <v>0.54906637313685336</v>
      </c>
      <c r="L102" s="20"/>
      <c r="M102" s="22">
        <v>2.3999999999999901</v>
      </c>
      <c r="N102" s="7">
        <f t="shared" si="45"/>
        <v>6.7308162090864612E-2</v>
      </c>
      <c r="O102" s="7">
        <f t="shared" si="58"/>
        <v>0.53648068669528104</v>
      </c>
      <c r="P102" s="7">
        <f t="shared" si="59"/>
        <v>2.6535239857986164</v>
      </c>
      <c r="Q102" s="7">
        <f t="shared" si="36"/>
        <v>0.25146271705550088</v>
      </c>
      <c r="R102" s="19"/>
      <c r="S102" s="7">
        <f t="shared" si="60"/>
        <v>0.50400413587923598</v>
      </c>
      <c r="T102" s="7">
        <f t="shared" si="61"/>
        <v>0.50503666840407146</v>
      </c>
      <c r="U102" s="7">
        <f t="shared" si="62"/>
        <v>6.3808695652173393</v>
      </c>
      <c r="V102" s="7">
        <f t="shared" si="63"/>
        <v>1.7955828607435347</v>
      </c>
      <c r="W102" s="41">
        <f t="shared" si="37"/>
        <v>0.49790982078613988</v>
      </c>
    </row>
    <row r="103" spans="1:23" ht="15" customHeight="1" x14ac:dyDescent="0.3">
      <c r="A103" s="21">
        <v>1.91</v>
      </c>
      <c r="B103" s="7">
        <f t="shared" si="38"/>
        <v>0.15087378148101252</v>
      </c>
      <c r="C103" s="7">
        <f t="shared" si="52"/>
        <v>0.6463225860659314</v>
      </c>
      <c r="D103" s="7">
        <f t="shared" si="53"/>
        <v>1.6326852486172003</v>
      </c>
      <c r="E103" s="36">
        <f t="shared" si="34"/>
        <v>0.40869013289977263</v>
      </c>
      <c r="F103" s="52"/>
      <c r="G103" s="7">
        <f t="shared" si="54"/>
        <v>0.58042930689778627</v>
      </c>
      <c r="H103" s="7">
        <f t="shared" si="55"/>
        <v>0.74601299839118473</v>
      </c>
      <c r="I103" s="7">
        <f t="shared" si="56"/>
        <v>3.9935043478260872</v>
      </c>
      <c r="J103" s="7">
        <f t="shared" si="57"/>
        <v>1.4727880575169539</v>
      </c>
      <c r="K103" s="36">
        <f t="shared" si="35"/>
        <v>0.54783245570939598</v>
      </c>
      <c r="L103" s="20"/>
      <c r="M103" s="22">
        <v>2.4099999999999899</v>
      </c>
      <c r="N103" s="7">
        <f t="shared" si="45"/>
        <v>6.61907561595073E-2</v>
      </c>
      <c r="O103" s="7">
        <f t="shared" si="58"/>
        <v>0.53441213329307635</v>
      </c>
      <c r="P103" s="7">
        <f t="shared" si="59"/>
        <v>2.681937885037911</v>
      </c>
      <c r="Q103" s="7">
        <f t="shared" si="36"/>
        <v>0.24879858514375308</v>
      </c>
      <c r="R103" s="19"/>
      <c r="S103" s="7">
        <f t="shared" si="60"/>
        <v>0.50284071280284059</v>
      </c>
      <c r="T103" s="7">
        <f t="shared" si="61"/>
        <v>0.50051728009082919</v>
      </c>
      <c r="U103" s="7">
        <f t="shared" si="62"/>
        <v>6.4352434782608157</v>
      </c>
      <c r="V103" s="7">
        <f t="shared" si="63"/>
        <v>1.8028381840314263</v>
      </c>
      <c r="W103" s="41">
        <f t="shared" si="37"/>
        <v>0.49708290810379835</v>
      </c>
    </row>
    <row r="104" spans="1:23" ht="15" customHeight="1" x14ac:dyDescent="0.3">
      <c r="A104" s="21">
        <v>1.92</v>
      </c>
      <c r="B104" s="7">
        <f t="shared" si="38"/>
        <v>0.14847004206647679</v>
      </c>
      <c r="C104" s="7">
        <f t="shared" si="52"/>
        <v>0.64393158870801559</v>
      </c>
      <c r="D104" s="7">
        <f t="shared" si="53"/>
        <v>1.6474215784404218</v>
      </c>
      <c r="E104" s="36">
        <f t="shared" si="34"/>
        <v>0.40503436398626314</v>
      </c>
      <c r="F104" s="52"/>
      <c r="G104" s="7">
        <f t="shared" si="54"/>
        <v>0.57837910921421265</v>
      </c>
      <c r="H104" s="7">
        <f t="shared" si="55"/>
        <v>0.74099625199919739</v>
      </c>
      <c r="I104" s="7">
        <f t="shared" si="56"/>
        <v>4.0368000000000004</v>
      </c>
      <c r="J104" s="7">
        <f t="shared" si="57"/>
        <v>1.4787583333333336</v>
      </c>
      <c r="K104" s="36">
        <f t="shared" si="35"/>
        <v>0.54660784436289089</v>
      </c>
      <c r="L104" s="20"/>
      <c r="M104" s="22">
        <v>2.4199999999999902</v>
      </c>
      <c r="N104" s="7">
        <f t="shared" si="45"/>
        <v>6.5091589415996895E-2</v>
      </c>
      <c r="O104" s="7">
        <f t="shared" si="58"/>
        <v>0.53235096834641338</v>
      </c>
      <c r="P104" s="7">
        <f t="shared" si="59"/>
        <v>2.7107141773120951</v>
      </c>
      <c r="Q104" s="7">
        <f t="shared" si="36"/>
        <v>0.24615739897096392</v>
      </c>
      <c r="R104" s="19"/>
      <c r="S104" s="7">
        <f t="shared" si="60"/>
        <v>0.50168942221217272</v>
      </c>
      <c r="T104" s="7">
        <f t="shared" si="61"/>
        <v>0.49602239038089019</v>
      </c>
      <c r="U104" s="7">
        <f t="shared" si="62"/>
        <v>6.4898434782608172</v>
      </c>
      <c r="V104" s="7">
        <f t="shared" si="63"/>
        <v>1.8101209795265032</v>
      </c>
      <c r="W104" s="41">
        <f t="shared" si="37"/>
        <v>0.4962626763318933</v>
      </c>
    </row>
    <row r="105" spans="1:23" ht="15" customHeight="1" x14ac:dyDescent="0.3">
      <c r="A105" s="21">
        <v>1.93</v>
      </c>
      <c r="B105" s="7">
        <f t="shared" si="38"/>
        <v>0.14610107858048818</v>
      </c>
      <c r="C105" s="7">
        <f t="shared" si="52"/>
        <v>0.64154586892576349</v>
      </c>
      <c r="D105" s="7">
        <f t="shared" si="53"/>
        <v>1.6623714462289862</v>
      </c>
      <c r="E105" s="36">
        <f t="shared" si="34"/>
        <v>0.40139185063273075</v>
      </c>
      <c r="F105" s="52"/>
      <c r="G105" s="7">
        <f t="shared" si="54"/>
        <v>0.57635493859960829</v>
      </c>
      <c r="H105" s="7">
        <f t="shared" si="55"/>
        <v>0.7359687561846977</v>
      </c>
      <c r="I105" s="7">
        <f t="shared" si="56"/>
        <v>4.0803217391304356</v>
      </c>
      <c r="J105" s="7">
        <f t="shared" si="57"/>
        <v>1.4847530907846909</v>
      </c>
      <c r="K105" s="36">
        <f t="shared" si="35"/>
        <v>0.54539251464093119</v>
      </c>
      <c r="L105" s="20"/>
      <c r="M105" s="22">
        <v>2.4299999999999899</v>
      </c>
      <c r="N105" s="7">
        <f t="shared" si="45"/>
        <v>6.4010388846090685E-2</v>
      </c>
      <c r="O105" s="7">
        <f t="shared" si="58"/>
        <v>0.53029720506858269</v>
      </c>
      <c r="P105" s="7">
        <f t="shared" si="59"/>
        <v>2.7398568667485064</v>
      </c>
      <c r="Q105" s="7">
        <f t="shared" si="36"/>
        <v>0.24353912765987942</v>
      </c>
      <c r="R105" s="19"/>
      <c r="S105" s="7">
        <f t="shared" si="60"/>
        <v>0.50055009552840679</v>
      </c>
      <c r="T105" s="7">
        <f t="shared" si="61"/>
        <v>0.49155229774367848</v>
      </c>
      <c r="U105" s="7">
        <f t="shared" si="62"/>
        <v>6.5446695652173368</v>
      </c>
      <c r="V105" s="7">
        <f t="shared" si="63"/>
        <v>1.8174312803685033</v>
      </c>
      <c r="W105" s="41">
        <f t="shared" si="37"/>
        <v>0.49544906773454511</v>
      </c>
    </row>
    <row r="106" spans="1:23" ht="15" customHeight="1" x14ac:dyDescent="0.3">
      <c r="A106" s="21">
        <v>1.94</v>
      </c>
      <c r="B106" s="7">
        <f t="shared" si="38"/>
        <v>0.14376651945107816</v>
      </c>
      <c r="C106" s="7">
        <f t="shared" si="52"/>
        <v>0.63916550551599827</v>
      </c>
      <c r="D106" s="7">
        <f t="shared" si="53"/>
        <v>1.6775370514736685</v>
      </c>
      <c r="E106" s="36">
        <f t="shared" si="34"/>
        <v>0.39776310791746222</v>
      </c>
      <c r="F106" s="52"/>
      <c r="G106" s="7">
        <f t="shared" si="54"/>
        <v>0.57435634633929911</v>
      </c>
      <c r="H106" s="7">
        <f t="shared" si="55"/>
        <v>0.73093167920612623</v>
      </c>
      <c r="I106" s="7">
        <f t="shared" si="56"/>
        <v>4.1240695652173915</v>
      </c>
      <c r="J106" s="7">
        <f t="shared" si="57"/>
        <v>1.4907724328615106</v>
      </c>
      <c r="K106" s="36">
        <f t="shared" si="35"/>
        <v>0.54418643935295974</v>
      </c>
      <c r="L106" s="20"/>
      <c r="M106" s="22">
        <v>2.4399999999999902</v>
      </c>
      <c r="N106" s="7">
        <f t="shared" si="45"/>
        <v>6.2946884538381417E-2</v>
      </c>
      <c r="O106" s="7">
        <f t="shared" si="58"/>
        <v>0.52825085576638831</v>
      </c>
      <c r="P106" s="7">
        <f t="shared" si="59"/>
        <v>2.7693700007555679</v>
      </c>
      <c r="Q106" s="7">
        <f t="shared" si="36"/>
        <v>0.24094373487790102</v>
      </c>
      <c r="R106" s="19"/>
      <c r="S106" s="7">
        <f t="shared" si="60"/>
        <v>0.49942256714154309</v>
      </c>
      <c r="T106" s="7">
        <f t="shared" si="61"/>
        <v>0.48710728722646818</v>
      </c>
      <c r="U106" s="7">
        <f t="shared" si="62"/>
        <v>6.5997217391303815</v>
      </c>
      <c r="V106" s="7">
        <f t="shared" si="63"/>
        <v>1.8247691190194657</v>
      </c>
      <c r="W106" s="41">
        <f t="shared" si="37"/>
        <v>0.49464202486028497</v>
      </c>
    </row>
    <row r="107" spans="1:23" ht="15" customHeight="1" x14ac:dyDescent="0.3">
      <c r="A107" s="21">
        <v>1.95</v>
      </c>
      <c r="B107" s="7">
        <f t="shared" si="38"/>
        <v>0.14146599263993995</v>
      </c>
      <c r="C107" s="7">
        <f t="shared" si="52"/>
        <v>0.63679057549948259</v>
      </c>
      <c r="D107" s="7">
        <f t="shared" si="53"/>
        <v>1.6929206258062066</v>
      </c>
      <c r="E107" s="36">
        <f t="shared" si="34"/>
        <v>0.39414863347364348</v>
      </c>
      <c r="F107" s="52"/>
      <c r="G107" s="7">
        <f t="shared" si="54"/>
        <v>0.57238289371693085</v>
      </c>
      <c r="H107" s="7">
        <f t="shared" si="55"/>
        <v>0.72588617102396558</v>
      </c>
      <c r="I107" s="7">
        <f t="shared" si="56"/>
        <v>4.16804347826087</v>
      </c>
      <c r="J107" s="7">
        <f t="shared" si="57"/>
        <v>1.4968164599202847</v>
      </c>
      <c r="K107" s="36">
        <f t="shared" si="35"/>
        <v>0.54298958873626246</v>
      </c>
      <c r="L107" s="20"/>
      <c r="M107" s="22">
        <v>2.44999999999999</v>
      </c>
      <c r="N107" s="7">
        <f t="shared" si="45"/>
        <v>6.1900809684729406E-2</v>
      </c>
      <c r="O107" s="7">
        <f t="shared" si="58"/>
        <v>0.52621193185555681</v>
      </c>
      <c r="P107" s="7">
        <f t="shared" si="59"/>
        <v>2.7992576703363503</v>
      </c>
      <c r="Q107" s="7">
        <f t="shared" si="36"/>
        <v>0.23837117901357241</v>
      </c>
      <c r="R107" s="19"/>
      <c r="S107" s="7">
        <f t="shared" si="60"/>
        <v>0.49830667434620274</v>
      </c>
      <c r="T107" s="7">
        <f t="shared" si="61"/>
        <v>0.48268763069435272</v>
      </c>
      <c r="U107" s="7">
        <f t="shared" si="62"/>
        <v>6.6549999999999452</v>
      </c>
      <c r="V107" s="7">
        <f t="shared" si="63"/>
        <v>1.8321345272802929</v>
      </c>
      <c r="W107" s="41">
        <f t="shared" si="37"/>
        <v>0.49384149055295234</v>
      </c>
    </row>
    <row r="108" spans="1:23" ht="15" customHeight="1" x14ac:dyDescent="0.3">
      <c r="A108" s="21">
        <v>1.96</v>
      </c>
      <c r="B108" s="7">
        <f t="shared" si="38"/>
        <v>0.13919912582085092</v>
      </c>
      <c r="C108" s="7">
        <f t="shared" si="52"/>
        <v>0.63442115413896361</v>
      </c>
      <c r="D108" s="7">
        <f t="shared" si="53"/>
        <v>1.7085244331216252</v>
      </c>
      <c r="E108" s="36">
        <f t="shared" si="34"/>
        <v>0.39054890776230494</v>
      </c>
      <c r="F108" s="52"/>
      <c r="G108" s="7">
        <f t="shared" si="54"/>
        <v>0.57043415173694989</v>
      </c>
      <c r="H108" s="7">
        <f t="shared" si="55"/>
        <v>0.72083336307512502</v>
      </c>
      <c r="I108" s="7">
        <f t="shared" si="56"/>
        <v>4.21224347826087</v>
      </c>
      <c r="J108" s="7">
        <f t="shared" si="57"/>
        <v>1.5028852697639374</v>
      </c>
      <c r="K108" s="36">
        <f t="shared" si="35"/>
        <v>0.54180193061014226</v>
      </c>
      <c r="L108" s="20"/>
      <c r="M108" s="22">
        <v>2.4599999999999902</v>
      </c>
      <c r="N108" s="7">
        <f t="shared" si="45"/>
        <v>6.0871900579142831E-2</v>
      </c>
      <c r="O108" s="7">
        <f t="shared" si="58"/>
        <v>0.52418044387600182</v>
      </c>
      <c r="P108" s="7">
        <f t="shared" si="59"/>
        <v>2.8295240104050312</v>
      </c>
      <c r="Q108" s="7">
        <f t="shared" si="36"/>
        <v>0.2358214133497836</v>
      </c>
      <c r="R108" s="19"/>
      <c r="S108" s="7">
        <f t="shared" si="60"/>
        <v>0.49720225727908302</v>
      </c>
      <c r="T108" s="7">
        <f t="shared" si="61"/>
        <v>0.47829358707026737</v>
      </c>
      <c r="U108" s="7">
        <f t="shared" si="62"/>
        <v>6.7105043478260331</v>
      </c>
      <c r="V108" s="7">
        <f t="shared" si="63"/>
        <v>1.8395275363068471</v>
      </c>
      <c r="W108" s="41">
        <f t="shared" si="37"/>
        <v>0.49304740796187635</v>
      </c>
    </row>
    <row r="109" spans="1:23" ht="15" customHeight="1" x14ac:dyDescent="0.3">
      <c r="A109" s="21">
        <v>1.97</v>
      </c>
      <c r="B109" s="7">
        <f t="shared" si="38"/>
        <v>0.13696554655217869</v>
      </c>
      <c r="C109" s="7">
        <f t="shared" si="52"/>
        <v>0.63205731495732032</v>
      </c>
      <c r="D109" s="7">
        <f t="shared" si="53"/>
        <v>1.7243507697063318</v>
      </c>
      <c r="E109" s="36">
        <f t="shared" si="34"/>
        <v>0.38696439434680752</v>
      </c>
      <c r="F109" s="52"/>
      <c r="G109" s="7">
        <f t="shared" si="54"/>
        <v>0.56850970085637509</v>
      </c>
      <c r="H109" s="7">
        <f t="shared" si="55"/>
        <v>0.71577436807115424</v>
      </c>
      <c r="I109" s="7">
        <f t="shared" si="56"/>
        <v>4.2566695652173925</v>
      </c>
      <c r="J109" s="7">
        <f t="shared" si="57"/>
        <v>1.5089789577194035</v>
      </c>
      <c r="K109" s="36">
        <f t="shared" si="35"/>
        <v>0.54062343052264661</v>
      </c>
      <c r="L109" s="20"/>
      <c r="M109" s="22">
        <v>2.46999999999999</v>
      </c>
      <c r="N109" s="7">
        <f t="shared" si="45"/>
        <v>5.9859896615169703E-2</v>
      </c>
      <c r="O109" s="7">
        <f t="shared" si="58"/>
        <v>0.52215640150694531</v>
      </c>
      <c r="P109" s="7">
        <f t="shared" si="59"/>
        <v>2.8601732001062019</v>
      </c>
      <c r="Q109" s="7">
        <f t="shared" si="36"/>
        <v>0.2332943862337028</v>
      </c>
      <c r="R109" s="19"/>
      <c r="S109" s="7">
        <f t="shared" si="60"/>
        <v>0.4961091588580267</v>
      </c>
      <c r="T109" s="7">
        <f t="shared" si="61"/>
        <v>0.47392540257486859</v>
      </c>
      <c r="U109" s="7">
        <f t="shared" si="62"/>
        <v>6.7662347826086409</v>
      </c>
      <c r="V109" s="7">
        <f t="shared" si="63"/>
        <v>1.8469481766255806</v>
      </c>
      <c r="W109" s="41">
        <f t="shared" si="37"/>
        <v>0.49225972055137396</v>
      </c>
    </row>
    <row r="110" spans="1:23" ht="15" customHeight="1" x14ac:dyDescent="0.3">
      <c r="A110" s="21">
        <v>1.98</v>
      </c>
      <c r="B110" s="7">
        <f t="shared" si="38"/>
        <v>0.13476488244356161</v>
      </c>
      <c r="C110" s="7">
        <f t="shared" si="52"/>
        <v>0.62969912975580267</v>
      </c>
      <c r="D110" s="7">
        <f t="shared" si="53"/>
        <v>1.7404019643718842</v>
      </c>
      <c r="E110" s="36">
        <f t="shared" si="34"/>
        <v>0.38339554016860633</v>
      </c>
      <c r="F110" s="52"/>
      <c r="G110" s="7">
        <f t="shared" si="54"/>
        <v>0.56660913072549579</v>
      </c>
      <c r="H110" s="7">
        <f t="shared" si="55"/>
        <v>0.71071027981941348</v>
      </c>
      <c r="I110" s="7">
        <f t="shared" si="56"/>
        <v>4.3013217391304357</v>
      </c>
      <c r="J110" s="7">
        <f t="shared" si="57"/>
        <v>1.515097616712465</v>
      </c>
      <c r="K110" s="36">
        <f t="shared" si="35"/>
        <v>0.53945405189020712</v>
      </c>
      <c r="L110" s="20"/>
      <c r="M110" s="22">
        <v>2.4799999999999902</v>
      </c>
      <c r="N110" s="7">
        <f t="shared" si="45"/>
        <v>5.8864540281859876E-2</v>
      </c>
      <c r="O110" s="7">
        <f t="shared" si="58"/>
        <v>0.52013981358189276</v>
      </c>
      <c r="P110" s="7">
        <f t="shared" si="59"/>
        <v>2.8912094631370402</v>
      </c>
      <c r="Q110" s="7">
        <f t="shared" si="36"/>
        <v>0.23079004124345401</v>
      </c>
      <c r="R110" s="19"/>
      <c r="S110" s="7">
        <f t="shared" si="60"/>
        <v>0.49502722472265487</v>
      </c>
      <c r="T110" s="7">
        <f t="shared" si="61"/>
        <v>0.46958331096609662</v>
      </c>
      <c r="U110" s="7">
        <f t="shared" si="62"/>
        <v>6.822191304347772</v>
      </c>
      <c r="V110" s="7">
        <f t="shared" si="63"/>
        <v>1.854396478148739</v>
      </c>
      <c r="W110" s="41">
        <f t="shared" si="37"/>
        <v>0.49147837210960116</v>
      </c>
    </row>
    <row r="111" spans="1:23" ht="15" customHeight="1" thickBot="1" x14ac:dyDescent="0.35">
      <c r="A111" s="23">
        <v>1.99</v>
      </c>
      <c r="B111" s="14">
        <f t="shared" si="38"/>
        <v>0.1325967613168556</v>
      </c>
      <c r="C111" s="14">
        <f t="shared" si="52"/>
        <v>0.62734666863235278</v>
      </c>
      <c r="D111" s="14">
        <f t="shared" si="53"/>
        <v>1.7566803785942724</v>
      </c>
      <c r="E111" s="37">
        <f t="shared" si="34"/>
        <v>0.37984277582403325</v>
      </c>
      <c r="F111" s="66"/>
      <c r="G111" s="14">
        <f t="shared" si="54"/>
        <v>0.56473203993714782</v>
      </c>
      <c r="H111" s="14">
        <f t="shared" si="55"/>
        <v>0.70564217306641952</v>
      </c>
      <c r="I111" s="14">
        <f t="shared" si="56"/>
        <v>4.3462000000000014</v>
      </c>
      <c r="J111" s="14">
        <f t="shared" si="57"/>
        <v>1.5212413373399667</v>
      </c>
      <c r="K111" s="37">
        <f t="shared" si="35"/>
        <v>0.53829375613052977</v>
      </c>
      <c r="L111" s="25"/>
      <c r="M111" s="26">
        <v>2.48999999999999</v>
      </c>
      <c r="N111" s="14">
        <f t="shared" si="45"/>
        <v>5.78855771583568E-2</v>
      </c>
      <c r="O111" s="14">
        <f t="shared" si="58"/>
        <v>0.5181306881034623</v>
      </c>
      <c r="P111" s="14">
        <f t="shared" si="59"/>
        <v>2.9226370680722922</v>
      </c>
      <c r="Q111" s="14">
        <f t="shared" si="36"/>
        <v>0.22830831735155316</v>
      </c>
      <c r="R111" s="24"/>
      <c r="S111" s="14">
        <f t="shared" si="60"/>
        <v>0.49395630317651623</v>
      </c>
      <c r="T111" s="14">
        <f t="shared" si="61"/>
        <v>0.4652675337782356</v>
      </c>
      <c r="U111" s="14">
        <f t="shared" si="62"/>
        <v>6.8783739130434229</v>
      </c>
      <c r="V111" s="14">
        <f t="shared" si="63"/>
        <v>1.8618724701891285</v>
      </c>
      <c r="W111" s="42">
        <f t="shared" si="37"/>
        <v>0.49070330675678187</v>
      </c>
    </row>
    <row r="112" spans="1:23" ht="15" customHeight="1" x14ac:dyDescent="0.3">
      <c r="A112" s="22"/>
      <c r="B112" s="36"/>
      <c r="C112" s="36"/>
      <c r="D112" s="36"/>
      <c r="E112" s="36"/>
      <c r="F112" s="60"/>
      <c r="G112" s="36"/>
      <c r="H112" s="36"/>
      <c r="I112" s="36"/>
      <c r="J112" s="36"/>
      <c r="K112" s="36"/>
      <c r="L112" s="60"/>
      <c r="M112" s="22"/>
      <c r="N112" s="36"/>
      <c r="O112" s="36"/>
      <c r="P112" s="36"/>
      <c r="Q112" s="36"/>
      <c r="R112" s="60"/>
      <c r="S112" s="36"/>
      <c r="T112" s="36"/>
      <c r="U112" s="36"/>
      <c r="V112" s="36"/>
      <c r="W112" s="36"/>
    </row>
    <row r="113" spans="1:24" ht="15" thickBot="1" x14ac:dyDescent="0.35">
      <c r="A113" s="43"/>
      <c r="B113" s="44"/>
      <c r="C113" s="44"/>
      <c r="D113" s="44"/>
      <c r="E113" s="44"/>
      <c r="F113" s="55" t="s">
        <v>4</v>
      </c>
      <c r="G113" s="46">
        <f>$G$1</f>
        <v>1.3</v>
      </c>
      <c r="H113" s="105" t="s">
        <v>20</v>
      </c>
      <c r="I113" s="105"/>
      <c r="J113" s="105"/>
      <c r="K113" s="105"/>
      <c r="L113" s="105"/>
      <c r="M113" s="105"/>
      <c r="N113" s="105"/>
      <c r="O113" s="105"/>
      <c r="P113" s="45"/>
      <c r="Q113" s="45"/>
      <c r="R113" s="45"/>
      <c r="S113" s="46"/>
      <c r="T113" s="45"/>
      <c r="U113" s="45"/>
      <c r="V113" s="57"/>
      <c r="W113" s="57"/>
      <c r="X113" s="4"/>
    </row>
    <row r="114" spans="1:24" ht="15" thickBot="1" x14ac:dyDescent="0.35">
      <c r="A114" s="98" t="s">
        <v>5</v>
      </c>
      <c r="B114" s="97"/>
      <c r="C114" s="97"/>
      <c r="D114" s="97"/>
      <c r="E114" s="97"/>
      <c r="F114" s="97"/>
      <c r="G114" s="97"/>
      <c r="H114" s="97"/>
      <c r="I114" s="97"/>
      <c r="J114" s="97"/>
      <c r="K114" s="97"/>
      <c r="L114" s="97"/>
      <c r="M114" s="97"/>
      <c r="N114" s="97"/>
      <c r="O114" s="97"/>
      <c r="P114" s="97"/>
      <c r="Q114" s="97"/>
      <c r="R114" s="97"/>
      <c r="S114" s="97"/>
      <c r="T114" s="97"/>
      <c r="U114" s="97"/>
      <c r="V114" s="97"/>
      <c r="W114" s="99"/>
    </row>
    <row r="115" spans="1:24" ht="15.6" x14ac:dyDescent="0.3">
      <c r="A115" s="15" t="s">
        <v>6</v>
      </c>
      <c r="B115" s="9" t="s">
        <v>10</v>
      </c>
      <c r="C115" s="9" t="s">
        <v>11</v>
      </c>
      <c r="D115" s="40" t="s">
        <v>3</v>
      </c>
      <c r="E115" s="59" t="s">
        <v>13</v>
      </c>
      <c r="F115" s="50"/>
      <c r="G115" s="17" t="s">
        <v>7</v>
      </c>
      <c r="H115" s="15" t="s">
        <v>12</v>
      </c>
      <c r="I115" s="15" t="s">
        <v>8</v>
      </c>
      <c r="J115" s="15" t="s">
        <v>9</v>
      </c>
      <c r="K115" s="59" t="s">
        <v>13</v>
      </c>
      <c r="L115" s="51"/>
      <c r="M115" s="15" t="s">
        <v>6</v>
      </c>
      <c r="N115" s="9" t="s">
        <v>10</v>
      </c>
      <c r="O115" s="9" t="s">
        <v>11</v>
      </c>
      <c r="P115" s="16" t="s">
        <v>3</v>
      </c>
      <c r="Q115" s="59" t="s">
        <v>13</v>
      </c>
      <c r="R115" s="50"/>
      <c r="S115" s="17" t="s">
        <v>7</v>
      </c>
      <c r="T115" s="15" t="s">
        <v>12</v>
      </c>
      <c r="U115" s="15" t="s">
        <v>8</v>
      </c>
      <c r="V115" s="6" t="s">
        <v>9</v>
      </c>
      <c r="W115" s="59" t="s">
        <v>13</v>
      </c>
      <c r="X115" s="31"/>
    </row>
    <row r="116" spans="1:24" ht="15" customHeight="1" x14ac:dyDescent="0.3">
      <c r="A116" s="21">
        <v>2.5</v>
      </c>
      <c r="B116" s="18">
        <f>1/(1+($G$1-1)/2*A116^2)^($G$1/($G$1-1))</f>
        <v>5.6922755907174591E-2</v>
      </c>
      <c r="C116" s="7">
        <f>1/(1+($G$1-1)/2*A116^2)</f>
        <v>0.5161290322580645</v>
      </c>
      <c r="D116" s="7">
        <f>1/A116*(2/($G$1+1)*(1+($G$1-1)/2*A116^2))^(($G$1+1)/2/($G$1-1))</f>
        <v>2.9544603286921176</v>
      </c>
      <c r="E116" s="53">
        <f t="shared" ref="E116:E165" si="64">A116*SQRT($G$1)/(1+($G$1-1)/2*A116^2)^(($G$1+1)/(2*($G$1-1)))</f>
        <v>0.22584914908512116</v>
      </c>
      <c r="F116" s="19"/>
      <c r="G116" s="7">
        <f>SQRT((A116^2+2/($G$30-1))/(2*$G$30/($G$30-1)*A116^2-1))</f>
        <v>0.49289624513070684</v>
      </c>
      <c r="H116" s="7">
        <f>(($G$30+1)/2*A116^2/(1+($G$30-1)/2*A116^2))^($G$30/($G$30-1))*(2*$G$30/($G$30+1)*A116^2-($G$30-1)/($G$30+1))^(-1/($G$30-1))</f>
        <v>0.46097828056032503</v>
      </c>
      <c r="I116" s="7">
        <f>(2*$G$30/($G$30+1)*A116^2-($G$30-1)/($G$30+1))</f>
        <v>6.9347826086956532</v>
      </c>
      <c r="J116" s="7">
        <f>(2*$G$30/($G$30-1)*A116^2-1)*(1+($G$30-1)/2*A116^2)/(($G$30+1)^2/2/($G$30-1)*A116^2)</f>
        <v>1.8693761814744803</v>
      </c>
      <c r="K116" s="36">
        <f t="shared" ref="K116:K165" si="65">G116*SQRT($G$1)/(1+($G$1-1)/2*G116^2)^(($G$1+1)/(2*($G$1-1)))</f>
        <v>0.48993446895285037</v>
      </c>
      <c r="L116" s="20"/>
      <c r="M116" s="22">
        <v>3</v>
      </c>
      <c r="N116" s="7">
        <f>1/(1+($G$1-1)/2*M116^2)^($G$1/($G$1-1))</f>
        <v>2.4662622958252927E-2</v>
      </c>
      <c r="O116" s="7">
        <f>1/(1+($G$1-1)/2*M116^2)</f>
        <v>0.42553191489361702</v>
      </c>
      <c r="P116" s="7">
        <f>1/M116*(2/($G$1+1)*(1+($G$1-1)/2*M116^2))^(($G$1+1)/2/($G$1-1))</f>
        <v>5.1597718160781056</v>
      </c>
      <c r="Q116" s="53">
        <f t="shared" ref="Q116:Q165" si="66">M116*SQRT($G$1)/(1+($G$1-1)/2*M116^2)^(($G$1+1)/(2*($G$1-1)))</f>
        <v>0.12932012790985042</v>
      </c>
      <c r="R116" s="19"/>
      <c r="S116" s="7">
        <f>SQRT((M116^2+2/($G$30-1))/(2*$G$30/($G$30-1)*M116^2-1))</f>
        <v>0.45106895643926048</v>
      </c>
      <c r="T116" s="7">
        <f>(($G$30+1)/2*M116^2/(1+($G$30-1)/2*M116^2))^($G$30/($G$30-1))*(2*$G$30/($G$30+1)*M116^2-($G$30-1)/($G$30+1))^(-1/($G$30-1))</f>
        <v>0.28216315301036216</v>
      </c>
      <c r="U116" s="7">
        <f>(2*$G$30/($G$30+1)*M116^2-($G$30-1)/($G$30+1))</f>
        <v>10.043478260869566</v>
      </c>
      <c r="V116" s="7">
        <f>(2*$G$30/($G$30-1)*M116^2-1)*(1+($G$30-1)/2*M116^2)/(($G$30+1)^2/2/($G$30-1)*M116^2)</f>
        <v>2.2804032766225593</v>
      </c>
      <c r="W116" s="41">
        <f t="shared" ref="W116:W165" si="67">S116*SQRT($G$1)/(1+($G$1-1)/2*S116^2)^(($G$1+1)/(2*($G$1-1)))</f>
        <v>0.45831685154546381</v>
      </c>
    </row>
    <row r="117" spans="1:24" ht="15" customHeight="1" x14ac:dyDescent="0.3">
      <c r="A117" s="21">
        <v>2.5099999999999998</v>
      </c>
      <c r="B117" s="18">
        <f t="shared" ref="B117:B165" si="68">1/(1+($G$1-1)/2*A117^2)^($G$1/($G$1-1))</f>
        <v>5.5975828266221682E-2</v>
      </c>
      <c r="C117" s="7">
        <f t="shared" ref="C117:C165" si="69">1/(1+($G$1-1)/2*A117^2)</f>
        <v>0.51413485243044399</v>
      </c>
      <c r="D117" s="7">
        <f t="shared" ref="D117:D165" si="70">1/A117*(2/($G$1+1)*(1+($G$1-1)/2*A117^2))^(($G$1+1)/2/($G$1-1))</f>
        <v>2.9866836043125664</v>
      </c>
      <c r="E117" s="53">
        <f t="shared" si="64"/>
        <v>0.22341246668290576</v>
      </c>
      <c r="F117" s="19"/>
      <c r="G117" s="7">
        <f t="shared" ref="G117:G165" si="71">SQRT((A117^2+2/($G$30-1))/(2*$G$30/($G$30-1)*A117^2-1))</f>
        <v>0.49184690404892339</v>
      </c>
      <c r="H117" s="7">
        <f t="shared" ref="H117:H165" si="72">(($G$30+1)/2*A117^2/(1+($G$30-1)/2*A117^2))^($G$30/($G$30-1))*(2*$G$30/($G$30+1)*A117^2-($G$30-1)/($G$30+1))^(-1/($G$30-1))</f>
        <v>0.45671574911376878</v>
      </c>
      <c r="I117" s="7">
        <f t="shared" ref="I117:I139" si="73">(2*$G$30/($G$30+1)*A117^2-($G$30-1)/($G$30+1))</f>
        <v>6.9914173913043474</v>
      </c>
      <c r="J117" s="7">
        <f t="shared" ref="J117:J165" si="74">(2*$G$30/($G$30-1)*A117^2-1)*(1+($G$30-1)/2*A117^2)/(($G$30+1)^2/2/($G$30-1)*A117^2)</f>
        <v>1.8769076401613813</v>
      </c>
      <c r="K117" s="36">
        <f t="shared" si="65"/>
        <v>0.48917180350453116</v>
      </c>
      <c r="L117" s="20"/>
      <c r="M117" s="22">
        <v>3.01</v>
      </c>
      <c r="N117" s="7">
        <f t="shared" ref="N117:N165" si="75">1/(1+($G$1-1)/2*M117^2)^($G$1/($G$1-1))</f>
        <v>2.4256806453869944E-2</v>
      </c>
      <c r="O117" s="7">
        <f t="shared" ref="O117:O165" si="76">1/(1+($G$1-1)/2*M117^2)</f>
        <v>0.4239057403195825</v>
      </c>
      <c r="P117" s="7">
        <f t="shared" ref="P117:P165" si="77">1/M117*(2/($G$1+1)*(1+($G$1-1)/2*M117^2))^(($G$1+1)/2/($G$1-1))</f>
        <v>5.2186656768469515</v>
      </c>
      <c r="Q117" s="53">
        <f t="shared" si="66"/>
        <v>0.12786072006896843</v>
      </c>
      <c r="R117" s="19"/>
      <c r="S117" s="7">
        <f t="shared" ref="S117:S165" si="78">SQRT((M117^2+2/($G$30-1))/(2*$G$30/($G$30-1)*M117^2-1))</f>
        <v>0.45041247643306753</v>
      </c>
      <c r="T117" s="7">
        <f t="shared" ref="T117:T165" si="79">(($G$30+1)/2*M117^2/(1+($G$30-1)/2*M117^2))^($G$30/($G$30-1))*(2*$G$30/($G$30+1)*M117^2-($G$30-1)/($G$30+1))^(-1/($G$30-1))</f>
        <v>0.27929324545704864</v>
      </c>
      <c r="U117" s="7">
        <f t="shared" ref="U117:U139" si="80">(2*$G$30/($G$30+1)*M117^2-($G$30-1)/($G$30+1))</f>
        <v>10.111417391304348</v>
      </c>
      <c r="V117" s="7">
        <f t="shared" ref="V117:V165" si="81">(2*$G$30/($G$30-1)*M117^2-1)*(1+($G$30-1)/2*M117^2)/(($G$30+1)^2/2/($G$30-1)*M117^2)</f>
        <v>2.2893485000739346</v>
      </c>
      <c r="W117" s="41">
        <f t="shared" si="67"/>
        <v>0.45780097495638011</v>
      </c>
    </row>
    <row r="118" spans="1:24" ht="15" customHeight="1" x14ac:dyDescent="0.3">
      <c r="A118" s="21">
        <v>2.52</v>
      </c>
      <c r="B118" s="18">
        <f t="shared" si="68"/>
        <v>5.5044549039611909E-2</v>
      </c>
      <c r="C118" s="7">
        <f t="shared" si="69"/>
        <v>0.51214815421805215</v>
      </c>
      <c r="D118" s="7">
        <f t="shared" si="70"/>
        <v>3.0193113001191678</v>
      </c>
      <c r="E118" s="53">
        <f t="shared" si="64"/>
        <v>0.22099819624910033</v>
      </c>
      <c r="F118" s="19"/>
      <c r="G118" s="7">
        <f t="shared" si="71"/>
        <v>0.49080813589389022</v>
      </c>
      <c r="H118" s="7">
        <f t="shared" si="72"/>
        <v>0.45248012572894741</v>
      </c>
      <c r="I118" s="7">
        <f t="shared" si="73"/>
        <v>7.0482782608695667</v>
      </c>
      <c r="J118" s="7">
        <f t="shared" si="74"/>
        <v>1.8844668738488888</v>
      </c>
      <c r="K118" s="36">
        <f t="shared" si="65"/>
        <v>0.48841525557187965</v>
      </c>
      <c r="L118" s="20"/>
      <c r="M118" s="22">
        <v>3.02</v>
      </c>
      <c r="N118" s="7">
        <f t="shared" si="75"/>
        <v>2.3857867631136086E-2</v>
      </c>
      <c r="O118" s="7">
        <f t="shared" si="76"/>
        <v>0.42228659746796954</v>
      </c>
      <c r="P118" s="7">
        <f t="shared" si="77"/>
        <v>5.2782508543043081</v>
      </c>
      <c r="Q118" s="53">
        <f t="shared" si="66"/>
        <v>0.12641732453786714</v>
      </c>
      <c r="R118" s="19"/>
      <c r="S118" s="7">
        <f t="shared" si="78"/>
        <v>0.44976167460350047</v>
      </c>
      <c r="T118" s="7">
        <f t="shared" si="79"/>
        <v>0.27644953785085574</v>
      </c>
      <c r="U118" s="7">
        <f t="shared" si="80"/>
        <v>10.179582608695654</v>
      </c>
      <c r="V118" s="7">
        <f t="shared" si="81"/>
        <v>2.2983223840628493</v>
      </c>
      <c r="W118" s="41">
        <f t="shared" si="67"/>
        <v>0.45728897042348854</v>
      </c>
    </row>
    <row r="119" spans="1:24" ht="15" customHeight="1" x14ac:dyDescent="0.3">
      <c r="A119" s="21">
        <v>2.5299999999999998</v>
      </c>
      <c r="B119" s="18">
        <f t="shared" si="68"/>
        <v>5.4128676087334134E-2</v>
      </c>
      <c r="C119" s="7">
        <f t="shared" si="69"/>
        <v>0.51016894244529076</v>
      </c>
      <c r="D119" s="7">
        <f t="shared" si="70"/>
        <v>3.0523478675029607</v>
      </c>
      <c r="E119" s="53">
        <f t="shared" si="64"/>
        <v>0.21860625990402943</v>
      </c>
      <c r="F119" s="19"/>
      <c r="G119" s="7">
        <f t="shared" si="71"/>
        <v>0.4897797990751423</v>
      </c>
      <c r="H119" s="7">
        <f t="shared" si="72"/>
        <v>0.44827158542076301</v>
      </c>
      <c r="I119" s="7">
        <f t="shared" si="73"/>
        <v>7.1053652173913049</v>
      </c>
      <c r="J119" s="7">
        <f t="shared" si="74"/>
        <v>1.8920539095916957</v>
      </c>
      <c r="K119" s="36">
        <f t="shared" si="65"/>
        <v>0.48766477067431752</v>
      </c>
      <c r="L119" s="20"/>
      <c r="M119" s="22">
        <v>3.03</v>
      </c>
      <c r="N119" s="7">
        <f t="shared" si="75"/>
        <v>2.3465690159894366E-2</v>
      </c>
      <c r="O119" s="7">
        <f t="shared" si="76"/>
        <v>0.42067446737353997</v>
      </c>
      <c r="P119" s="7">
        <f t="shared" si="77"/>
        <v>5.3385345975375618</v>
      </c>
      <c r="Q119" s="53">
        <f t="shared" si="66"/>
        <v>0.12498979617901906</v>
      </c>
      <c r="R119" s="19"/>
      <c r="S119" s="7">
        <f t="shared" si="78"/>
        <v>0.4491164861842496</v>
      </c>
      <c r="T119" s="7">
        <f t="shared" si="79"/>
        <v>0.27363189397953669</v>
      </c>
      <c r="U119" s="7">
        <f t="shared" si="80"/>
        <v>10.247973913043479</v>
      </c>
      <c r="V119" s="7">
        <f t="shared" si="81"/>
        <v>2.3073249395159814</v>
      </c>
      <c r="W119" s="41">
        <f t="shared" si="67"/>
        <v>0.45678080270995758</v>
      </c>
    </row>
    <row r="120" spans="1:24" ht="15" customHeight="1" x14ac:dyDescent="0.3">
      <c r="A120" s="21">
        <v>2.54</v>
      </c>
      <c r="B120" s="18">
        <f t="shared" si="68"/>
        <v>5.3227970313817867E-2</v>
      </c>
      <c r="C120" s="7">
        <f t="shared" si="69"/>
        <v>0.50819722117759458</v>
      </c>
      <c r="D120" s="7">
        <f t="shared" si="70"/>
        <v>3.0857978043994616</v>
      </c>
      <c r="E120" s="53">
        <f t="shared" si="64"/>
        <v>0.21623657593168849</v>
      </c>
      <c r="F120" s="19"/>
      <c r="G120" s="7">
        <f t="shared" si="71"/>
        <v>0.48876175439810732</v>
      </c>
      <c r="H120" s="7">
        <f t="shared" si="72"/>
        <v>0.44409029216293255</v>
      </c>
      <c r="I120" s="7">
        <f t="shared" si="73"/>
        <v>7.1626782608695665</v>
      </c>
      <c r="J120" s="7">
        <f t="shared" si="74"/>
        <v>1.8996687739129736</v>
      </c>
      <c r="K120" s="36">
        <f t="shared" si="65"/>
        <v>0.48692029469618087</v>
      </c>
      <c r="L120" s="20"/>
      <c r="M120" s="22">
        <v>3.04</v>
      </c>
      <c r="N120" s="7">
        <f t="shared" si="75"/>
        <v>2.3080159577009599E-2</v>
      </c>
      <c r="O120" s="7">
        <f t="shared" si="76"/>
        <v>0.41906933083009257</v>
      </c>
      <c r="P120" s="7">
        <f t="shared" si="77"/>
        <v>5.3995242224851241</v>
      </c>
      <c r="Q120" s="53">
        <f t="shared" si="66"/>
        <v>0.12357799016109527</v>
      </c>
      <c r="R120" s="19"/>
      <c r="S120" s="7">
        <f t="shared" si="78"/>
        <v>0.44847684733198306</v>
      </c>
      <c r="T120" s="7">
        <f t="shared" si="79"/>
        <v>0.27084017529935051</v>
      </c>
      <c r="U120" s="7">
        <f t="shared" si="80"/>
        <v>10.316591304347828</v>
      </c>
      <c r="V120" s="7">
        <f t="shared" si="81"/>
        <v>2.3163561771805896</v>
      </c>
      <c r="W120" s="41">
        <f t="shared" si="67"/>
        <v>0.45627643692265557</v>
      </c>
    </row>
    <row r="121" spans="1:24" ht="15" customHeight="1" x14ac:dyDescent="0.3">
      <c r="A121" s="21">
        <v>2.5499999999999998</v>
      </c>
      <c r="B121" s="18">
        <f t="shared" si="68"/>
        <v>5.2342195655451236E-2</v>
      </c>
      <c r="C121" s="7">
        <f t="shared" si="69"/>
        <v>0.50623299373536668</v>
      </c>
      <c r="D121" s="7">
        <f t="shared" si="70"/>
        <v>3.1196656556303317</v>
      </c>
      <c r="E121" s="53">
        <f t="shared" si="64"/>
        <v>0.21388905892418178</v>
      </c>
      <c r="F121" s="19"/>
      <c r="G121" s="7">
        <f t="shared" si="71"/>
        <v>0.48775386501445578</v>
      </c>
      <c r="H121" s="7">
        <f t="shared" si="72"/>
        <v>0.43993639912091825</v>
      </c>
      <c r="I121" s="7">
        <f t="shared" si="73"/>
        <v>7.2202173913043488</v>
      </c>
      <c r="J121" s="7">
        <f t="shared" si="74"/>
        <v>1.9073114928168535</v>
      </c>
      <c r="K121" s="36">
        <f t="shared" si="65"/>
        <v>0.48618177389180611</v>
      </c>
      <c r="L121" s="20"/>
      <c r="M121" s="22">
        <v>3.05</v>
      </c>
      <c r="N121" s="7">
        <f t="shared" si="75"/>
        <v>2.2701163261034572E-2</v>
      </c>
      <c r="O121" s="7">
        <f t="shared" si="76"/>
        <v>0.41747116839743253</v>
      </c>
      <c r="P121" s="7">
        <f t="shared" si="77"/>
        <v>5.4612271124083067</v>
      </c>
      <c r="Q121" s="53">
        <f t="shared" si="66"/>
        <v>0.1221817619935258</v>
      </c>
      <c r="R121" s="19"/>
      <c r="S121" s="7">
        <f t="shared" si="78"/>
        <v>0.44784269511042646</v>
      </c>
      <c r="T121" s="7">
        <f t="shared" si="79"/>
        <v>0.26807424104163891</v>
      </c>
      <c r="U121" s="7">
        <f t="shared" si="80"/>
        <v>10.385434782608696</v>
      </c>
      <c r="V121" s="7">
        <f t="shared" si="81"/>
        <v>2.3254161076280391</v>
      </c>
      <c r="W121" s="41">
        <f t="shared" si="67"/>
        <v>0.45577583850940595</v>
      </c>
    </row>
    <row r="122" spans="1:24" ht="15" customHeight="1" x14ac:dyDescent="0.3">
      <c r="A122" s="21">
        <v>2.56</v>
      </c>
      <c r="B122" s="18">
        <f t="shared" si="68"/>
        <v>5.1471119067098552E-2</v>
      </c>
      <c r="C122" s="7">
        <f t="shared" si="69"/>
        <v>0.50427626270776171</v>
      </c>
      <c r="D122" s="7">
        <f t="shared" si="70"/>
        <v>3.1539560132477837</v>
      </c>
      <c r="E122" s="53">
        <f t="shared" si="64"/>
        <v>0.21156361992307846</v>
      </c>
      <c r="F122" s="19"/>
      <c r="G122" s="7">
        <f t="shared" si="71"/>
        <v>0.48675599637368105</v>
      </c>
      <c r="H122" s="7">
        <f t="shared" si="72"/>
        <v>0.43581004888337133</v>
      </c>
      <c r="I122" s="7">
        <f t="shared" si="73"/>
        <v>7.2779826086956536</v>
      </c>
      <c r="J122" s="7">
        <f t="shared" si="74"/>
        <v>1.9149820918005676</v>
      </c>
      <c r="K122" s="36">
        <f t="shared" si="65"/>
        <v>0.48544915489017454</v>
      </c>
      <c r="L122" s="20"/>
      <c r="M122" s="22">
        <v>3.06</v>
      </c>
      <c r="N122" s="7">
        <f t="shared" si="75"/>
        <v>2.2328590407041573E-2</v>
      </c>
      <c r="O122" s="7">
        <f t="shared" si="76"/>
        <v>0.41587996040822778</v>
      </c>
      <c r="P122" s="7">
        <f t="shared" si="77"/>
        <v>5.5236507183658947</v>
      </c>
      <c r="Q122" s="53">
        <f t="shared" si="66"/>
        <v>0.1208009675597778</v>
      </c>
      <c r="R122" s="19"/>
      <c r="S122" s="7">
        <f t="shared" si="78"/>
        <v>0.44721396747476683</v>
      </c>
      <c r="T122" s="7">
        <f t="shared" si="79"/>
        <v>0.26533394831698304</v>
      </c>
      <c r="U122" s="7">
        <f t="shared" si="80"/>
        <v>10.454504347826088</v>
      </c>
      <c r="V122" s="7">
        <f t="shared" si="81"/>
        <v>2.3345047412572404</v>
      </c>
      <c r="W122" s="41">
        <f t="shared" si="67"/>
        <v>0.45527897325623046</v>
      </c>
    </row>
    <row r="123" spans="1:24" ht="15" customHeight="1" x14ac:dyDescent="0.3">
      <c r="A123" s="21">
        <v>2.57</v>
      </c>
      <c r="B123" s="18">
        <f t="shared" si="68"/>
        <v>5.0614510507665487E-2</v>
      </c>
      <c r="C123" s="7">
        <f t="shared" si="69"/>
        <v>0.50232702996631895</v>
      </c>
      <c r="D123" s="7">
        <f t="shared" si="70"/>
        <v>3.1886735168817193</v>
      </c>
      <c r="E123" s="53">
        <f t="shared" si="64"/>
        <v>0.20926016655772076</v>
      </c>
      <c r="F123" s="19"/>
      <c r="G123" s="7">
        <f t="shared" si="71"/>
        <v>0.48576801617587395</v>
      </c>
      <c r="H123" s="7">
        <f t="shared" si="72"/>
        <v>0.43171137369198453</v>
      </c>
      <c r="I123" s="7">
        <f t="shared" si="73"/>
        <v>7.3359739130434782</v>
      </c>
      <c r="J123" s="7">
        <f t="shared" si="74"/>
        <v>1.9226805958662587</v>
      </c>
      <c r="K123" s="36">
        <f t="shared" si="65"/>
        <v>0.48472238469914031</v>
      </c>
      <c r="L123" s="20"/>
      <c r="M123" s="22">
        <v>3.07</v>
      </c>
      <c r="N123" s="7">
        <f t="shared" si="75"/>
        <v>2.1962332001625302E-2</v>
      </c>
      <c r="O123" s="7">
        <f t="shared" si="76"/>
        <v>0.41429568697475078</v>
      </c>
      <c r="P123" s="7">
        <f t="shared" si="77"/>
        <v>5.5868025596911988</v>
      </c>
      <c r="Q123" s="53">
        <f t="shared" si="66"/>
        <v>0.11943546314938035</v>
      </c>
      <c r="R123" s="19"/>
      <c r="S123" s="7">
        <f t="shared" si="78"/>
        <v>0.44659060325637523</v>
      </c>
      <c r="T123" s="7">
        <f t="shared" si="79"/>
        <v>0.26261915221695592</v>
      </c>
      <c r="U123" s="7">
        <f t="shared" si="80"/>
        <v>10.523800000000001</v>
      </c>
      <c r="V123" s="7">
        <f t="shared" si="81"/>
        <v>2.3436220882980194</v>
      </c>
      <c r="W123" s="41">
        <f t="shared" si="67"/>
        <v>0.45478580728457962</v>
      </c>
    </row>
    <row r="124" spans="1:24" ht="15" customHeight="1" x14ac:dyDescent="0.3">
      <c r="A124" s="21">
        <v>2.58</v>
      </c>
      <c r="B124" s="18">
        <f t="shared" si="68"/>
        <v>4.9772142924757387E-2</v>
      </c>
      <c r="C124" s="7">
        <f t="shared" si="69"/>
        <v>0.50038529667844234</v>
      </c>
      <c r="D124" s="7">
        <f t="shared" si="70"/>
        <v>3.2238228540895828</v>
      </c>
      <c r="E124" s="53">
        <f t="shared" si="64"/>
        <v>0.2069786031805084</v>
      </c>
      <c r="F124" s="19"/>
      <c r="G124" s="7">
        <f t="shared" si="71"/>
        <v>0.4847897943256565</v>
      </c>
      <c r="H124" s="7">
        <f t="shared" si="72"/>
        <v>0.42764049566963336</v>
      </c>
      <c r="I124" s="7">
        <f t="shared" si="73"/>
        <v>7.394191304347828</v>
      </c>
      <c r="J124" s="7">
        <f t="shared" si="74"/>
        <v>1.9304070295324747</v>
      </c>
      <c r="K124" s="36">
        <f t="shared" si="65"/>
        <v>0.48400141070925601</v>
      </c>
      <c r="L124" s="20"/>
      <c r="M124" s="22">
        <v>3.08</v>
      </c>
      <c r="N124" s="7">
        <f t="shared" si="75"/>
        <v>2.1602280798083275E-2</v>
      </c>
      <c r="O124" s="7">
        <f t="shared" si="76"/>
        <v>0.41271832799550956</v>
      </c>
      <c r="P124" s="7">
        <f t="shared" si="77"/>
        <v>5.6506902244717416</v>
      </c>
      <c r="Q124" s="53">
        <f t="shared" si="66"/>
        <v>0.11808510548872668</v>
      </c>
      <c r="R124" s="19"/>
      <c r="S124" s="7">
        <f t="shared" si="78"/>
        <v>0.44597254214783821</v>
      </c>
      <c r="T124" s="7">
        <f t="shared" si="79"/>
        <v>0.25992970591351661</v>
      </c>
      <c r="U124" s="7">
        <f t="shared" si="80"/>
        <v>10.593321739130436</v>
      </c>
      <c r="V124" s="7">
        <f t="shared" si="81"/>
        <v>2.3527681588144018</v>
      </c>
      <c r="W124" s="41">
        <f t="shared" si="67"/>
        <v>0.45429630704855084</v>
      </c>
    </row>
    <row r="125" spans="1:24" ht="15" customHeight="1" x14ac:dyDescent="0.3">
      <c r="A125" s="21">
        <v>2.59</v>
      </c>
      <c r="B125" s="18">
        <f t="shared" si="68"/>
        <v>4.8943792238476856E-2</v>
      </c>
      <c r="C125" s="7">
        <f t="shared" si="69"/>
        <v>0.4984510633207308</v>
      </c>
      <c r="D125" s="7">
        <f t="shared" si="70"/>
        <v>3.259408760708896</v>
      </c>
      <c r="E125" s="53">
        <f t="shared" si="64"/>
        <v>0.20471883099919555</v>
      </c>
      <c r="F125" s="19"/>
      <c r="G125" s="7">
        <f t="shared" si="71"/>
        <v>0.48382120288724306</v>
      </c>
      <c r="H125" s="7">
        <f t="shared" si="72"/>
        <v>0.42359752704671522</v>
      </c>
      <c r="I125" s="7">
        <f t="shared" si="73"/>
        <v>7.4526347826086958</v>
      </c>
      <c r="J125" s="7">
        <f t="shared" si="74"/>
        <v>1.9381614168453463</v>
      </c>
      <c r="K125" s="36">
        <f t="shared" si="65"/>
        <v>0.48328618069722201</v>
      </c>
      <c r="L125" s="20"/>
      <c r="M125" s="22">
        <v>3.09</v>
      </c>
      <c r="N125" s="7">
        <f t="shared" si="75"/>
        <v>2.1248331291779634E-2</v>
      </c>
      <c r="O125" s="7">
        <f t="shared" si="76"/>
        <v>0.41114786316176816</v>
      </c>
      <c r="P125" s="7">
        <f t="shared" si="77"/>
        <v>5.715321370031476</v>
      </c>
      <c r="Q125" s="53">
        <f t="shared" si="66"/>
        <v>0.11674975177068427</v>
      </c>
      <c r="R125" s="19"/>
      <c r="S125" s="7">
        <f t="shared" si="78"/>
        <v>0.44535972468829255</v>
      </c>
      <c r="T125" s="7">
        <f t="shared" si="79"/>
        <v>0.2572654607560641</v>
      </c>
      <c r="U125" s="7">
        <f t="shared" si="80"/>
        <v>10.663069565217393</v>
      </c>
      <c r="V125" s="7">
        <f t="shared" si="81"/>
        <v>2.3619429627078299</v>
      </c>
      <c r="W125" s="41">
        <f t="shared" si="67"/>
        <v>0.45381043933209791</v>
      </c>
    </row>
    <row r="126" spans="1:24" ht="15" customHeight="1" x14ac:dyDescent="0.3">
      <c r="A126" s="21">
        <v>2.6</v>
      </c>
      <c r="B126" s="18">
        <f t="shared" si="68"/>
        <v>4.8129237324402524E-2</v>
      </c>
      <c r="C126" s="7">
        <f t="shared" si="69"/>
        <v>0.49652432969215488</v>
      </c>
      <c r="D126" s="7">
        <f t="shared" si="70"/>
        <v>3.2954360212125158</v>
      </c>
      <c r="E126" s="53">
        <f t="shared" si="64"/>
        <v>0.20248074820622688</v>
      </c>
      <c r="F126" s="19"/>
      <c r="G126" s="7">
        <f t="shared" si="71"/>
        <v>0.4828621160405947</v>
      </c>
      <c r="H126" s="7">
        <f t="shared" si="72"/>
        <v>0.4195825703855825</v>
      </c>
      <c r="I126" s="7">
        <f t="shared" si="73"/>
        <v>7.5113043478260888</v>
      </c>
      <c r="J126" s="7">
        <f t="shared" si="74"/>
        <v>1.9459437813894702</v>
      </c>
      <c r="K126" s="36">
        <f t="shared" si="65"/>
        <v>0.482576642828975</v>
      </c>
      <c r="L126" s="20"/>
      <c r="M126" s="22">
        <v>3.1</v>
      </c>
      <c r="N126" s="7">
        <f t="shared" si="75"/>
        <v>2.0900379695696851E-2</v>
      </c>
      <c r="O126" s="7">
        <f t="shared" si="76"/>
        <v>0.40958427196395653</v>
      </c>
      <c r="P126" s="7">
        <f t="shared" si="77"/>
        <v>5.7807037234156455</v>
      </c>
      <c r="Q126" s="53">
        <f t="shared" si="66"/>
        <v>0.11542925968304012</v>
      </c>
      <c r="R126" s="19"/>
      <c r="S126" s="7">
        <f t="shared" si="78"/>
        <v>0.4447520922490556</v>
      </c>
      <c r="T126" s="7">
        <f t="shared" si="79"/>
        <v>0.25462626636618607</v>
      </c>
      <c r="U126" s="7">
        <f t="shared" si="80"/>
        <v>10.733043478260873</v>
      </c>
      <c r="V126" s="7">
        <f t="shared" si="81"/>
        <v>2.3711465097203028</v>
      </c>
      <c r="W126" s="41">
        <f t="shared" si="67"/>
        <v>0.45332817124623526</v>
      </c>
    </row>
    <row r="127" spans="1:24" ht="15" customHeight="1" x14ac:dyDescent="0.3">
      <c r="A127" s="21">
        <v>2.61</v>
      </c>
      <c r="B127" s="18">
        <f t="shared" si="68"/>
        <v>4.7328259995793091E-2</v>
      </c>
      <c r="C127" s="7">
        <f t="shared" si="69"/>
        <v>0.49460509492708282</v>
      </c>
      <c r="D127" s="7">
        <f t="shared" si="70"/>
        <v>3.3319094690665643</v>
      </c>
      <c r="E127" s="53">
        <f t="shared" si="64"/>
        <v>0.20026425010514939</v>
      </c>
      <c r="F127" s="19"/>
      <c r="G127" s="7">
        <f t="shared" si="71"/>
        <v>0.48191241003863799</v>
      </c>
      <c r="H127" s="7">
        <f t="shared" si="72"/>
        <v>0.41559571880299301</v>
      </c>
      <c r="I127" s="7">
        <f t="shared" si="73"/>
        <v>7.5702000000000007</v>
      </c>
      <c r="J127" s="7">
        <f t="shared" si="74"/>
        <v>1.9537541462984986</v>
      </c>
      <c r="K127" s="36">
        <f t="shared" si="65"/>
        <v>0.48187274566242944</v>
      </c>
      <c r="L127" s="20"/>
      <c r="M127" s="22">
        <v>3.11</v>
      </c>
      <c r="N127" s="7">
        <f t="shared" si="75"/>
        <v>2.0558323916181172E-2</v>
      </c>
      <c r="O127" s="7">
        <f t="shared" si="76"/>
        <v>0.40802753369797395</v>
      </c>
      <c r="P127" s="7">
        <f t="shared" si="77"/>
        <v>5.846845081878171</v>
      </c>
      <c r="Q127" s="53">
        <f t="shared" si="66"/>
        <v>0.11412348743581185</v>
      </c>
      <c r="R127" s="19"/>
      <c r="S127" s="7">
        <f t="shared" si="78"/>
        <v>0.44414958701954438</v>
      </c>
      <c r="T127" s="7">
        <f t="shared" si="79"/>
        <v>0.25201197073013637</v>
      </c>
      <c r="U127" s="7">
        <f t="shared" si="80"/>
        <v>10.803243478260869</v>
      </c>
      <c r="V127" s="7">
        <f t="shared" si="81"/>
        <v>2.3803788094374467</v>
      </c>
      <c r="W127" s="41">
        <f t="shared" si="67"/>
        <v>0.45284947022623512</v>
      </c>
    </row>
    <row r="128" spans="1:24" ht="15" customHeight="1" x14ac:dyDescent="0.3">
      <c r="A128" s="21">
        <v>2.62</v>
      </c>
      <c r="B128" s="18">
        <f t="shared" si="68"/>
        <v>4.6540644985056369E-2</v>
      </c>
      <c r="C128" s="7">
        <f t="shared" si="69"/>
        <v>0.49269335750815402</v>
      </c>
      <c r="D128" s="7">
        <f t="shared" si="70"/>
        <v>3.3688339870910271</v>
      </c>
      <c r="E128" s="53">
        <f t="shared" si="64"/>
        <v>0.1980692292341304</v>
      </c>
      <c r="F128" s="19"/>
      <c r="G128" s="7">
        <f t="shared" si="71"/>
        <v>0.48097196316551549</v>
      </c>
      <c r="H128" s="7">
        <f t="shared" si="72"/>
        <v>0.41163705619047714</v>
      </c>
      <c r="I128" s="7">
        <f t="shared" si="73"/>
        <v>7.6293217391304369</v>
      </c>
      <c r="J128" s="7">
        <f t="shared" si="74"/>
        <v>1.9615925342654454</v>
      </c>
      <c r="K128" s="36">
        <f t="shared" si="65"/>
        <v>0.48117443814989602</v>
      </c>
      <c r="L128" s="20"/>
      <c r="M128" s="22">
        <v>3.12</v>
      </c>
      <c r="N128" s="7">
        <f t="shared" si="75"/>
        <v>2.0222063528885489E-2</v>
      </c>
      <c r="O128" s="7">
        <f t="shared" si="76"/>
        <v>0.40647762747138394</v>
      </c>
      <c r="P128" s="7">
        <f t="shared" si="77"/>
        <v>5.9137533133716529</v>
      </c>
      <c r="Q128" s="53">
        <f t="shared" si="66"/>
        <v>0.11283229378745104</v>
      </c>
      <c r="R128" s="19"/>
      <c r="S128" s="7">
        <f t="shared" si="78"/>
        <v>0.44355215199347553</v>
      </c>
      <c r="T128" s="7">
        <f t="shared" si="79"/>
        <v>0.24942242028906789</v>
      </c>
      <c r="U128" s="7">
        <f t="shared" si="80"/>
        <v>10.873669565217394</v>
      </c>
      <c r="V128" s="7">
        <f t="shared" si="81"/>
        <v>2.3896398712915223</v>
      </c>
      <c r="W128" s="41">
        <f t="shared" si="67"/>
        <v>0.45237430402881951</v>
      </c>
    </row>
    <row r="129" spans="1:23" ht="15" customHeight="1" x14ac:dyDescent="0.3">
      <c r="A129" s="21">
        <v>2.63</v>
      </c>
      <c r="B129" s="18">
        <f t="shared" si="68"/>
        <v>4.5766179924524343E-2</v>
      </c>
      <c r="C129" s="7">
        <f t="shared" si="69"/>
        <v>0.49078911527900132</v>
      </c>
      <c r="D129" s="7">
        <f t="shared" si="70"/>
        <v>3.4062145078230337</v>
      </c>
      <c r="E129" s="53">
        <f t="shared" si="64"/>
        <v>0.19589557548661846</v>
      </c>
      <c r="F129" s="19"/>
      <c r="G129" s="7">
        <f t="shared" si="71"/>
        <v>0.48004065569584076</v>
      </c>
      <c r="H129" s="7">
        <f t="shared" si="72"/>
        <v>0.40770665743256207</v>
      </c>
      <c r="I129" s="7">
        <f t="shared" si="73"/>
        <v>7.688669565217392</v>
      </c>
      <c r="J129" s="7">
        <f t="shared" si="74"/>
        <v>1.9694589675527203</v>
      </c>
      <c r="K129" s="36">
        <f t="shared" si="65"/>
        <v>0.48048166964018901</v>
      </c>
      <c r="L129" s="20"/>
      <c r="M129" s="22">
        <v>3.13</v>
      </c>
      <c r="N129" s="7">
        <f t="shared" si="75"/>
        <v>1.9891499754914752E-2</v>
      </c>
      <c r="O129" s="7">
        <f t="shared" si="76"/>
        <v>0.40493453220950504</v>
      </c>
      <c r="P129" s="7">
        <f t="shared" si="77"/>
        <v>5.9814363570399411</v>
      </c>
      <c r="Q129" s="53">
        <f t="shared" si="66"/>
        <v>0.11155553806996837</v>
      </c>
      <c r="R129" s="19"/>
      <c r="S129" s="7">
        <f t="shared" si="78"/>
        <v>0.44295973095534241</v>
      </c>
      <c r="T129" s="7">
        <f t="shared" si="79"/>
        <v>0.24685746002705691</v>
      </c>
      <c r="U129" s="7">
        <f t="shared" si="80"/>
        <v>10.944321739130435</v>
      </c>
      <c r="V129" s="7">
        <f t="shared" si="81"/>
        <v>2.3989297045643529</v>
      </c>
      <c r="W129" s="41">
        <f t="shared" si="67"/>
        <v>0.45190264072935443</v>
      </c>
    </row>
    <row r="130" spans="1:23" ht="15" customHeight="1" x14ac:dyDescent="0.3">
      <c r="A130" s="21">
        <v>2.64</v>
      </c>
      <c r="B130" s="18">
        <f t="shared" si="68"/>
        <v>4.5004655326572184E-2</v>
      </c>
      <c r="C130" s="7">
        <f t="shared" si="69"/>
        <v>0.48889236545682097</v>
      </c>
      <c r="D130" s="7">
        <f t="shared" si="70"/>
        <v>3.444056013882792</v>
      </c>
      <c r="E130" s="53">
        <f t="shared" si="64"/>
        <v>0.19374317622918016</v>
      </c>
      <c r="F130" s="19"/>
      <c r="G130" s="7">
        <f t="shared" si="71"/>
        <v>0.47911836985492895</v>
      </c>
      <c r="H130" s="7">
        <f t="shared" si="72"/>
        <v>0.40380458862276314</v>
      </c>
      <c r="I130" s="7">
        <f t="shared" si="73"/>
        <v>7.7482434782608713</v>
      </c>
      <c r="J130" s="7">
        <f t="shared" si="74"/>
        <v>1.977353468001896</v>
      </c>
      <c r="K130" s="36">
        <f t="shared" si="65"/>
        <v>0.47979438988043865</v>
      </c>
      <c r="L130" s="20"/>
      <c r="M130" s="22">
        <v>3.14</v>
      </c>
      <c r="N130" s="7">
        <f t="shared" si="75"/>
        <v>1.9566535437177134E-2</v>
      </c>
      <c r="O130" s="7">
        <f t="shared" si="76"/>
        <v>0.40339822666139552</v>
      </c>
      <c r="P130" s="7">
        <f t="shared" si="77"/>
        <v>6.0499022237133291</v>
      </c>
      <c r="Q130" s="53">
        <f t="shared" si="66"/>
        <v>0.1102930802130067</v>
      </c>
      <c r="R130" s="19"/>
      <c r="S130" s="7">
        <f t="shared" si="78"/>
        <v>0.44237226846715944</v>
      </c>
      <c r="T130" s="7">
        <f t="shared" si="79"/>
        <v>0.2443169335569475</v>
      </c>
      <c r="U130" s="7">
        <f t="shared" si="80"/>
        <v>11.015200000000002</v>
      </c>
      <c r="V130" s="7">
        <f t="shared" si="81"/>
        <v>2.4082483183901995</v>
      </c>
      <c r="W130" s="41">
        <f t="shared" si="67"/>
        <v>0.45143444871903859</v>
      </c>
    </row>
    <row r="131" spans="1:23" ht="15" customHeight="1" x14ac:dyDescent="0.3">
      <c r="A131" s="21">
        <v>2.65</v>
      </c>
      <c r="B131" s="18">
        <f t="shared" si="68"/>
        <v>4.4255864563119321E-2</v>
      </c>
      <c r="C131" s="7">
        <f t="shared" si="69"/>
        <v>0.48700310464479213</v>
      </c>
      <c r="D131" s="7">
        <f t="shared" si="70"/>
        <v>3.4823635383421765</v>
      </c>
      <c r="E131" s="53">
        <f t="shared" si="64"/>
        <v>0.19161191641654993</v>
      </c>
      <c r="F131" s="19"/>
      <c r="G131" s="7">
        <f t="shared" si="71"/>
        <v>0.47820498977997533</v>
      </c>
      <c r="H131" s="7">
        <f t="shared" si="72"/>
        <v>0.39993090727728431</v>
      </c>
      <c r="I131" s="7">
        <f t="shared" si="73"/>
        <v>7.8080434782608705</v>
      </c>
      <c r="J131" s="7">
        <f t="shared" si="74"/>
        <v>1.9852760570432202</v>
      </c>
      <c r="K131" s="36">
        <f t="shared" si="65"/>
        <v>0.47911254901762151</v>
      </c>
      <c r="L131" s="20"/>
      <c r="M131" s="22">
        <v>3.15</v>
      </c>
      <c r="N131" s="7">
        <f t="shared" si="75"/>
        <v>1.9247075016945215E-2</v>
      </c>
      <c r="O131" s="7">
        <f t="shared" si="76"/>
        <v>0.40186868940573661</v>
      </c>
      <c r="P131" s="7">
        <f t="shared" si="77"/>
        <v>6.1191589964062842</v>
      </c>
      <c r="Q131" s="53">
        <f t="shared" si="66"/>
        <v>0.10904478076688938</v>
      </c>
      <c r="R131" s="19"/>
      <c r="S131" s="7">
        <f t="shared" si="78"/>
        <v>0.44178970985547006</v>
      </c>
      <c r="T131" s="7">
        <f t="shared" si="79"/>
        <v>0.2418006832040491</v>
      </c>
      <c r="U131" s="7">
        <f t="shared" si="80"/>
        <v>11.086304347826088</v>
      </c>
      <c r="V131" s="7">
        <f t="shared" si="81"/>
        <v>2.4175957217585635</v>
      </c>
      <c r="W131" s="41">
        <f t="shared" si="67"/>
        <v>0.45096969670209414</v>
      </c>
    </row>
    <row r="132" spans="1:23" ht="15" customHeight="1" x14ac:dyDescent="0.3">
      <c r="A132" s="21">
        <v>2.66</v>
      </c>
      <c r="B132" s="18">
        <f t="shared" si="68"/>
        <v>4.351960384454838E-2</v>
      </c>
      <c r="C132" s="7">
        <f t="shared" si="69"/>
        <v>0.48512132884434389</v>
      </c>
      <c r="D132" s="7">
        <f t="shared" si="70"/>
        <v>3.5211421650959536</v>
      </c>
      <c r="E132" s="53">
        <f t="shared" si="64"/>
        <v>0.18950167870392656</v>
      </c>
      <c r="F132" s="19"/>
      <c r="G132" s="7">
        <f t="shared" si="71"/>
        <v>0.47730040148215619</v>
      </c>
      <c r="H132" s="7">
        <f t="shared" si="72"/>
        <v>0.39608566254636768</v>
      </c>
      <c r="I132" s="7">
        <f t="shared" si="73"/>
        <v>7.8680695652173931</v>
      </c>
      <c r="J132" s="7">
        <f t="shared" si="74"/>
        <v>1.9932267557048746</v>
      </c>
      <c r="K132" s="36">
        <f t="shared" si="65"/>
        <v>0.47843609759982736</v>
      </c>
      <c r="L132" s="20"/>
      <c r="M132" s="22">
        <v>3.16</v>
      </c>
      <c r="N132" s="7">
        <f t="shared" si="75"/>
        <v>1.8933024510630021E-2</v>
      </c>
      <c r="O132" s="7">
        <f t="shared" si="76"/>
        <v>0.40034589885661204</v>
      </c>
      <c r="P132" s="7">
        <f t="shared" si="77"/>
        <v>6.1892148308178285</v>
      </c>
      <c r="Q132" s="53">
        <f t="shared" si="66"/>
        <v>0.10781050092466915</v>
      </c>
      <c r="R132" s="19"/>
      <c r="S132" s="7">
        <f t="shared" si="78"/>
        <v>0.44121200119861131</v>
      </c>
      <c r="T132" s="7">
        <f t="shared" si="79"/>
        <v>0.23930855008772173</v>
      </c>
      <c r="U132" s="7">
        <f t="shared" si="80"/>
        <v>11.157634782608699</v>
      </c>
      <c r="V132" s="7">
        <f t="shared" si="81"/>
        <v>2.4269719235169354</v>
      </c>
      <c r="W132" s="41">
        <f t="shared" si="67"/>
        <v>0.45050835369296111</v>
      </c>
    </row>
    <row r="133" spans="1:23" ht="15" customHeight="1" x14ac:dyDescent="0.3">
      <c r="A133" s="21">
        <v>2.67</v>
      </c>
      <c r="B133" s="18">
        <f t="shared" si="68"/>
        <v>4.2795672198078304E-2</v>
      </c>
      <c r="C133" s="7">
        <f t="shared" si="69"/>
        <v>0.48324703346727327</v>
      </c>
      <c r="D133" s="7">
        <f t="shared" si="70"/>
        <v>3.5603970292356566</v>
      </c>
      <c r="E133" s="53">
        <f t="shared" si="64"/>
        <v>0.18741234355655823</v>
      </c>
      <c r="F133" s="19"/>
      <c r="G133" s="7">
        <f t="shared" si="71"/>
        <v>0.47640449280962516</v>
      </c>
      <c r="H133" s="7">
        <f t="shared" si="72"/>
        <v>0.39226889542322474</v>
      </c>
      <c r="I133" s="7">
        <f t="shared" si="73"/>
        <v>7.9283217391304355</v>
      </c>
      <c r="J133" s="7">
        <f t="shared" si="74"/>
        <v>2.0012055846219927</v>
      </c>
      <c r="K133" s="36">
        <f t="shared" si="65"/>
        <v>0.47776498657727157</v>
      </c>
      <c r="L133" s="20"/>
      <c r="M133" s="22">
        <v>3.17</v>
      </c>
      <c r="N133" s="7">
        <f t="shared" si="75"/>
        <v>1.8624291486771642E-2</v>
      </c>
      <c r="O133" s="7">
        <f t="shared" si="76"/>
        <v>0.39882983326918814</v>
      </c>
      <c r="P133" s="7">
        <f t="shared" si="77"/>
        <v>6.2600779558344906</v>
      </c>
      <c r="Q133" s="53">
        <f t="shared" si="66"/>
        <v>0.106590102543206</v>
      </c>
      <c r="R133" s="19"/>
      <c r="S133" s="7">
        <f t="shared" si="78"/>
        <v>0.44063908931422879</v>
      </c>
      <c r="T133" s="7">
        <f t="shared" si="79"/>
        <v>0.2368403742008772</v>
      </c>
      <c r="U133" s="7">
        <f t="shared" si="80"/>
        <v>11.229191304347827</v>
      </c>
      <c r="V133" s="7">
        <f t="shared" si="81"/>
        <v>2.4363769323734732</v>
      </c>
      <c r="W133" s="41">
        <f t="shared" si="67"/>
        <v>0.45005038901349237</v>
      </c>
    </row>
    <row r="134" spans="1:23" ht="15" customHeight="1" x14ac:dyDescent="0.3">
      <c r="A134" s="21">
        <v>2.68</v>
      </c>
      <c r="B134" s="18">
        <f t="shared" si="68"/>
        <v>4.2083871445624088E-2</v>
      </c>
      <c r="C134" s="7">
        <f t="shared" si="69"/>
        <v>0.48138021334771042</v>
      </c>
      <c r="D134" s="7">
        <f t="shared" si="70"/>
        <v>3.6001333174260979</v>
      </c>
      <c r="E134" s="53">
        <f t="shared" si="64"/>
        <v>0.18534378935664497</v>
      </c>
      <c r="F134" s="19"/>
      <c r="G134" s="7">
        <f t="shared" si="71"/>
        <v>0.47551715341138201</v>
      </c>
      <c r="H134" s="7">
        <f t="shared" si="72"/>
        <v>0.38848063895049384</v>
      </c>
      <c r="I134" s="7">
        <f t="shared" si="73"/>
        <v>7.988800000000003</v>
      </c>
      <c r="J134" s="7">
        <f t="shared" si="74"/>
        <v>2.0092125640454457</v>
      </c>
      <c r="K134" s="36">
        <f t="shared" si="65"/>
        <v>0.47709916730306901</v>
      </c>
      <c r="L134" s="20"/>
      <c r="M134" s="22">
        <v>3.18</v>
      </c>
      <c r="N134" s="7">
        <f t="shared" si="75"/>
        <v>1.8320785043248685E-2</v>
      </c>
      <c r="O134" s="7">
        <f t="shared" si="76"/>
        <v>0.3973204707452937</v>
      </c>
      <c r="P134" s="7">
        <f t="shared" si="77"/>
        <v>6.33175667403584</v>
      </c>
      <c r="Q134" s="53">
        <f t="shared" si="66"/>
        <v>0.10538344816329642</v>
      </c>
      <c r="R134" s="19"/>
      <c r="S134" s="7">
        <f t="shared" si="78"/>
        <v>0.44007092174703705</v>
      </c>
      <c r="T134" s="7">
        <f t="shared" si="79"/>
        <v>0.23439599448743395</v>
      </c>
      <c r="U134" s="7">
        <f t="shared" si="80"/>
        <v>11.300973913043482</v>
      </c>
      <c r="V134" s="7">
        <f t="shared" si="81"/>
        <v>2.4458107568996321</v>
      </c>
      <c r="W134" s="41">
        <f t="shared" si="67"/>
        <v>0.44959577229015296</v>
      </c>
    </row>
    <row r="135" spans="1:23" ht="15" customHeight="1" x14ac:dyDescent="0.3">
      <c r="A135" s="21">
        <v>2.69</v>
      </c>
      <c r="B135" s="18">
        <f t="shared" si="68"/>
        <v>4.13840061811784E-2</v>
      </c>
      <c r="C135" s="7">
        <f t="shared" si="69"/>
        <v>0.47952086275393624</v>
      </c>
      <c r="D135" s="7">
        <f t="shared" si="70"/>
        <v>3.6403562682844792</v>
      </c>
      <c r="E135" s="53">
        <f t="shared" si="64"/>
        <v>0.18329589250760608</v>
      </c>
      <c r="F135" s="19"/>
      <c r="G135" s="7">
        <f t="shared" si="71"/>
        <v>0.47463827470198849</v>
      </c>
      <c r="H135" s="7">
        <f t="shared" si="72"/>
        <v>0.3847209184241972</v>
      </c>
      <c r="I135" s="7">
        <f t="shared" si="73"/>
        <v>8.0495043478260886</v>
      </c>
      <c r="J135" s="7">
        <f t="shared" si="74"/>
        <v>2.0172477138503915</v>
      </c>
      <c r="K135" s="36">
        <f t="shared" si="65"/>
        <v>0.47643859153377688</v>
      </c>
      <c r="L135" s="20"/>
      <c r="M135" s="22">
        <v>3.19</v>
      </c>
      <c r="N135" s="7">
        <f t="shared" si="75"/>
        <v>1.8022415784709589E-2</v>
      </c>
      <c r="O135" s="7">
        <f t="shared" si="76"/>
        <v>0.39581778923890176</v>
      </c>
      <c r="P135" s="7">
        <f t="shared" si="77"/>
        <v>6.40425936220264</v>
      </c>
      <c r="Q135" s="53">
        <f t="shared" si="66"/>
        <v>0.10419040102888152</v>
      </c>
      <c r="R135" s="19"/>
      <c r="S135" s="7">
        <f t="shared" si="78"/>
        <v>0.43950744675681958</v>
      </c>
      <c r="T135" s="7">
        <f t="shared" si="79"/>
        <v>0.23197524891775326</v>
      </c>
      <c r="U135" s="7">
        <f t="shared" si="80"/>
        <v>11.372982608695654</v>
      </c>
      <c r="V135" s="7">
        <f t="shared" si="81"/>
        <v>2.4552734055327279</v>
      </c>
      <c r="W135" s="41">
        <f t="shared" si="67"/>
        <v>0.44914447345122654</v>
      </c>
    </row>
    <row r="136" spans="1:23" ht="15" customHeight="1" x14ac:dyDescent="0.3">
      <c r="A136" s="21">
        <v>2.7</v>
      </c>
      <c r="B136" s="18">
        <f t="shared" si="68"/>
        <v>4.0695883747744861E-2</v>
      </c>
      <c r="C136" s="7">
        <f t="shared" si="69"/>
        <v>0.47766897540004766</v>
      </c>
      <c r="D136" s="7">
        <f t="shared" si="70"/>
        <v>3.6810711727621723</v>
      </c>
      <c r="E136" s="53">
        <f t="shared" si="64"/>
        <v>0.18126852753574091</v>
      </c>
      <c r="F136" s="19"/>
      <c r="G136" s="7">
        <f t="shared" si="71"/>
        <v>0.47376774982710779</v>
      </c>
      <c r="H136" s="7">
        <f t="shared" si="72"/>
        <v>0.38098975159512127</v>
      </c>
      <c r="I136" s="7">
        <f t="shared" si="73"/>
        <v>8.1104347826086975</v>
      </c>
      <c r="J136" s="7">
        <f t="shared" si="74"/>
        <v>2.0253110535446184</v>
      </c>
      <c r="K136" s="36">
        <f t="shared" si="65"/>
        <v>0.47578321142972685</v>
      </c>
      <c r="L136" s="20"/>
      <c r="M136" s="22">
        <v>3.2</v>
      </c>
      <c r="N136" s="7">
        <f t="shared" si="75"/>
        <v>1.7729095800227867E-2</v>
      </c>
      <c r="O136" s="7">
        <f t="shared" si="76"/>
        <v>0.39432176656151413</v>
      </c>
      <c r="P136" s="7">
        <f t="shared" si="77"/>
        <v>6.4775944718276328</v>
      </c>
      <c r="Q136" s="53">
        <f t="shared" si="66"/>
        <v>0.1030108251053567</v>
      </c>
      <c r="R136" s="19"/>
      <c r="S136" s="7">
        <f t="shared" si="78"/>
        <v>0.43894861330666179</v>
      </c>
      <c r="T136" s="7">
        <f t="shared" si="79"/>
        <v>0.22957797456209003</v>
      </c>
      <c r="U136" s="7">
        <f t="shared" si="80"/>
        <v>11.445217391304352</v>
      </c>
      <c r="V136" s="7">
        <f t="shared" si="81"/>
        <v>2.4647648865784508</v>
      </c>
      <c r="W136" s="41">
        <f t="shared" si="67"/>
        <v>0.44869646272402713</v>
      </c>
    </row>
    <row r="137" spans="1:23" ht="15" customHeight="1" x14ac:dyDescent="0.3">
      <c r="A137" s="21">
        <v>2.71</v>
      </c>
      <c r="B137" s="18">
        <f t="shared" si="68"/>
        <v>4.0019314213855857E-2</v>
      </c>
      <c r="C137" s="7">
        <f t="shared" si="69"/>
        <v>0.47582454445747668</v>
      </c>
      <c r="D137" s="7">
        <f t="shared" si="70"/>
        <v>3.7222833745290527</v>
      </c>
      <c r="E137" s="53">
        <f t="shared" si="64"/>
        <v>0.17926156718932898</v>
      </c>
      <c r="F137" s="19"/>
      <c r="G137" s="7">
        <f t="shared" si="71"/>
        <v>0.47290547362984742</v>
      </c>
      <c r="H137" s="7">
        <f t="shared" si="72"/>
        <v>0.37728714886759956</v>
      </c>
      <c r="I137" s="7">
        <f t="shared" si="73"/>
        <v>8.1715913043478281</v>
      </c>
      <c r="J137" s="7">
        <f t="shared" si="74"/>
        <v>2.0334026022766527</v>
      </c>
      <c r="K137" s="36">
        <f t="shared" si="65"/>
        <v>0.47513297955514738</v>
      </c>
      <c r="L137" s="20"/>
      <c r="M137" s="22">
        <v>3.21</v>
      </c>
      <c r="N137" s="7">
        <f t="shared" si="75"/>
        <v>1.7440738641183787E-2</v>
      </c>
      <c r="O137" s="7">
        <f t="shared" si="76"/>
        <v>0.39283238038745055</v>
      </c>
      <c r="P137" s="7">
        <f t="shared" si="77"/>
        <v>6.5517705296288629</v>
      </c>
      <c r="Q137" s="53">
        <f t="shared" si="66"/>
        <v>0.10184458509700889</v>
      </c>
      <c r="R137" s="19"/>
      <c r="S137" s="7">
        <f t="shared" si="78"/>
        <v>0.43839437105141443</v>
      </c>
      <c r="T137" s="7">
        <f t="shared" si="79"/>
        <v>0.22720400766209861</v>
      </c>
      <c r="U137" s="7">
        <f t="shared" si="80"/>
        <v>11.517678260869568</v>
      </c>
      <c r="V137" s="7">
        <f t="shared" si="81"/>
        <v>2.4742852082133187</v>
      </c>
      <c r="W137" s="41">
        <f t="shared" si="67"/>
        <v>0.44825171063211838</v>
      </c>
    </row>
    <row r="138" spans="1:23" ht="15" customHeight="1" x14ac:dyDescent="0.3">
      <c r="A138" s="21">
        <v>2.71999999999999</v>
      </c>
      <c r="B138" s="18">
        <f t="shared" si="68"/>
        <v>3.9354110349703784E-2</v>
      </c>
      <c r="C138" s="7">
        <f t="shared" si="69"/>
        <v>0.47398756256636004</v>
      </c>
      <c r="D138" s="7">
        <f t="shared" si="70"/>
        <v>3.7639982703604673</v>
      </c>
      <c r="E138" s="53">
        <f t="shared" si="64"/>
        <v>0.17727488253520371</v>
      </c>
      <c r="F138" s="19"/>
      <c r="G138" s="7">
        <f t="shared" si="71"/>
        <v>0.47205134261788095</v>
      </c>
      <c r="H138" s="7">
        <f t="shared" si="72"/>
        <v>0.37361311349566012</v>
      </c>
      <c r="I138" s="7">
        <f t="shared" si="73"/>
        <v>8.2329739130434181</v>
      </c>
      <c r="J138" s="7">
        <f t="shared" si="74"/>
        <v>2.0415223788436681</v>
      </c>
      <c r="K138" s="36">
        <f t="shared" si="65"/>
        <v>0.47448784887809575</v>
      </c>
      <c r="L138" s="20"/>
      <c r="M138" s="22">
        <v>3.21999999999999</v>
      </c>
      <c r="N138" s="7">
        <f t="shared" si="75"/>
        <v>1.7157259299373947E-2</v>
      </c>
      <c r="O138" s="7">
        <f t="shared" si="76"/>
        <v>0.39134960825904352</v>
      </c>
      <c r="P138" s="7">
        <f t="shared" si="77"/>
        <v>6.6267961380656084</v>
      </c>
      <c r="Q138" s="53">
        <f t="shared" si="66"/>
        <v>0.10069154646360359</v>
      </c>
      <c r="R138" s="19"/>
      <c r="S138" s="7">
        <f t="shared" si="78"/>
        <v>0.4378446703263793</v>
      </c>
      <c r="T138" s="7">
        <f t="shared" si="79"/>
        <v>0.22485318370041379</v>
      </c>
      <c r="U138" s="7">
        <f t="shared" si="80"/>
        <v>11.590365217391232</v>
      </c>
      <c r="V138" s="7">
        <f t="shared" si="81"/>
        <v>2.4838343784870753</v>
      </c>
      <c r="W138" s="41">
        <f t="shared" si="67"/>
        <v>0.44781018799253935</v>
      </c>
    </row>
    <row r="139" spans="1:23" ht="15" customHeight="1" x14ac:dyDescent="0.3">
      <c r="A139" s="21">
        <v>2.73</v>
      </c>
      <c r="B139" s="18">
        <f t="shared" si="68"/>
        <v>3.8700087602911611E-2</v>
      </c>
      <c r="C139" s="7">
        <f t="shared" si="69"/>
        <v>0.47215802184675165</v>
      </c>
      <c r="D139" s="7">
        <f t="shared" si="70"/>
        <v>3.8062213105270044</v>
      </c>
      <c r="E139" s="53">
        <f t="shared" si="64"/>
        <v>0.17530834305283038</v>
      </c>
      <c r="F139" s="19"/>
      <c r="G139" s="7">
        <f t="shared" si="71"/>
        <v>0.47120525493132503</v>
      </c>
      <c r="H139" s="7">
        <f t="shared" si="72"/>
        <v>0.36996764177648278</v>
      </c>
      <c r="I139" s="7">
        <f t="shared" si="73"/>
        <v>8.2945826086956522</v>
      </c>
      <c r="J139" s="7">
        <f t="shared" si="74"/>
        <v>2.0496704016992315</v>
      </c>
      <c r="K139" s="36">
        <f t="shared" si="65"/>
        <v>0.47384777277020196</v>
      </c>
      <c r="L139" s="20"/>
      <c r="M139" s="22">
        <v>3.23</v>
      </c>
      <c r="N139" s="7">
        <f t="shared" si="75"/>
        <v>1.6878574185349427E-2</v>
      </c>
      <c r="O139" s="7">
        <f t="shared" si="76"/>
        <v>0.38987342759173232</v>
      </c>
      <c r="P139" s="7">
        <f t="shared" si="77"/>
        <v>6.7026799758572997</v>
      </c>
      <c r="Q139" s="53">
        <f t="shared" si="66"/>
        <v>9.9551575436139794E-2</v>
      </c>
      <c r="R139" s="19"/>
      <c r="S139" s="7">
        <f t="shared" si="78"/>
        <v>0.43729946213621135</v>
      </c>
      <c r="T139" s="7">
        <f t="shared" si="79"/>
        <v>0.22252533746833764</v>
      </c>
      <c r="U139" s="7">
        <f t="shared" si="80"/>
        <v>11.663278260869568</v>
      </c>
      <c r="V139" s="7">
        <f t="shared" si="81"/>
        <v>2.4934124053250843</v>
      </c>
      <c r="W139" s="41">
        <f t="shared" si="67"/>
        <v>0.44737186591304251</v>
      </c>
    </row>
    <row r="140" spans="1:23" ht="15" customHeight="1" x14ac:dyDescent="0.3">
      <c r="A140" s="21">
        <v>2.73999999999999</v>
      </c>
      <c r="B140" s="18">
        <f t="shared" si="68"/>
        <v>3.8057064073983821E-2</v>
      </c>
      <c r="C140" s="7">
        <f t="shared" si="69"/>
        <v>0.47033591390971613</v>
      </c>
      <c r="D140" s="7">
        <f t="shared" si="70"/>
        <v>3.848957999186235</v>
      </c>
      <c r="E140" s="53">
        <f t="shared" si="64"/>
        <v>0.17336181672596529</v>
      </c>
      <c r="F140" s="19"/>
      <c r="G140" s="7">
        <f t="shared" si="71"/>
        <v>0.47036711031136769</v>
      </c>
      <c r="H140" s="7">
        <f t="shared" si="72"/>
        <v>0.36635072324120471</v>
      </c>
      <c r="I140" s="7">
        <f>(2*$G$30/($G$30+1)*A140^2-($G$30-1)/($G$30+1))</f>
        <v>8.3564173913042872</v>
      </c>
      <c r="J140" s="7">
        <f t="shared" si="74"/>
        <v>2.0578466889607241</v>
      </c>
      <c r="K140" s="36">
        <f t="shared" si="65"/>
        <v>0.47321270500624646</v>
      </c>
      <c r="L140" s="20"/>
      <c r="M140" s="22">
        <v>3.23999999999999</v>
      </c>
      <c r="N140" s="7">
        <f t="shared" si="75"/>
        <v>1.6604601106989227E-2</v>
      </c>
      <c r="O140" s="7">
        <f t="shared" si="76"/>
        <v>0.38840381567908661</v>
      </c>
      <c r="P140" s="7">
        <f t="shared" si="77"/>
        <v>6.7794307985039541</v>
      </c>
      <c r="Q140" s="53">
        <f t="shared" si="66"/>
        <v>9.842453903181804E-2</v>
      </c>
      <c r="R140" s="19"/>
      <c r="S140" s="7">
        <f t="shared" si="78"/>
        <v>0.43675869814404283</v>
      </c>
      <c r="T140" s="7">
        <f t="shared" si="79"/>
        <v>0.22022030313170643</v>
      </c>
      <c r="U140" s="7">
        <f>(2*$G$30/($G$30+1)*M140^2-($G$30-1)/($G$30+1))</f>
        <v>11.736417391304276</v>
      </c>
      <c r="V140" s="7">
        <f t="shared" si="81"/>
        <v>2.5030192965305296</v>
      </c>
      <c r="W140" s="41">
        <f t="shared" si="67"/>
        <v>0.44693671578934097</v>
      </c>
    </row>
    <row r="141" spans="1:23" ht="15" customHeight="1" x14ac:dyDescent="0.3">
      <c r="A141" s="21">
        <v>2.75</v>
      </c>
      <c r="B141" s="18">
        <f t="shared" si="68"/>
        <v>3.7424860491438089E-2</v>
      </c>
      <c r="C141" s="7">
        <f t="shared" si="69"/>
        <v>0.46852122986822831</v>
      </c>
      <c r="D141" s="7">
        <f t="shared" si="70"/>
        <v>3.892213894778112</v>
      </c>
      <c r="E141" s="53">
        <f t="shared" si="64"/>
        <v>0.17143517013185669</v>
      </c>
      <c r="F141" s="19"/>
      <c r="G141" s="7">
        <f t="shared" si="71"/>
        <v>0.46953681006959325</v>
      </c>
      <c r="H141" s="7">
        <f t="shared" si="72"/>
        <v>0.36276234084290854</v>
      </c>
      <c r="I141" s="7">
        <f t="shared" ref="I141:I165" si="82">(2*$G$30/($G$30+1)*A141^2-($G$30-1)/($G$30+1))</f>
        <v>8.4184782608695663</v>
      </c>
      <c r="J141" s="7">
        <f t="shared" si="74"/>
        <v>2.0660512584167856</v>
      </c>
      <c r="K141" s="36">
        <f t="shared" si="65"/>
        <v>0.47258259976355965</v>
      </c>
      <c r="L141" s="20"/>
      <c r="M141" s="22">
        <v>3.25</v>
      </c>
      <c r="N141" s="7">
        <f t="shared" si="75"/>
        <v>1.6335259248299278E-2</v>
      </c>
      <c r="O141" s="7">
        <f t="shared" si="76"/>
        <v>0.38694074969770248</v>
      </c>
      <c r="P141" s="7">
        <f t="shared" si="77"/>
        <v>6.8570574388110526</v>
      </c>
      <c r="Q141" s="53">
        <f t="shared" si="66"/>
        <v>9.7310305068198266E-2</v>
      </c>
      <c r="R141" s="19"/>
      <c r="S141" s="7">
        <f t="shared" si="78"/>
        <v>0.43622233066080213</v>
      </c>
      <c r="T141" s="7">
        <f t="shared" si="79"/>
        <v>0.21793791429487949</v>
      </c>
      <c r="U141" s="7">
        <f t="shared" ref="U141:U165" si="83">(2*$G$30/($G$30+1)*M141^2-($G$30-1)/($G$30+1))</f>
        <v>11.809782608695654</v>
      </c>
      <c r="V141" s="7">
        <f t="shared" si="81"/>
        <v>2.512655059786804</v>
      </c>
      <c r="W141" s="41">
        <f t="shared" si="67"/>
        <v>0.44650470930236269</v>
      </c>
    </row>
    <row r="142" spans="1:23" ht="15" customHeight="1" x14ac:dyDescent="0.3">
      <c r="A142" s="21">
        <v>2.75999999999999</v>
      </c>
      <c r="B142" s="18">
        <f t="shared" si="68"/>
        <v>3.6803300186680342E-2</v>
      </c>
      <c r="C142" s="7">
        <f t="shared" si="69"/>
        <v>0.46671396034798363</v>
      </c>
      <c r="D142" s="7">
        <f t="shared" si="70"/>
        <v>3.9359946104216781</v>
      </c>
      <c r="E142" s="53">
        <f t="shared" si="64"/>
        <v>0.16952826852813591</v>
      </c>
      <c r="F142" s="19"/>
      <c r="G142" s="7">
        <f t="shared" si="71"/>
        <v>0.46871425705803288</v>
      </c>
      <c r="H142" s="7">
        <f t="shared" si="72"/>
        <v>0.35920247114197529</v>
      </c>
      <c r="I142" s="7">
        <f t="shared" si="82"/>
        <v>8.4807652173912444</v>
      </c>
      <c r="J142" s="7">
        <f t="shared" si="74"/>
        <v>2.0742841275343182</v>
      </c>
      <c r="K142" s="36">
        <f t="shared" si="65"/>
        <v>0.47195741162128413</v>
      </c>
      <c r="L142" s="20"/>
      <c r="M142" s="22">
        <v>3.25999999999999</v>
      </c>
      <c r="N142" s="7">
        <f t="shared" si="75"/>
        <v>1.6070469148453354E-2</v>
      </c>
      <c r="O142" s="7">
        <f t="shared" si="76"/>
        <v>0.38548420671205241</v>
      </c>
      <c r="P142" s="7">
        <f t="shared" si="77"/>
        <v>6.9355688074148132</v>
      </c>
      <c r="Q142" s="53">
        <f t="shared" si="66"/>
        <v>9.6208742176631862E-2</v>
      </c>
      <c r="R142" s="19"/>
      <c r="S142" s="7">
        <f t="shared" si="78"/>
        <v>0.43569031263475339</v>
      </c>
      <c r="T142" s="7">
        <f t="shared" si="79"/>
        <v>0.21567800406300533</v>
      </c>
      <c r="U142" s="7">
        <f t="shared" si="83"/>
        <v>11.883373913043407</v>
      </c>
      <c r="V142" s="7">
        <f t="shared" si="81"/>
        <v>2.5223197026595643</v>
      </c>
      <c r="W142" s="41">
        <f t="shared" si="67"/>
        <v>0.44607581841552357</v>
      </c>
    </row>
    <row r="143" spans="1:23" ht="15" customHeight="1" x14ac:dyDescent="0.3">
      <c r="A143" s="21">
        <v>2.7699999999999898</v>
      </c>
      <c r="B143" s="18">
        <f t="shared" si="68"/>
        <v>3.6192209068608573E-2</v>
      </c>
      <c r="C143" s="7">
        <f t="shared" si="69"/>
        <v>0.46491409549800616</v>
      </c>
      <c r="D143" s="7">
        <f t="shared" si="70"/>
        <v>3.980305814315678</v>
      </c>
      <c r="E143" s="53">
        <f t="shared" si="64"/>
        <v>0.16764097593731805</v>
      </c>
      <c r="F143" s="19"/>
      <c r="G143" s="7">
        <f t="shared" si="71"/>
        <v>0.46789935563987001</v>
      </c>
      <c r="H143" s="7">
        <f t="shared" si="72"/>
        <v>0.35567108448854706</v>
      </c>
      <c r="I143" s="7">
        <f t="shared" si="82"/>
        <v>8.5432782608695028</v>
      </c>
      <c r="J143" s="7">
        <f t="shared" si="74"/>
        <v>2.0825453134655634</v>
      </c>
      <c r="K143" s="36">
        <f t="shared" si="65"/>
        <v>0.4713370955594679</v>
      </c>
      <c r="L143" s="20"/>
      <c r="M143" s="22">
        <v>3.2699999999999898</v>
      </c>
      <c r="N143" s="7">
        <f t="shared" si="75"/>
        <v>1.5810152681060105E-2</v>
      </c>
      <c r="O143" s="7">
        <f t="shared" si="76"/>
        <v>0.38403416367920234</v>
      </c>
      <c r="P143" s="7">
        <f t="shared" si="77"/>
        <v>7.0149738933123809</v>
      </c>
      <c r="Q143" s="53">
        <f t="shared" si="66"/>
        <v>9.5119719814921427E-2</v>
      </c>
      <c r="R143" s="19"/>
      <c r="S143" s="7">
        <f t="shared" si="78"/>
        <v>0.4351625976412194</v>
      </c>
      <c r="T143" s="7">
        <f t="shared" si="79"/>
        <v>0.2134404051024667</v>
      </c>
      <c r="U143" s="7">
        <f t="shared" si="83"/>
        <v>11.957191304347754</v>
      </c>
      <c r="V143" s="7">
        <f t="shared" si="81"/>
        <v>2.5320132325990259</v>
      </c>
      <c r="W143" s="41">
        <f t="shared" si="67"/>
        <v>0.44565001537200405</v>
      </c>
    </row>
    <row r="144" spans="1:23" ht="15" customHeight="1" x14ac:dyDescent="0.3">
      <c r="A144" s="21">
        <v>2.77999999999999</v>
      </c>
      <c r="B144" s="18">
        <f t="shared" si="68"/>
        <v>3.5591415598005771E-2</v>
      </c>
      <c r="C144" s="7">
        <f t="shared" si="69"/>
        <v>0.46312162500115955</v>
      </c>
      <c r="D144" s="7">
        <f t="shared" si="70"/>
        <v>4.0251532301406421</v>
      </c>
      <c r="E144" s="53">
        <f t="shared" si="64"/>
        <v>0.16577315522906125</v>
      </c>
      <c r="F144" s="19"/>
      <c r="G144" s="7">
        <f t="shared" si="71"/>
        <v>0.46709201166082942</v>
      </c>
      <c r="H144" s="7">
        <f t="shared" si="72"/>
        <v>0.35216814520230549</v>
      </c>
      <c r="I144" s="7">
        <f t="shared" si="82"/>
        <v>8.6060173913042863</v>
      </c>
      <c r="J144" s="7">
        <f t="shared" si="74"/>
        <v>2.0908348330547923</v>
      </c>
      <c r="K144" s="36">
        <f t="shared" si="65"/>
        <v>0.47072160695803839</v>
      </c>
      <c r="L144" s="20"/>
      <c r="M144" s="22">
        <v>3.27999999999999</v>
      </c>
      <c r="N144" s="7">
        <f t="shared" si="75"/>
        <v>1.5554233033672343E-2</v>
      </c>
      <c r="O144" s="7">
        <f t="shared" si="76"/>
        <v>0.3825905974534784</v>
      </c>
      <c r="P144" s="7">
        <f t="shared" si="77"/>
        <v>7.095281764392694</v>
      </c>
      <c r="Q144" s="53">
        <f t="shared" si="66"/>
        <v>9.4043108279291188E-2</v>
      </c>
      <c r="R144" s="19"/>
      <c r="S144" s="7">
        <f t="shared" si="78"/>
        <v>0.43463913987251335</v>
      </c>
      <c r="T144" s="7">
        <f t="shared" si="79"/>
        <v>0.21122494969965272</v>
      </c>
      <c r="U144" s="7">
        <f t="shared" si="83"/>
        <v>12.031234782608623</v>
      </c>
      <c r="V144" s="7">
        <f t="shared" si="81"/>
        <v>2.5417356569419725</v>
      </c>
      <c r="W144" s="41">
        <f t="shared" si="67"/>
        <v>0.44522727269204643</v>
      </c>
    </row>
    <row r="145" spans="1:23" ht="15" customHeight="1" x14ac:dyDescent="0.3">
      <c r="A145" s="21">
        <v>2.7899999999999898</v>
      </c>
      <c r="B145" s="18">
        <f t="shared" si="68"/>
        <v>3.5000750761719227E-2</v>
      </c>
      <c r="C145" s="7">
        <f t="shared" si="69"/>
        <v>0.46133653808448633</v>
      </c>
      <c r="D145" s="7">
        <f t="shared" si="70"/>
        <v>4.0705426374642286</v>
      </c>
      <c r="E145" s="53">
        <f t="shared" si="64"/>
        <v>0.16392466820014387</v>
      </c>
      <c r="F145" s="19"/>
      <c r="G145" s="7">
        <f t="shared" si="71"/>
        <v>0.46629213242119927</v>
      </c>
      <c r="H145" s="7">
        <f t="shared" si="72"/>
        <v>0.34869361174939112</v>
      </c>
      <c r="I145" s="7">
        <f t="shared" si="82"/>
        <v>8.6689826086955897</v>
      </c>
      <c r="J145" s="7">
        <f t="shared" si="74"/>
        <v>2.0991527028449584</v>
      </c>
      <c r="K145" s="36">
        <f t="shared" si="65"/>
        <v>0.47011090159563262</v>
      </c>
      <c r="L145" s="20"/>
      <c r="M145" s="22">
        <v>3.2899999999999898</v>
      </c>
      <c r="N145" s="7">
        <f t="shared" si="75"/>
        <v>1.5302634687527801E-2</v>
      </c>
      <c r="O145" s="7">
        <f t="shared" si="76"/>
        <v>0.38115348479102451</v>
      </c>
      <c r="P145" s="7">
        <f t="shared" si="77"/>
        <v>7.1765015679711368</v>
      </c>
      <c r="Q145" s="53">
        <f t="shared" si="66"/>
        <v>9.2978778715644264E-2</v>
      </c>
      <c r="R145" s="19"/>
      <c r="S145" s="7">
        <f t="shared" si="78"/>
        <v>0.43411989412805335</v>
      </c>
      <c r="T145" s="7">
        <f t="shared" si="79"/>
        <v>0.20903146981800377</v>
      </c>
      <c r="U145" s="7">
        <f t="shared" si="83"/>
        <v>12.105504347826013</v>
      </c>
      <c r="V145" s="7">
        <f t="shared" si="81"/>
        <v>2.551486982913862</v>
      </c>
      <c r="W145" s="41">
        <f t="shared" si="67"/>
        <v>0.44480756317026016</v>
      </c>
    </row>
    <row r="146" spans="1:23" ht="15" customHeight="1" x14ac:dyDescent="0.3">
      <c r="A146" s="21">
        <v>2.7999999999999901</v>
      </c>
      <c r="B146" s="18">
        <f t="shared" si="68"/>
        <v>3.4420048046661766E-2</v>
      </c>
      <c r="C146" s="7">
        <f t="shared" si="69"/>
        <v>0.45955882352941352</v>
      </c>
      <c r="D146" s="7">
        <f t="shared" si="70"/>
        <v>4.1164798721489051</v>
      </c>
      <c r="E146" s="53">
        <f t="shared" si="64"/>
        <v>0.16209537565224005</v>
      </c>
      <c r="F146" s="19"/>
      <c r="G146" s="7">
        <f t="shared" si="71"/>
        <v>0.46549962664848538</v>
      </c>
      <c r="H146" s="7">
        <f t="shared" si="72"/>
        <v>0.34524743691653331</v>
      </c>
      <c r="I146" s="7">
        <f t="shared" si="82"/>
        <v>8.7321739130434164</v>
      </c>
      <c r="J146" s="7">
        <f t="shared" si="74"/>
        <v>2.1074989390841323</v>
      </c>
      <c r="K146" s="36">
        <f t="shared" si="65"/>
        <v>0.46950493564830698</v>
      </c>
      <c r="L146" s="20"/>
      <c r="M146" s="22">
        <v>3.2999999999999901</v>
      </c>
      <c r="N146" s="7">
        <f t="shared" si="75"/>
        <v>1.5055283397527538E-2</v>
      </c>
      <c r="O146" s="7">
        <f t="shared" si="76"/>
        <v>0.37972280235428274</v>
      </c>
      <c r="P146" s="7">
        <f t="shared" si="77"/>
        <v>7.2586425313264726</v>
      </c>
      <c r="Q146" s="53">
        <f t="shared" si="66"/>
        <v>9.192660313014811E-2</v>
      </c>
      <c r="R146" s="19"/>
      <c r="S146" s="7">
        <f t="shared" si="78"/>
        <v>0.43360481580466653</v>
      </c>
      <c r="T146" s="7">
        <f t="shared" si="79"/>
        <v>0.20685979715341291</v>
      </c>
      <c r="U146" s="7">
        <f t="shared" si="83"/>
        <v>12.179999999999929</v>
      </c>
      <c r="V146" s="7">
        <f t="shared" si="81"/>
        <v>2.5612672176308449</v>
      </c>
      <c r="W146" s="41">
        <f t="shared" si="67"/>
        <v>0.44439085987294419</v>
      </c>
    </row>
    <row r="147" spans="1:23" ht="15" customHeight="1" x14ac:dyDescent="0.3">
      <c r="A147" s="21">
        <v>2.8099999999999898</v>
      </c>
      <c r="B147" s="18">
        <f t="shared" si="68"/>
        <v>3.384914341365293E-2</v>
      </c>
      <c r="C147" s="7">
        <f t="shared" si="69"/>
        <v>0.45778846968181591</v>
      </c>
      <c r="D147" s="7">
        <f t="shared" si="70"/>
        <v>4.1629708267622654</v>
      </c>
      <c r="E147" s="53">
        <f t="shared" si="64"/>
        <v>0.1602851374675193</v>
      </c>
      <c r="F147" s="19"/>
      <c r="G147" s="7">
        <f t="shared" si="71"/>
        <v>0.46471440447067663</v>
      </c>
      <c r="H147" s="7">
        <f t="shared" si="72"/>
        <v>0.34182956798236191</v>
      </c>
      <c r="I147" s="7">
        <f t="shared" si="82"/>
        <v>8.7955913043477629</v>
      </c>
      <c r="J147" s="7">
        <f t="shared" si="74"/>
        <v>2.1158735577317898</v>
      </c>
      <c r="K147" s="36">
        <f t="shared" si="65"/>
        <v>0.46890366568812974</v>
      </c>
      <c r="L147" s="20"/>
      <c r="M147" s="22">
        <v>3.3099999999999898</v>
      </c>
      <c r="N147" s="7">
        <f t="shared" si="75"/>
        <v>1.4812106172450663E-2</v>
      </c>
      <c r="O147" s="7">
        <f t="shared" si="76"/>
        <v>0.37829852671638908</v>
      </c>
      <c r="P147" s="7">
        <f t="shared" si="77"/>
        <v>7.3417139622403953</v>
      </c>
      <c r="Q147" s="53">
        <f t="shared" si="66"/>
        <v>9.088645439916325E-2</v>
      </c>
      <c r="R147" s="19"/>
      <c r="S147" s="7">
        <f t="shared" si="78"/>
        <v>0.43309386088707552</v>
      </c>
      <c r="T147" s="7">
        <f t="shared" si="79"/>
        <v>0.20470976318798756</v>
      </c>
      <c r="U147" s="7">
        <f t="shared" si="83"/>
        <v>12.254721739130362</v>
      </c>
      <c r="V147" s="7">
        <f t="shared" si="81"/>
        <v>2.5710763681017377</v>
      </c>
      <c r="W147" s="41">
        <f t="shared" si="67"/>
        <v>0.44397713613542228</v>
      </c>
    </row>
    <row r="148" spans="1:23" ht="15" customHeight="1" x14ac:dyDescent="0.3">
      <c r="A148" s="21">
        <v>2.8199999999999901</v>
      </c>
      <c r="B148" s="18">
        <f t="shared" si="68"/>
        <v>3.3287875271120954E-2</v>
      </c>
      <c r="C148" s="7">
        <f t="shared" si="69"/>
        <v>0.45602546446193731</v>
      </c>
      <c r="D148" s="7">
        <f t="shared" si="70"/>
        <v>4.2100214509898803</v>
      </c>
      <c r="E148" s="53">
        <f t="shared" si="64"/>
        <v>0.1584938126821116</v>
      </c>
      <c r="F148" s="19"/>
      <c r="G148" s="7">
        <f t="shared" si="71"/>
        <v>0.46393637739010662</v>
      </c>
      <c r="H148" s="7">
        <f t="shared" si="72"/>
        <v>0.33843994688589107</v>
      </c>
      <c r="I148" s="7">
        <f t="shared" si="82"/>
        <v>8.8592347826086328</v>
      </c>
      <c r="J148" s="7">
        <f t="shared" si="74"/>
        <v>2.1242765744649397</v>
      </c>
      <c r="K148" s="36">
        <f t="shared" si="65"/>
        <v>0.46830704868166595</v>
      </c>
      <c r="L148" s="20"/>
      <c r="M148" s="22">
        <v>3.3199999999999901</v>
      </c>
      <c r="N148" s="7">
        <f t="shared" si="75"/>
        <v>1.4573031255405449E-2</v>
      </c>
      <c r="O148" s="7">
        <f t="shared" si="76"/>
        <v>0.37688063436548513</v>
      </c>
      <c r="P148" s="7">
        <f t="shared" si="77"/>
        <v>7.4257252495397905</v>
      </c>
      <c r="Q148" s="53">
        <f t="shared" si="66"/>
        <v>8.9858206278533595E-2</v>
      </c>
      <c r="R148" s="19"/>
      <c r="S148" s="7">
        <f t="shared" si="78"/>
        <v>0.43258698593856298</v>
      </c>
      <c r="T148" s="7">
        <f t="shared" si="79"/>
        <v>0.20258119924221671</v>
      </c>
      <c r="U148" s="7">
        <f t="shared" si="83"/>
        <v>12.329669565217317</v>
      </c>
      <c r="V148" s="7">
        <f t="shared" si="81"/>
        <v>2.5809144412299618</v>
      </c>
      <c r="W148" s="41">
        <f t="shared" si="67"/>
        <v>0.44356636555939427</v>
      </c>
    </row>
    <row r="149" spans="1:23" ht="15" customHeight="1" x14ac:dyDescent="0.3">
      <c r="A149" s="21">
        <v>2.8299999999999899</v>
      </c>
      <c r="B149" s="18">
        <f t="shared" si="68"/>
        <v>3.2736084448686052E-2</v>
      </c>
      <c r="C149" s="7">
        <f t="shared" si="69"/>
        <v>0.45426979537417245</v>
      </c>
      <c r="D149" s="7">
        <f t="shared" si="70"/>
        <v>4.2576377520507709</v>
      </c>
      <c r="E149" s="53">
        <f t="shared" si="64"/>
        <v>0.15672125955747709</v>
      </c>
      <c r="F149" s="19"/>
      <c r="G149" s="7">
        <f t="shared" si="71"/>
        <v>0.46316545825789496</v>
      </c>
      <c r="H149" s="7">
        <f t="shared" si="72"/>
        <v>0.33507851039218695</v>
      </c>
      <c r="I149" s="7">
        <f t="shared" si="82"/>
        <v>8.9231043478260226</v>
      </c>
      <c r="J149" s="7">
        <f t="shared" si="74"/>
        <v>2.1327080046840998</v>
      </c>
      <c r="K149" s="36">
        <f t="shared" si="65"/>
        <v>0.46771504198835395</v>
      </c>
      <c r="L149" s="20"/>
      <c r="M149" s="22">
        <v>3.3299999999999899</v>
      </c>
      <c r="N149" s="7">
        <f t="shared" si="75"/>
        <v>1.4337988104516912E-2</v>
      </c>
      <c r="O149" s="7">
        <f t="shared" si="76"/>
        <v>0.37546910170894898</v>
      </c>
      <c r="P149" s="7">
        <f t="shared" si="77"/>
        <v>7.5106858636415668</v>
      </c>
      <c r="Q149" s="53">
        <f t="shared" si="66"/>
        <v>8.8841733412258428E-2</v>
      </c>
      <c r="R149" s="19"/>
      <c r="S149" s="7">
        <f t="shared" si="78"/>
        <v>0.43208414809181206</v>
      </c>
      <c r="T149" s="7">
        <f t="shared" si="79"/>
        <v>0.20047393652556864</v>
      </c>
      <c r="U149" s="7">
        <f t="shared" si="83"/>
        <v>12.404843478260796</v>
      </c>
      <c r="V149" s="7">
        <f t="shared" si="81"/>
        <v>2.5907814438154406</v>
      </c>
      <c r="W149" s="41">
        <f t="shared" si="67"/>
        <v>0.44315852201030331</v>
      </c>
    </row>
    <row r="150" spans="1:23" ht="15" customHeight="1" x14ac:dyDescent="0.3">
      <c r="A150" s="21">
        <v>2.8399999999999901</v>
      </c>
      <c r="B150" s="18">
        <f t="shared" si="68"/>
        <v>3.2193614170643876E-2</v>
      </c>
      <c r="C150" s="7">
        <f t="shared" si="69"/>
        <v>0.45252144951670875</v>
      </c>
      <c r="D150" s="7">
        <f t="shared" si="70"/>
        <v>4.3058257951154175</v>
      </c>
      <c r="E150" s="53">
        <f t="shared" si="64"/>
        <v>0.15496733564971732</v>
      </c>
      <c r="F150" s="19"/>
      <c r="G150" s="7">
        <f t="shared" si="71"/>
        <v>0.46240156124895365</v>
      </c>
      <c r="H150" s="7">
        <f t="shared" si="72"/>
        <v>0.33174519025520194</v>
      </c>
      <c r="I150" s="7">
        <f t="shared" si="82"/>
        <v>8.9871999999999375</v>
      </c>
      <c r="J150" s="7">
        <f t="shared" si="74"/>
        <v>2.1411678635191351</v>
      </c>
      <c r="K150" s="36">
        <f t="shared" si="65"/>
        <v>0.46712760335878678</v>
      </c>
      <c r="L150" s="20"/>
      <c r="M150" s="22">
        <v>3.3399999999999901</v>
      </c>
      <c r="N150" s="7">
        <f t="shared" si="75"/>
        <v>1.4106907373850685E-2</v>
      </c>
      <c r="O150" s="7">
        <f t="shared" si="76"/>
        <v>0.37406390507754483</v>
      </c>
      <c r="P150" s="7">
        <f t="shared" si="77"/>
        <v>7.596605357100211</v>
      </c>
      <c r="Q150" s="53">
        <f t="shared" si="66"/>
        <v>8.7836911340563609E-2</v>
      </c>
      <c r="R150" s="19"/>
      <c r="S150" s="7">
        <f t="shared" si="78"/>
        <v>0.43158530503991632</v>
      </c>
      <c r="T150" s="7">
        <f t="shared" si="79"/>
        <v>0.19838780618555107</v>
      </c>
      <c r="U150" s="7">
        <f t="shared" si="83"/>
        <v>12.480243478260796</v>
      </c>
      <c r="V150" s="7">
        <f t="shared" si="81"/>
        <v>2.6006773825564538</v>
      </c>
      <c r="W150" s="41">
        <f t="shared" si="67"/>
        <v>0.44275357961471745</v>
      </c>
    </row>
    <row r="151" spans="1:23" ht="15" customHeight="1" x14ac:dyDescent="0.3">
      <c r="A151" s="21">
        <v>2.8499999999999899</v>
      </c>
      <c r="B151" s="18">
        <f t="shared" si="68"/>
        <v>3.1660310029368088E-2</v>
      </c>
      <c r="C151" s="7">
        <f t="shared" si="69"/>
        <v>0.45078041359103121</v>
      </c>
      <c r="D151" s="7">
        <f t="shared" si="70"/>
        <v>4.3545917037263555</v>
      </c>
      <c r="E151" s="53">
        <f t="shared" si="64"/>
        <v>0.15323189787687</v>
      </c>
      <c r="F151" s="19"/>
      <c r="G151" s="7">
        <f t="shared" si="71"/>
        <v>0.46164460183754519</v>
      </c>
      <c r="H151" s="7">
        <f t="shared" si="72"/>
        <v>0.32843991337778783</v>
      </c>
      <c r="I151" s="7">
        <f t="shared" si="82"/>
        <v>9.0515217391303704</v>
      </c>
      <c r="J151" s="7">
        <f t="shared" si="74"/>
        <v>2.1496561658349354</v>
      </c>
      <c r="K151" s="36">
        <f t="shared" si="65"/>
        <v>0.46654469093290407</v>
      </c>
      <c r="L151" s="20"/>
      <c r="M151" s="22">
        <v>3.3499999999999899</v>
      </c>
      <c r="N151" s="7">
        <f t="shared" si="75"/>
        <v>1.3879720894572966E-2</v>
      </c>
      <c r="O151" s="7">
        <f t="shared" si="76"/>
        <v>0.37266502072949315</v>
      </c>
      <c r="P151" s="7">
        <f t="shared" si="77"/>
        <v>7.6834933651579433</v>
      </c>
      <c r="Q151" s="53">
        <f t="shared" si="66"/>
        <v>8.6843616507391308E-2</v>
      </c>
      <c r="R151" s="19"/>
      <c r="S151" s="7">
        <f t="shared" si="78"/>
        <v>0.43109041502755829</v>
      </c>
      <c r="T151" s="7">
        <f t="shared" si="79"/>
        <v>0.19632263935526367</v>
      </c>
      <c r="U151" s="7">
        <f t="shared" si="83"/>
        <v>12.555869565217318</v>
      </c>
      <c r="V151" s="7">
        <f t="shared" si="81"/>
        <v>2.6106022640514563</v>
      </c>
      <c r="W151" s="41">
        <f t="shared" si="67"/>
        <v>0.44235151275772999</v>
      </c>
    </row>
    <row r="152" spans="1:23" ht="15" customHeight="1" x14ac:dyDescent="0.3">
      <c r="A152" s="21">
        <v>2.8599999999999901</v>
      </c>
      <c r="B152" s="18">
        <f t="shared" si="68"/>
        <v>3.1136019958649119E-2</v>
      </c>
      <c r="C152" s="7">
        <f t="shared" si="69"/>
        <v>0.44904667391128794</v>
      </c>
      <c r="D152" s="7">
        <f t="shared" si="70"/>
        <v>4.4039416602213537</v>
      </c>
      <c r="E152" s="53">
        <f t="shared" si="64"/>
        <v>0.1515148025842204</v>
      </c>
      <c r="F152" s="19"/>
      <c r="G152" s="7">
        <f t="shared" si="71"/>
        <v>0.46089449677337568</v>
      </c>
      <c r="H152" s="7">
        <f t="shared" si="72"/>
        <v>0.3251626019688918</v>
      </c>
      <c r="I152" s="7">
        <f t="shared" si="82"/>
        <v>9.1160695652173285</v>
      </c>
      <c r="J152" s="7">
        <f t="shared" si="74"/>
        <v>2.1581729262369742</v>
      </c>
      <c r="K152" s="36">
        <f t="shared" si="65"/>
        <v>0.46596626323809359</v>
      </c>
      <c r="L152" s="20"/>
      <c r="M152" s="22">
        <v>3.3599999999999901</v>
      </c>
      <c r="N152" s="7">
        <f t="shared" si="75"/>
        <v>1.3656361656345853E-2</v>
      </c>
      <c r="O152" s="7">
        <f t="shared" si="76"/>
        <v>0.37127242485446249</v>
      </c>
      <c r="P152" s="7">
        <f t="shared" si="77"/>
        <v>7.7713596062975396</v>
      </c>
      <c r="Q152" s="53">
        <f t="shared" si="66"/>
        <v>8.5861726267324523E-2</v>
      </c>
      <c r="R152" s="19"/>
      <c r="S152" s="7">
        <f t="shared" si="78"/>
        <v>0.43059943684235075</v>
      </c>
      <c r="T152" s="7">
        <f t="shared" si="79"/>
        <v>0.19427826719947497</v>
      </c>
      <c r="U152" s="7">
        <f t="shared" si="83"/>
        <v>12.631721739130363</v>
      </c>
      <c r="V152" s="7">
        <f t="shared" si="81"/>
        <v>2.6205560948008606</v>
      </c>
      <c r="W152" s="41">
        <f t="shared" si="67"/>
        <v>0.4419522960803734</v>
      </c>
    </row>
    <row r="153" spans="1:23" ht="15" customHeight="1" x14ac:dyDescent="0.3">
      <c r="A153" s="21">
        <v>2.8699999999999899</v>
      </c>
      <c r="B153" s="18">
        <f t="shared" si="68"/>
        <v>3.0620594206987154E-2</v>
      </c>
      <c r="C153" s="7">
        <f t="shared" si="69"/>
        <v>0.44732021641352238</v>
      </c>
      <c r="D153" s="7">
        <f t="shared" si="70"/>
        <v>4.4538819061591282</v>
      </c>
      <c r="E153" s="53">
        <f t="shared" si="64"/>
        <v>0.14981590560767374</v>
      </c>
      <c r="F153" s="19"/>
      <c r="G153" s="7">
        <f t="shared" si="71"/>
        <v>0.46015116405821227</v>
      </c>
      <c r="H153" s="7">
        <f t="shared" si="72"/>
        <v>0.32191317369793881</v>
      </c>
      <c r="I153" s="7">
        <f t="shared" si="82"/>
        <v>9.1808434782608046</v>
      </c>
      <c r="J153" s="7">
        <f t="shared" si="74"/>
        <v>2.1667181590767144</v>
      </c>
      <c r="K153" s="36">
        <f t="shared" si="65"/>
        <v>0.46539227918721532</v>
      </c>
      <c r="L153" s="20"/>
      <c r="M153" s="22">
        <v>3.3699999999999899</v>
      </c>
      <c r="N153" s="7">
        <f t="shared" si="75"/>
        <v>1.3436763788957931E-2</v>
      </c>
      <c r="O153" s="7">
        <f t="shared" si="76"/>
        <v>0.3698860935774842</v>
      </c>
      <c r="P153" s="7">
        <f t="shared" si="77"/>
        <v>7.860213882797785</v>
      </c>
      <c r="Q153" s="53">
        <f t="shared" si="66"/>
        <v>8.4891118891965142E-2</v>
      </c>
      <c r="R153" s="19"/>
      <c r="S153" s="7">
        <f t="shared" si="78"/>
        <v>0.43011232980633857</v>
      </c>
      <c r="T153" s="7">
        <f t="shared" si="79"/>
        <v>0.19225452095925163</v>
      </c>
      <c r="U153" s="7">
        <f t="shared" si="83"/>
        <v>12.707799999999924</v>
      </c>
      <c r="V153" s="7">
        <f t="shared" si="81"/>
        <v>2.6305388812087709</v>
      </c>
      <c r="W153" s="41">
        <f t="shared" si="67"/>
        <v>0.44155590447705423</v>
      </c>
    </row>
    <row r="154" spans="1:23" ht="15" customHeight="1" x14ac:dyDescent="0.3">
      <c r="A154" s="21">
        <v>2.8799999999999901</v>
      </c>
      <c r="B154" s="18">
        <f t="shared" si="68"/>
        <v>3.0113885310854602E-2</v>
      </c>
      <c r="C154" s="7">
        <f t="shared" si="69"/>
        <v>0.44560102666476714</v>
      </c>
      <c r="D154" s="7">
        <f t="shared" si="70"/>
        <v>4.5044187427476592</v>
      </c>
      <c r="E154" s="53">
        <f t="shared" si="64"/>
        <v>0.14813506233522084</v>
      </c>
      <c r="F154" s="19"/>
      <c r="G154" s="7">
        <f t="shared" si="71"/>
        <v>0.45941452292300811</v>
      </c>
      <c r="H154" s="7">
        <f t="shared" si="72"/>
        <v>0.31869154184640336</v>
      </c>
      <c r="I154" s="7">
        <f t="shared" si="82"/>
        <v>9.2458434782608059</v>
      </c>
      <c r="J154" s="7">
        <f t="shared" si="74"/>
        <v>2.1752918784568984</v>
      </c>
      <c r="K154" s="36">
        <f t="shared" si="65"/>
        <v>0.46482269807654886</v>
      </c>
      <c r="L154" s="20"/>
      <c r="M154" s="22">
        <v>3.3799999999999901</v>
      </c>
      <c r="N154" s="7">
        <f t="shared" si="75"/>
        <v>1.3220862544188857E-2</v>
      </c>
      <c r="O154" s="7">
        <f t="shared" si="76"/>
        <v>0.36850600296278957</v>
      </c>
      <c r="P154" s="7">
        <f t="shared" si="77"/>
        <v>7.9500660812917001</v>
      </c>
      <c r="Q154" s="53">
        <f t="shared" si="66"/>
        <v>8.3931673575780838E-2</v>
      </c>
      <c r="R154" s="19"/>
      <c r="S154" s="7">
        <f t="shared" si="78"/>
        <v>0.42962905376765714</v>
      </c>
      <c r="T154" s="7">
        <f t="shared" si="79"/>
        <v>0.19025123199516533</v>
      </c>
      <c r="U154" s="7">
        <f t="shared" si="83"/>
        <v>12.784104347826013</v>
      </c>
      <c r="V154" s="7">
        <f t="shared" si="81"/>
        <v>2.6405506295847041</v>
      </c>
      <c r="W154" s="41">
        <f t="shared" si="67"/>
        <v>0.44116231309300274</v>
      </c>
    </row>
    <row r="155" spans="1:23" ht="15" customHeight="1" x14ac:dyDescent="0.3">
      <c r="A155" s="21">
        <v>2.8899999999999899</v>
      </c>
      <c r="B155" s="18">
        <f t="shared" si="68"/>
        <v>2.9615748067944717E-2</v>
      </c>
      <c r="C155" s="7">
        <f t="shared" si="69"/>
        <v>0.44388908987200631</v>
      </c>
      <c r="D155" s="7">
        <f t="shared" si="70"/>
        <v>4.5555585312750493</v>
      </c>
      <c r="E155" s="53">
        <f t="shared" si="64"/>
        <v>0.14647212776653812</v>
      </c>
      <c r="F155" s="19"/>
      <c r="G155" s="7">
        <f t="shared" si="71"/>
        <v>0.45868449380552595</v>
      </c>
      <c r="H155" s="7">
        <f t="shared" si="72"/>
        <v>0.31549761545659749</v>
      </c>
      <c r="I155" s="7">
        <f t="shared" si="82"/>
        <v>9.311069565217327</v>
      </c>
      <c r="J155" s="7">
        <f t="shared" si="74"/>
        <v>2.1838940982366983</v>
      </c>
      <c r="K155" s="36">
        <f t="shared" si="65"/>
        <v>0.46425747958367058</v>
      </c>
      <c r="L155" s="20"/>
      <c r="M155" s="22">
        <v>3.3899999999999899</v>
      </c>
      <c r="N155" s="7">
        <f t="shared" si="75"/>
        <v>1.3008594277908072E-2</v>
      </c>
      <c r="O155" s="7">
        <f t="shared" si="76"/>
        <v>0.36713212901757414</v>
      </c>
      <c r="P155" s="7">
        <f t="shared" si="77"/>
        <v>8.0409261733272182</v>
      </c>
      <c r="Q155" s="53">
        <f t="shared" si="66"/>
        <v>8.2983270441439536E-2</v>
      </c>
      <c r="R155" s="19"/>
      <c r="S155" s="7">
        <f t="shared" si="78"/>
        <v>0.42914956909234436</v>
      </c>
      <c r="T155" s="7">
        <f t="shared" si="79"/>
        <v>0.18826823182912317</v>
      </c>
      <c r="U155" s="7">
        <f t="shared" si="83"/>
        <v>12.860634782608621</v>
      </c>
      <c r="V155" s="7">
        <f t="shared" si="81"/>
        <v>2.6505913461452484</v>
      </c>
      <c r="W155" s="41">
        <f t="shared" si="67"/>
        <v>0.44077149732174137</v>
      </c>
    </row>
    <row r="156" spans="1:23" ht="15" customHeight="1" x14ac:dyDescent="0.3">
      <c r="A156" s="21">
        <v>2.8999999999999901</v>
      </c>
      <c r="B156" s="18">
        <f t="shared" si="68"/>
        <v>2.9126039510420577E-2</v>
      </c>
      <c r="C156" s="7">
        <f t="shared" si="69"/>
        <v>0.44218439089100314</v>
      </c>
      <c r="D156" s="7">
        <f t="shared" si="70"/>
        <v>4.6073076935429667</v>
      </c>
      <c r="E156" s="53">
        <f t="shared" si="64"/>
        <v>0.14482695657075711</v>
      </c>
      <c r="F156" s="19"/>
      <c r="G156" s="7">
        <f t="shared" si="71"/>
        <v>0.45796099832844378</v>
      </c>
      <c r="H156" s="7">
        <f t="shared" si="72"/>
        <v>0.31233129947766114</v>
      </c>
      <c r="I156" s="7">
        <f t="shared" si="82"/>
        <v>9.3765217391303715</v>
      </c>
      <c r="J156" s="7">
        <f t="shared" si="74"/>
        <v>2.1925248320367472</v>
      </c>
      <c r="K156" s="36">
        <f t="shared" si="65"/>
        <v>0.46369658376526357</v>
      </c>
      <c r="L156" s="20"/>
      <c r="M156" s="22">
        <v>3.3999999999999901</v>
      </c>
      <c r="N156" s="7">
        <f t="shared" si="75"/>
        <v>1.2799896432405741E-2</v>
      </c>
      <c r="O156" s="7">
        <f t="shared" si="76"/>
        <v>0.36576444769568528</v>
      </c>
      <c r="P156" s="7">
        <f t="shared" si="77"/>
        <v>8.1328042159307721</v>
      </c>
      <c r="Q156" s="53">
        <f t="shared" si="66"/>
        <v>8.2045790544645017E-2</v>
      </c>
      <c r="R156" s="19"/>
      <c r="S156" s="7">
        <f t="shared" si="78"/>
        <v>0.4286738366563021</v>
      </c>
      <c r="T156" s="7">
        <f t="shared" si="79"/>
        <v>0.18630535218482461</v>
      </c>
      <c r="U156" s="7">
        <f t="shared" si="83"/>
        <v>12.937391304347752</v>
      </c>
      <c r="V156" s="7">
        <f t="shared" si="81"/>
        <v>2.6606610370157093</v>
      </c>
      <c r="W156" s="41">
        <f t="shared" si="67"/>
        <v>0.44038343280257075</v>
      </c>
    </row>
    <row r="157" spans="1:23" ht="15" customHeight="1" x14ac:dyDescent="0.3">
      <c r="A157" s="21">
        <v>2.9099999999999899</v>
      </c>
      <c r="B157" s="18">
        <f t="shared" si="68"/>
        <v>2.8644618878179557E-2</v>
      </c>
      <c r="C157" s="7">
        <f t="shared" si="69"/>
        <v>0.44048691423499703</v>
      </c>
      <c r="D157" s="7">
        <f t="shared" si="70"/>
        <v>4.6596727123025996</v>
      </c>
      <c r="E157" s="53">
        <f t="shared" si="64"/>
        <v>0.14319940314244317</v>
      </c>
      <c r="F157" s="19"/>
      <c r="G157" s="7">
        <f t="shared" si="71"/>
        <v>0.45724395927793349</v>
      </c>
      <c r="H157" s="7">
        <f t="shared" si="72"/>
        <v>0.30919249490879658</v>
      </c>
      <c r="I157" s="7">
        <f t="shared" si="82"/>
        <v>9.4421999999999358</v>
      </c>
      <c r="J157" s="7">
        <f t="shared" si="74"/>
        <v>2.201184093244049</v>
      </c>
      <c r="K157" s="36">
        <f t="shared" si="65"/>
        <v>0.46313997105486882</v>
      </c>
      <c r="L157" s="20"/>
      <c r="M157" s="22">
        <v>3.4099999999999899</v>
      </c>
      <c r="N157" s="7">
        <f t="shared" si="75"/>
        <v>1.2594707518955939E-2</v>
      </c>
      <c r="O157" s="7">
        <f t="shared" si="76"/>
        <v>0.36440293490123904</v>
      </c>
      <c r="P157" s="7">
        <f t="shared" si="77"/>
        <v>8.2257103521733548</v>
      </c>
      <c r="Q157" s="53">
        <f t="shared" si="66"/>
        <v>8.1119115878492021E-2</v>
      </c>
      <c r="R157" s="19"/>
      <c r="S157" s="7">
        <f t="shared" si="78"/>
        <v>0.42820181783740541</v>
      </c>
      <c r="T157" s="7">
        <f t="shared" si="79"/>
        <v>0.18436242502689618</v>
      </c>
      <c r="U157" s="7">
        <f t="shared" si="83"/>
        <v>13.014373913043402</v>
      </c>
      <c r="V157" s="7">
        <f t="shared" si="81"/>
        <v>2.6707597082317069</v>
      </c>
      <c r="W157" s="41">
        <f t="shared" si="67"/>
        <v>0.43999809541807461</v>
      </c>
    </row>
    <row r="158" spans="1:23" ht="15" customHeight="1" x14ac:dyDescent="0.3">
      <c r="A158" s="21">
        <v>2.9199999999999902</v>
      </c>
      <c r="B158" s="18">
        <f t="shared" si="68"/>
        <v>2.8171347592146113E-2</v>
      </c>
      <c r="C158" s="7">
        <f t="shared" si="69"/>
        <v>0.43879664408326768</v>
      </c>
      <c r="D158" s="7">
        <f t="shared" si="70"/>
        <v>4.7126601316933021</v>
      </c>
      <c r="E158" s="53">
        <f t="shared" si="64"/>
        <v>0.14158932165581573</v>
      </c>
      <c r="F158" s="19"/>
      <c r="G158" s="7">
        <f t="shared" si="71"/>
        <v>0.45653330058269831</v>
      </c>
      <c r="H158" s="7">
        <f t="shared" si="72"/>
        <v>0.30608109893973745</v>
      </c>
      <c r="I158" s="7">
        <f t="shared" si="82"/>
        <v>9.5081043478260234</v>
      </c>
      <c r="J158" s="7">
        <f t="shared" si="74"/>
        <v>2.2098718950167724</v>
      </c>
      <c r="K158" s="36">
        <f t="shared" si="65"/>
        <v>0.46258760226057655</v>
      </c>
      <c r="L158" s="20"/>
      <c r="M158" s="22">
        <v>3.4199999999999902</v>
      </c>
      <c r="N158" s="7">
        <f t="shared" si="75"/>
        <v>1.2392967100610273E-2</v>
      </c>
      <c r="O158" s="7">
        <f t="shared" si="76"/>
        <v>0.36304756649216308</v>
      </c>
      <c r="P158" s="7">
        <f t="shared" si="77"/>
        <v>8.3196548117393956</v>
      </c>
      <c r="Q158" s="53">
        <f t="shared" si="66"/>
        <v>8.0203129377354132E-2</v>
      </c>
      <c r="R158" s="19"/>
      <c r="S158" s="7">
        <f t="shared" si="78"/>
        <v>0.42773347450775473</v>
      </c>
      <c r="T158" s="7">
        <f t="shared" si="79"/>
        <v>0.1824392825987233</v>
      </c>
      <c r="U158" s="7">
        <f t="shared" si="83"/>
        <v>13.091582608695578</v>
      </c>
      <c r="V158" s="7">
        <f t="shared" si="81"/>
        <v>2.6808873657407553</v>
      </c>
      <c r="W158" s="41">
        <f t="shared" si="67"/>
        <v>0.43961546129164275</v>
      </c>
    </row>
    <row r="159" spans="1:23" ht="15" customHeight="1" x14ac:dyDescent="0.3">
      <c r="A159" s="21">
        <v>2.9299999999999899</v>
      </c>
      <c r="B159" s="18">
        <f t="shared" si="68"/>
        <v>2.7706089227607061E-2</v>
      </c>
      <c r="C159" s="7">
        <f t="shared" si="69"/>
        <v>0.43711356428957193</v>
      </c>
      <c r="D159" s="7">
        <f t="shared" si="70"/>
        <v>4.766276557683633</v>
      </c>
      <c r="E159" s="53">
        <f t="shared" si="64"/>
        <v>0.13999656611725136</v>
      </c>
      <c r="F159" s="19"/>
      <c r="G159" s="7">
        <f t="shared" si="71"/>
        <v>0.45582894729345969</v>
      </c>
      <c r="H159" s="7">
        <f t="shared" si="72"/>
        <v>0.30299700508848215</v>
      </c>
      <c r="I159" s="7">
        <f t="shared" si="82"/>
        <v>9.5742347826086309</v>
      </c>
      <c r="J159" s="7">
        <f t="shared" si="74"/>
        <v>2.2185882502889269</v>
      </c>
      <c r="K159" s="36">
        <f t="shared" si="65"/>
        <v>0.46203943856266461</v>
      </c>
      <c r="L159" s="20"/>
      <c r="M159" s="22">
        <v>3.4299999999999899</v>
      </c>
      <c r="N159" s="7">
        <f t="shared" si="75"/>
        <v>1.2194615775221407E-2</v>
      </c>
      <c r="O159" s="7">
        <f t="shared" si="76"/>
        <v>0.36169831828367044</v>
      </c>
      <c r="P159" s="7">
        <f t="shared" si="77"/>
        <v>8.4146479114982213</v>
      </c>
      <c r="Q159" s="53">
        <f t="shared" si="66"/>
        <v>7.9297714920321158E-2</v>
      </c>
      <c r="R159" s="19"/>
      <c r="S159" s="7">
        <f t="shared" si="78"/>
        <v>0.42726876902606975</v>
      </c>
      <c r="T159" s="7">
        <f t="shared" si="79"/>
        <v>0.18053575745900186</v>
      </c>
      <c r="U159" s="7">
        <f t="shared" si="83"/>
        <v>13.169017391304273</v>
      </c>
      <c r="V159" s="7">
        <f t="shared" si="81"/>
        <v>2.6910440154037931</v>
      </c>
      <c r="W159" s="41">
        <f t="shared" si="67"/>
        <v>0.43923550678501372</v>
      </c>
    </row>
    <row r="160" spans="1:23" ht="15" customHeight="1" x14ac:dyDescent="0.3">
      <c r="A160" s="21">
        <v>2.9399999999999902</v>
      </c>
      <c r="B160" s="18">
        <f t="shared" si="68"/>
        <v>2.7248709487601042E-2</v>
      </c>
      <c r="C160" s="7">
        <f t="shared" si="69"/>
        <v>0.4354376583904499</v>
      </c>
      <c r="D160" s="7">
        <f t="shared" si="70"/>
        <v>4.8205286585151113</v>
      </c>
      <c r="E160" s="53">
        <f t="shared" si="64"/>
        <v>0.13842099041610123</v>
      </c>
      <c r="F160" s="19"/>
      <c r="G160" s="7">
        <f t="shared" si="71"/>
        <v>0.45513082556288054</v>
      </c>
      <c r="H160" s="7">
        <f t="shared" si="72"/>
        <v>0.29994010333630688</v>
      </c>
      <c r="I160" s="7">
        <f t="shared" si="82"/>
        <v>9.6405913043477618</v>
      </c>
      <c r="J160" s="7">
        <f t="shared" si="74"/>
        <v>2.2273331717749323</v>
      </c>
      <c r="K160" s="36">
        <f t="shared" si="65"/>
        <v>0.46149544151119032</v>
      </c>
      <c r="L160" s="20"/>
      <c r="M160" s="22">
        <v>3.4399999999999902</v>
      </c>
      <c r="N160" s="7">
        <f t="shared" si="75"/>
        <v>1.1999595158694882E-2</v>
      </c>
      <c r="O160" s="7">
        <f t="shared" si="76"/>
        <v>0.36035516605166185</v>
      </c>
      <c r="P160" s="7">
        <f t="shared" si="77"/>
        <v>8.5107000560782442</v>
      </c>
      <c r="Q160" s="53">
        <f t="shared" si="66"/>
        <v>7.8402757334199658E-2</v>
      </c>
      <c r="R160" s="19"/>
      <c r="S160" s="7">
        <f t="shared" si="78"/>
        <v>0.42680766423021982</v>
      </c>
      <c r="T160" s="7">
        <f t="shared" si="79"/>
        <v>0.17865168251705063</v>
      </c>
      <c r="U160" s="7">
        <f t="shared" si="83"/>
        <v>13.246678260869491</v>
      </c>
      <c r="V160" s="7">
        <f t="shared" si="81"/>
        <v>2.7012296629966959</v>
      </c>
      <c r="W160" s="41">
        <f t="shared" si="67"/>
        <v>0.43885820849583523</v>
      </c>
    </row>
    <row r="161" spans="1:23" ht="15" customHeight="1" x14ac:dyDescent="0.3">
      <c r="A161" s="21">
        <v>2.94999999999999</v>
      </c>
      <c r="B161" s="18">
        <f t="shared" si="68"/>
        <v>2.6799076176374732E-2</v>
      </c>
      <c r="C161" s="7">
        <f t="shared" si="69"/>
        <v>0.43376890961340508</v>
      </c>
      <c r="D161" s="7">
        <f t="shared" si="70"/>
        <v>4.8754231651484421</v>
      </c>
      <c r="E161" s="53">
        <f t="shared" si="64"/>
        <v>0.13686244837386247</v>
      </c>
      <c r="F161" s="19"/>
      <c r="G161" s="7">
        <f t="shared" si="71"/>
        <v>0.45443886262591515</v>
      </c>
      <c r="H161" s="7">
        <f t="shared" si="72"/>
        <v>0.29691028026007876</v>
      </c>
      <c r="I161" s="7">
        <f t="shared" si="82"/>
        <v>9.7071739130434125</v>
      </c>
      <c r="J161" s="7">
        <f t="shared" si="74"/>
        <v>2.2361066719740728</v>
      </c>
      <c r="K161" s="36">
        <f t="shared" si="65"/>
        <v>0.46095557302353246</v>
      </c>
      <c r="L161" s="20"/>
      <c r="M161" s="22">
        <v>3.44999999999999</v>
      </c>
      <c r="N161" s="7">
        <f t="shared" si="75"/>
        <v>1.1807847868468091E-2</v>
      </c>
      <c r="O161" s="7">
        <f t="shared" si="76"/>
        <v>0.35901808553606018</v>
      </c>
      <c r="P161" s="7">
        <f t="shared" si="77"/>
        <v>8.6078217384438354</v>
      </c>
      <c r="Q161" s="53">
        <f t="shared" si="66"/>
        <v>7.7518142396091616E-2</v>
      </c>
      <c r="R161" s="19"/>
      <c r="S161" s="7">
        <f t="shared" si="78"/>
        <v>0.42635012342989059</v>
      </c>
      <c r="T161" s="7">
        <f t="shared" si="79"/>
        <v>0.17678689106689605</v>
      </c>
      <c r="U161" s="7">
        <f t="shared" si="83"/>
        <v>13.324565217391228</v>
      </c>
      <c r="V161" s="7">
        <f t="shared" si="81"/>
        <v>2.711444314211751</v>
      </c>
      <c r="W161" s="41">
        <f t="shared" si="67"/>
        <v>0.43848354325524397</v>
      </c>
    </row>
    <row r="162" spans="1:23" ht="15" customHeight="1" x14ac:dyDescent="0.3">
      <c r="A162" s="21">
        <v>2.9599999999999902</v>
      </c>
      <c r="B162" s="18">
        <f t="shared" si="68"/>
        <v>2.635705917291677E-2</v>
      </c>
      <c r="C162" s="7">
        <f t="shared" si="69"/>
        <v>0.43210730088495725</v>
      </c>
      <c r="D162" s="7">
        <f t="shared" si="70"/>
        <v>4.9309668717123438</v>
      </c>
      <c r="E162" s="53">
        <f t="shared" si="64"/>
        <v>0.13532079379173476</v>
      </c>
      <c r="F162" s="19"/>
      <c r="G162" s="7">
        <f t="shared" si="71"/>
        <v>0.45375298678057463</v>
      </c>
      <c r="H162" s="7">
        <f t="shared" si="72"/>
        <v>0.29390741916188212</v>
      </c>
      <c r="I162" s="7">
        <f t="shared" si="82"/>
        <v>9.7739826086955883</v>
      </c>
      <c r="J162" s="7">
        <f t="shared" si="74"/>
        <v>2.2449087631748568</v>
      </c>
      <c r="K162" s="36">
        <f t="shared" si="65"/>
        <v>0.46041979538189476</v>
      </c>
      <c r="L162" s="20"/>
      <c r="M162" s="22">
        <v>3.4599999999999902</v>
      </c>
      <c r="N162" s="7">
        <f t="shared" si="75"/>
        <v>1.161931750721521E-2</v>
      </c>
      <c r="O162" s="7">
        <f t="shared" si="76"/>
        <v>0.35768705244407689</v>
      </c>
      <c r="P162" s="7">
        <f t="shared" si="77"/>
        <v>8.7060235404748667</v>
      </c>
      <c r="Q162" s="53">
        <f t="shared" si="66"/>
        <v>7.6643756835565166E-2</v>
      </c>
      <c r="R162" s="19"/>
      <c r="S162" s="7">
        <f t="shared" si="78"/>
        <v>0.42589611039938174</v>
      </c>
      <c r="T162" s="7">
        <f t="shared" si="79"/>
        <v>0.17494121682017152</v>
      </c>
      <c r="U162" s="7">
        <f t="shared" si="83"/>
        <v>13.402678260869491</v>
      </c>
      <c r="V162" s="7">
        <f t="shared" si="81"/>
        <v>2.7216879746591105</v>
      </c>
      <c r="W162" s="41">
        <f t="shared" si="67"/>
        <v>0.43811148812546508</v>
      </c>
    </row>
    <row r="163" spans="1:23" ht="15" customHeight="1" x14ac:dyDescent="0.3">
      <c r="A163" s="21">
        <v>2.96999999999999</v>
      </c>
      <c r="B163" s="18">
        <f t="shared" si="68"/>
        <v>2.5922530404580913E-2</v>
      </c>
      <c r="C163" s="7">
        <f t="shared" si="69"/>
        <v>0.43045281483857106</v>
      </c>
      <c r="D163" s="7">
        <f t="shared" si="70"/>
        <v>4.9871666359549298</v>
      </c>
      <c r="E163" s="53">
        <f t="shared" si="64"/>
        <v>0.1337958804966011</v>
      </c>
      <c r="F163" s="19"/>
      <c r="G163" s="7">
        <f t="shared" si="71"/>
        <v>0.45307312736909838</v>
      </c>
      <c r="H163" s="7">
        <f t="shared" si="72"/>
        <v>0.29093140019599006</v>
      </c>
      <c r="I163" s="7">
        <f t="shared" si="82"/>
        <v>9.8410173913042822</v>
      </c>
      <c r="J163" s="7">
        <f t="shared" si="74"/>
        <v>2.2537394574592597</v>
      </c>
      <c r="K163" s="36">
        <f t="shared" si="65"/>
        <v>0.45988807123076936</v>
      </c>
      <c r="L163" s="20"/>
      <c r="M163" s="22">
        <v>3.46999999999999</v>
      </c>
      <c r="N163" s="7">
        <f t="shared" si="75"/>
        <v>1.1433948646776416E-2</v>
      </c>
      <c r="O163" s="7">
        <f t="shared" si="76"/>
        <v>0.35636204245341135</v>
      </c>
      <c r="P163" s="7">
        <f t="shared" si="77"/>
        <v>8.8053161335489776</v>
      </c>
      <c r="Q163" s="53">
        <f t="shared" si="66"/>
        <v>7.5779488336430931E-2</v>
      </c>
      <c r="R163" s="19"/>
      <c r="S163" s="7">
        <f t="shared" si="78"/>
        <v>0.42544558937053456</v>
      </c>
      <c r="T163" s="7">
        <f t="shared" si="79"/>
        <v>0.17311449393784414</v>
      </c>
      <c r="U163" s="7">
        <f t="shared" si="83"/>
        <v>13.481017391304272</v>
      </c>
      <c r="V163" s="7">
        <f t="shared" si="81"/>
        <v>2.7319606498681992</v>
      </c>
      <c r="W163" s="41">
        <f t="shared" si="67"/>
        <v>0.43774202039743132</v>
      </c>
    </row>
    <row r="164" spans="1:23" ht="15" customHeight="1" x14ac:dyDescent="0.3">
      <c r="A164" s="21">
        <v>2.9799999999999902</v>
      </c>
      <c r="B164" s="18">
        <f t="shared" si="68"/>
        <v>2.5495363820807762E-2</v>
      </c>
      <c r="C164" s="7">
        <f t="shared" si="69"/>
        <v>0.428805433822459</v>
      </c>
      <c r="D164" s="7">
        <f t="shared" si="70"/>
        <v>5.0440293796976867</v>
      </c>
      <c r="E164" s="53">
        <f t="shared" si="64"/>
        <v>0.13228756238546224</v>
      </c>
      <c r="F164" s="19"/>
      <c r="G164" s="7">
        <f t="shared" si="71"/>
        <v>0.45239921475952038</v>
      </c>
      <c r="H164" s="7">
        <f t="shared" si="72"/>
        <v>0.28798210049319328</v>
      </c>
      <c r="I164" s="7">
        <f t="shared" si="82"/>
        <v>9.9082782608694995</v>
      </c>
      <c r="J164" s="7">
        <f t="shared" si="74"/>
        <v>2.2625987667068848</v>
      </c>
      <c r="K164" s="36">
        <f t="shared" si="65"/>
        <v>0.45936036357436361</v>
      </c>
      <c r="L164" s="20"/>
      <c r="M164" s="22">
        <v>3.4799999999999902</v>
      </c>
      <c r="N164" s="7">
        <f t="shared" si="75"/>
        <v>1.1251686812309985E-2</v>
      </c>
      <c r="O164" s="7">
        <f t="shared" si="76"/>
        <v>0.35504303121538455</v>
      </c>
      <c r="P164" s="7">
        <f t="shared" si="77"/>
        <v>8.9057102791265041</v>
      </c>
      <c r="Q164" s="53">
        <f t="shared" si="66"/>
        <v>7.492522553813738E-2</v>
      </c>
      <c r="R164" s="19"/>
      <c r="S164" s="7">
        <f t="shared" si="78"/>
        <v>0.42499852502578611</v>
      </c>
      <c r="T164" s="7">
        <f t="shared" si="79"/>
        <v>0.17130655706080505</v>
      </c>
      <c r="U164" s="7">
        <f t="shared" si="83"/>
        <v>13.559582608695576</v>
      </c>
      <c r="V164" s="7">
        <f t="shared" si="81"/>
        <v>2.7422623452891153</v>
      </c>
      <c r="W164" s="41">
        <f t="shared" si="67"/>
        <v>0.43737511758842146</v>
      </c>
    </row>
    <row r="165" spans="1:23" ht="15" customHeight="1" thickBot="1" x14ac:dyDescent="0.35">
      <c r="A165" s="23">
        <v>2.98999999999999</v>
      </c>
      <c r="B165" s="33">
        <f t="shared" si="68"/>
        <v>2.5075435366956309E-2</v>
      </c>
      <c r="C165" s="14">
        <f t="shared" si="69"/>
        <v>0.42716513990726407</v>
      </c>
      <c r="D165" s="14">
        <f t="shared" si="70"/>
        <v>5.1015620892919538</v>
      </c>
      <c r="E165" s="54">
        <f t="shared" si="64"/>
        <v>0.13079569346836489</v>
      </c>
      <c r="F165" s="24"/>
      <c r="G165" s="14">
        <f t="shared" si="71"/>
        <v>0.45173118032762205</v>
      </c>
      <c r="H165" s="14">
        <f t="shared" si="72"/>
        <v>0.28505939428251997</v>
      </c>
      <c r="I165" s="14">
        <f t="shared" si="82"/>
        <v>9.9757652173912383</v>
      </c>
      <c r="J165" s="14">
        <f t="shared" si="74"/>
        <v>2.2714867025990095</v>
      </c>
      <c r="K165" s="37">
        <f t="shared" si="65"/>
        <v>0.45883663577399614</v>
      </c>
      <c r="L165" s="25"/>
      <c r="M165" s="26">
        <v>3.48999999999999</v>
      </c>
      <c r="N165" s="14">
        <f t="shared" si="75"/>
        <v>1.1072478466665918E-2</v>
      </c>
      <c r="O165" s="14">
        <f t="shared" si="76"/>
        <v>0.35372999435800789</v>
      </c>
      <c r="P165" s="14">
        <f t="shared" si="77"/>
        <v>9.0072168293381232</v>
      </c>
      <c r="Q165" s="54">
        <f t="shared" si="66"/>
        <v>7.4080858036798689E-2</v>
      </c>
      <c r="R165" s="24"/>
      <c r="S165" s="14">
        <f t="shared" si="78"/>
        <v>0.42455488249134693</v>
      </c>
      <c r="T165" s="14">
        <f t="shared" si="79"/>
        <v>0.16951724133934487</v>
      </c>
      <c r="U165" s="14">
        <f t="shared" si="83"/>
        <v>13.638373913043401</v>
      </c>
      <c r="V165" s="14">
        <f t="shared" si="81"/>
        <v>2.752593066293985</v>
      </c>
      <c r="W165" s="42">
        <f t="shared" si="67"/>
        <v>0.43701075743971823</v>
      </c>
    </row>
  </sheetData>
  <mergeCells count="8">
    <mergeCell ref="H1:O1"/>
    <mergeCell ref="H30:O30"/>
    <mergeCell ref="H59:O59"/>
    <mergeCell ref="A114:W114"/>
    <mergeCell ref="A2:W2"/>
    <mergeCell ref="A31:W31"/>
    <mergeCell ref="A60:W60"/>
    <mergeCell ref="H113:O113"/>
  </mergeCells>
  <pageMargins left="0.45" right="0.2" top="1.01" bottom="1.1599999999999999" header="0.44" footer="0.46"/>
  <pageSetup scale="80" fitToWidth="2" fitToHeight="3" orientation="portrait" r:id="rId1"/>
  <headerFooter>
    <oddHeader>&amp;CFor air, &amp;"SymbolMono BT,Regular"Ö&amp;"-,Regular"R/g&amp;Yc&amp;Y = 1.28758 lb&amp;Yf&amp;Ys/(lb&amp;Ym&amp;"SymbolMono BT,Regular"&amp;YÖ&amp;"-,Regular"R); =16.9115 Ns/kg&amp;"SymbolMono BT,Regular"Ö&amp;"-,Regular"K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80"/>
  <sheetViews>
    <sheetView topLeftCell="A10" workbookViewId="0">
      <selection activeCell="Y27" sqref="Y27"/>
    </sheetView>
  </sheetViews>
  <sheetFormatPr defaultRowHeight="14.4" x14ac:dyDescent="0.3"/>
  <cols>
    <col min="1" max="1" width="5.6640625" customWidth="1"/>
    <col min="2" max="2" width="5.88671875" customWidth="1"/>
    <col min="3" max="3" width="1.6640625" customWidth="1"/>
    <col min="4" max="4" width="6" style="67" customWidth="1"/>
    <col min="5" max="5" width="5.6640625" customWidth="1"/>
    <col min="6" max="6" width="1.88671875" customWidth="1"/>
    <col min="7" max="8" width="5.6640625" customWidth="1"/>
    <col min="9" max="9" width="2" customWidth="1"/>
    <col min="10" max="11" width="5.6640625" customWidth="1"/>
    <col min="12" max="12" width="1.88671875" customWidth="1"/>
    <col min="13" max="14" width="5.6640625" customWidth="1"/>
    <col min="15" max="15" width="2.109375" customWidth="1"/>
    <col min="16" max="17" width="5.6640625" customWidth="1"/>
    <col min="18" max="18" width="1.88671875" customWidth="1"/>
    <col min="19" max="19" width="5" customWidth="1"/>
    <col min="20" max="20" width="5.6640625" customWidth="1"/>
    <col min="21" max="21" width="1.88671875" customWidth="1"/>
    <col min="22" max="22" width="5" customWidth="1"/>
    <col min="23" max="23" width="6.33203125" customWidth="1"/>
  </cols>
  <sheetData>
    <row r="1" spans="1:23" x14ac:dyDescent="0.3">
      <c r="A1" s="68">
        <v>1.4</v>
      </c>
      <c r="B1" s="79" t="s">
        <v>2</v>
      </c>
      <c r="C1" s="79"/>
      <c r="D1" s="79"/>
      <c r="E1" s="4"/>
    </row>
    <row r="2" spans="1:23" x14ac:dyDescent="0.3">
      <c r="A2" s="77" t="s">
        <v>6</v>
      </c>
      <c r="B2" s="77" t="s">
        <v>12</v>
      </c>
      <c r="C2" s="85"/>
      <c r="D2" s="77" t="s">
        <v>6</v>
      </c>
      <c r="E2" s="77" t="s">
        <v>12</v>
      </c>
      <c r="F2" s="86"/>
      <c r="G2" s="83" t="s">
        <v>6</v>
      </c>
      <c r="H2" s="77" t="s">
        <v>12</v>
      </c>
      <c r="I2" s="78"/>
      <c r="J2" s="77" t="s">
        <v>6</v>
      </c>
      <c r="K2" s="77" t="s">
        <v>12</v>
      </c>
      <c r="L2" s="87"/>
      <c r="M2" s="77" t="s">
        <v>6</v>
      </c>
      <c r="N2" s="77" t="s">
        <v>12</v>
      </c>
      <c r="O2" s="78"/>
      <c r="P2" s="77" t="s">
        <v>6</v>
      </c>
      <c r="Q2" s="77" t="s">
        <v>12</v>
      </c>
      <c r="R2" s="78"/>
      <c r="S2" s="77" t="s">
        <v>6</v>
      </c>
      <c r="T2" s="77" t="s">
        <v>12</v>
      </c>
      <c r="U2" s="78"/>
      <c r="V2" s="77" t="s">
        <v>6</v>
      </c>
      <c r="W2" s="77" t="s">
        <v>12</v>
      </c>
    </row>
    <row r="3" spans="1:23" x14ac:dyDescent="0.3">
      <c r="A3" s="21">
        <v>1</v>
      </c>
      <c r="B3" s="7">
        <f t="shared" ref="B3:B27" si="0">(($A$1+1)/2*A3^2/(1+($A$1-1)/2*A3^2))^($A$1/($A$1-1))*(2*$A$1/($A$1+1)*A3^2-($A$1-1)/($A$1+1))^(-1/($A$1-1))</f>
        <v>1</v>
      </c>
      <c r="C3" s="20"/>
      <c r="D3" s="22">
        <v>1.25</v>
      </c>
      <c r="E3" s="7">
        <f t="shared" ref="E3:E27" si="1">(($A$1+1)/2*D3^2/(1+($A$1-1)/2*D3^2))^($A$1/($A$1-1))*(2*$A$1/($A$1+1)*D3^2-($A$1-1)/($A$1+1))^(-1/($A$1-1))</f>
        <v>0.98705677037193806</v>
      </c>
      <c r="F3" s="87"/>
      <c r="G3" s="80">
        <v>1.5</v>
      </c>
      <c r="H3" s="81">
        <f t="shared" ref="H3:H27" si="2">(($A$1+1)/2*G3^2/(1+($A$1-1)/2*G3^2))^($A$1/($A$1-1))*(2*$A$1/($A$1+1)*G3^2-($A$1-1)/($A$1+1))^(-1/($A$1-1))</f>
        <v>0.92978651228282971</v>
      </c>
      <c r="I3" s="71"/>
      <c r="J3" s="72">
        <v>1.75</v>
      </c>
      <c r="K3" s="56">
        <f t="shared" ref="K3:K27" si="3">(($A$1+1)/2*J3^2/(1+($A$1-1)/2*J3^2))^($A$1/($A$1-1))*(2*$A$1/($A$1+1)*J3^2-($A$1-1)/($A$1+1))^(-1/($A$1-1))</f>
        <v>0.83456539208449898</v>
      </c>
      <c r="L3" s="87"/>
      <c r="M3" s="70">
        <v>2</v>
      </c>
      <c r="N3" s="56">
        <f t="shared" ref="N3:N16" si="4">(($A$1+1)/2*M3^2/(1+($A$1-1)/2*M3^2))^($A$1/($A$1-1))*(2*$A$1/($A$1+1)*M3^2-($A$1-1)/($A$1+1))^(-1/($A$1-1))</f>
        <v>0.72087386148474519</v>
      </c>
      <c r="O3" s="71"/>
      <c r="P3" s="72">
        <v>2.25</v>
      </c>
      <c r="Q3" s="56">
        <f t="shared" ref="Q3:Q16" si="5">(($A$1+1)/2*P3^2/(1+($A$1-1)/2*P3^2))^($A$1/($A$1-1))*(2*$A$1/($A$1+1)*P3^2-($A$1-1)/($A$1+1))^(-1/($A$1-1))</f>
        <v>0.60552971744757478</v>
      </c>
      <c r="R3" s="71"/>
      <c r="S3" s="70">
        <v>2.5</v>
      </c>
      <c r="T3" s="56">
        <f t="shared" ref="T3:T16" si="6">(($A$1+1)/2*S3^2/(1+($A$1-1)/2*S3^2))^($A$1/($A$1-1))*(2*$A$1/($A$1+1)*S3^2-($A$1-1)/($A$1+1))^(-1/($A$1-1))</f>
        <v>0.4990148120291511</v>
      </c>
      <c r="U3" s="71"/>
      <c r="V3" s="72">
        <v>2.75</v>
      </c>
      <c r="W3" s="56">
        <f t="shared" ref="W3:W16" si="7">(($A$1+1)/2*V3^2/(1+($A$1-1)/2*V3^2))^($A$1/($A$1-1))*(2*$A$1/($A$1+1)*V3^2-($A$1-1)/($A$1+1))^(-1/($A$1-1))</f>
        <v>0.40622579250686752</v>
      </c>
    </row>
    <row r="4" spans="1:23" x14ac:dyDescent="0.3">
      <c r="A4" s="21">
        <v>1.01</v>
      </c>
      <c r="B4" s="7">
        <f t="shared" si="0"/>
        <v>0.99999872922810717</v>
      </c>
      <c r="C4" s="20"/>
      <c r="D4" s="22">
        <v>1.26</v>
      </c>
      <c r="E4" s="7">
        <f t="shared" si="1"/>
        <v>0.98567684641127729</v>
      </c>
      <c r="F4" s="87"/>
      <c r="G4" s="13">
        <v>1.51</v>
      </c>
      <c r="H4" s="53">
        <f t="shared" si="2"/>
        <v>0.92658580051424388</v>
      </c>
      <c r="I4" s="20"/>
      <c r="J4" s="22">
        <v>1.76</v>
      </c>
      <c r="K4" s="7">
        <f t="shared" si="3"/>
        <v>0.83024205529547723</v>
      </c>
      <c r="L4" s="87"/>
      <c r="M4" s="73">
        <v>2.0099999999999998</v>
      </c>
      <c r="N4" s="7">
        <f t="shared" si="4"/>
        <v>0.71620081152199389</v>
      </c>
      <c r="O4" s="20"/>
      <c r="P4" s="22">
        <v>2.25999999999999</v>
      </c>
      <c r="Q4" s="7">
        <f t="shared" si="5"/>
        <v>0.60105112389802162</v>
      </c>
      <c r="R4" s="20"/>
      <c r="S4" s="73">
        <v>2.5099999999999998</v>
      </c>
      <c r="T4" s="7">
        <f t="shared" si="6"/>
        <v>0.49502227291050588</v>
      </c>
      <c r="U4" s="20"/>
      <c r="V4" s="22">
        <v>2.76</v>
      </c>
      <c r="W4" s="7">
        <f t="shared" si="7"/>
        <v>0.4028252550466429</v>
      </c>
    </row>
    <row r="5" spans="1:23" x14ac:dyDescent="0.3">
      <c r="A5" s="21">
        <v>1.02</v>
      </c>
      <c r="B5" s="7">
        <f t="shared" si="0"/>
        <v>0.99999003180618007</v>
      </c>
      <c r="C5" s="20"/>
      <c r="D5" s="22">
        <v>1.27</v>
      </c>
      <c r="E5" s="7">
        <f t="shared" si="1"/>
        <v>0.98421870528588662</v>
      </c>
      <c r="F5" s="87"/>
      <c r="G5" s="13">
        <v>1.52</v>
      </c>
      <c r="H5" s="53">
        <f t="shared" si="2"/>
        <v>0.92332435726779483</v>
      </c>
      <c r="I5" s="20"/>
      <c r="J5" s="22">
        <v>1.77</v>
      </c>
      <c r="K5" s="7">
        <f t="shared" si="3"/>
        <v>0.82589097517856525</v>
      </c>
      <c r="L5" s="87"/>
      <c r="M5" s="73">
        <v>2.02</v>
      </c>
      <c r="N5" s="7">
        <f t="shared" si="4"/>
        <v>0.71152690032151644</v>
      </c>
      <c r="O5" s="20"/>
      <c r="P5" s="22">
        <v>2.2699999999999898</v>
      </c>
      <c r="Q5" s="7">
        <f t="shared" si="5"/>
        <v>0.59658787139866021</v>
      </c>
      <c r="R5" s="20"/>
      <c r="S5" s="73">
        <v>2.52</v>
      </c>
      <c r="T5" s="7">
        <f t="shared" si="6"/>
        <v>0.49105234281205279</v>
      </c>
      <c r="U5" s="20"/>
      <c r="V5" s="22">
        <v>2.77</v>
      </c>
      <c r="W5" s="7">
        <f t="shared" si="7"/>
        <v>0.39944881580029018</v>
      </c>
    </row>
    <row r="6" spans="1:23" x14ac:dyDescent="0.3">
      <c r="A6" s="21">
        <v>1.03</v>
      </c>
      <c r="B6" s="7">
        <f t="shared" si="0"/>
        <v>0.99996700557246765</v>
      </c>
      <c r="C6" s="20"/>
      <c r="D6" s="22">
        <v>1.28</v>
      </c>
      <c r="E6" s="7">
        <f t="shared" si="1"/>
        <v>0.98268215883248311</v>
      </c>
      <c r="F6" s="87"/>
      <c r="G6" s="13">
        <v>1.53</v>
      </c>
      <c r="H6" s="53">
        <f t="shared" si="2"/>
        <v>0.92000343732043377</v>
      </c>
      <c r="I6" s="20"/>
      <c r="J6" s="22">
        <v>1.78</v>
      </c>
      <c r="K6" s="7">
        <f t="shared" si="3"/>
        <v>0.82151341046518356</v>
      </c>
      <c r="L6" s="87"/>
      <c r="M6" s="73">
        <v>2.0299999999999998</v>
      </c>
      <c r="N6" s="7">
        <f t="shared" si="4"/>
        <v>0.70685298078770553</v>
      </c>
      <c r="O6" s="20"/>
      <c r="P6" s="22">
        <v>2.27999999999999</v>
      </c>
      <c r="Q6" s="7">
        <f t="shared" si="5"/>
        <v>0.59214040183380712</v>
      </c>
      <c r="R6" s="20"/>
      <c r="S6" s="73">
        <v>2.5299999999999998</v>
      </c>
      <c r="T6" s="7">
        <f t="shared" si="6"/>
        <v>0.48710517170981887</v>
      </c>
      <c r="U6" s="20"/>
      <c r="V6" s="22">
        <v>2.78</v>
      </c>
      <c r="W6" s="7">
        <f t="shared" si="7"/>
        <v>0.39609645500947599</v>
      </c>
    </row>
    <row r="7" spans="1:23" x14ac:dyDescent="0.3">
      <c r="A7" s="21">
        <v>1.04</v>
      </c>
      <c r="B7" s="7">
        <f t="shared" si="0"/>
        <v>0.99992328244888296</v>
      </c>
      <c r="C7" s="20"/>
      <c r="D7" s="22">
        <v>1.29</v>
      </c>
      <c r="E7" s="7">
        <f t="shared" si="1"/>
        <v>0.98106713047592353</v>
      </c>
      <c r="F7" s="87"/>
      <c r="G7" s="13">
        <v>1.54</v>
      </c>
      <c r="H7" s="53">
        <f t="shared" si="2"/>
        <v>0.91662431304957936</v>
      </c>
      <c r="I7" s="20"/>
      <c r="J7" s="22">
        <v>1.79</v>
      </c>
      <c r="K7" s="7">
        <f t="shared" si="3"/>
        <v>0.81711060748095443</v>
      </c>
      <c r="L7" s="87"/>
      <c r="M7" s="73">
        <v>2.04</v>
      </c>
      <c r="N7" s="7">
        <f t="shared" si="4"/>
        <v>0.70217988801353481</v>
      </c>
      <c r="O7" s="20"/>
      <c r="P7" s="22">
        <v>2.2899999999999898</v>
      </c>
      <c r="Q7" s="7">
        <f t="shared" si="5"/>
        <v>0.58770914286240872</v>
      </c>
      <c r="R7" s="20"/>
      <c r="S7" s="73">
        <v>2.54</v>
      </c>
      <c r="T7" s="7">
        <f t="shared" si="6"/>
        <v>0.48318090062160424</v>
      </c>
      <c r="U7" s="20"/>
      <c r="V7" s="22">
        <v>2.79</v>
      </c>
      <c r="W7" s="7">
        <f t="shared" si="7"/>
        <v>0.39276814821828987</v>
      </c>
    </row>
    <row r="8" spans="1:23" x14ac:dyDescent="0.3">
      <c r="A8" s="21">
        <v>1.05</v>
      </c>
      <c r="B8" s="7">
        <f t="shared" si="0"/>
        <v>0.99985299009517314</v>
      </c>
      <c r="C8" s="20"/>
      <c r="D8" s="22">
        <v>1.3</v>
      </c>
      <c r="E8" s="7">
        <f t="shared" si="1"/>
        <v>0.97937364894321888</v>
      </c>
      <c r="F8" s="87"/>
      <c r="G8" s="13">
        <v>1.55</v>
      </c>
      <c r="H8" s="53">
        <f t="shared" si="2"/>
        <v>0.91318827243034906</v>
      </c>
      <c r="I8" s="20"/>
      <c r="J8" s="22">
        <v>1.8</v>
      </c>
      <c r="K8" s="7">
        <f t="shared" si="3"/>
        <v>0.81268379959868786</v>
      </c>
      <c r="L8" s="87"/>
      <c r="M8" s="73">
        <v>2.0499999999999998</v>
      </c>
      <c r="N8" s="7">
        <f t="shared" si="4"/>
        <v>0.69750843932096962</v>
      </c>
      <c r="O8" s="20"/>
      <c r="P8" s="22">
        <v>2.2999999999999901</v>
      </c>
      <c r="Q8" s="7">
        <f t="shared" si="5"/>
        <v>0.58329450812554962</v>
      </c>
      <c r="R8" s="20"/>
      <c r="S8" s="73">
        <v>2.5499999999999998</v>
      </c>
      <c r="T8" s="7">
        <f t="shared" si="6"/>
        <v>0.479279661804626</v>
      </c>
      <c r="U8" s="20"/>
      <c r="V8" s="22">
        <v>2.8</v>
      </c>
      <c r="W8" s="7">
        <f t="shared" si="7"/>
        <v>0.38946386641192088</v>
      </c>
    </row>
    <row r="9" spans="1:23" x14ac:dyDescent="0.3">
      <c r="A9" s="21">
        <v>1.06</v>
      </c>
      <c r="B9" s="7">
        <f t="shared" si="0"/>
        <v>0.99975071704619334</v>
      </c>
      <c r="C9" s="20"/>
      <c r="D9" s="22">
        <v>1.31</v>
      </c>
      <c r="E9" s="7">
        <f t="shared" si="1"/>
        <v>0.97760184229926927</v>
      </c>
      <c r="F9" s="87"/>
      <c r="G9" s="13">
        <v>1.56</v>
      </c>
      <c r="H9" s="53">
        <f t="shared" si="2"/>
        <v>0.90969661711905814</v>
      </c>
      <c r="I9" s="20"/>
      <c r="J9" s="22">
        <v>1.81</v>
      </c>
      <c r="K9" s="7">
        <f t="shared" si="3"/>
        <v>0.80823420672736523</v>
      </c>
      <c r="L9" s="87"/>
      <c r="M9" s="73">
        <v>2.06</v>
      </c>
      <c r="N9" s="7">
        <f t="shared" si="4"/>
        <v>0.69283943431408068</v>
      </c>
      <c r="O9" s="20"/>
      <c r="P9" s="22">
        <v>2.3099999999999898</v>
      </c>
      <c r="Q9" s="7">
        <f t="shared" si="5"/>
        <v>0.57889689745577744</v>
      </c>
      <c r="R9" s="20"/>
      <c r="S9" s="73">
        <v>2.56</v>
      </c>
      <c r="T9" s="7">
        <f t="shared" si="6"/>
        <v>0.47540157895120039</v>
      </c>
      <c r="U9" s="20"/>
      <c r="V9" s="22">
        <v>2.81</v>
      </c>
      <c r="W9" s="7">
        <f t="shared" si="7"/>
        <v>0.38618357615286303</v>
      </c>
    </row>
    <row r="10" spans="1:23" x14ac:dyDescent="0.3">
      <c r="A10" s="21">
        <v>1.07</v>
      </c>
      <c r="B10" s="7">
        <f t="shared" si="0"/>
        <v>0.99961148094666208</v>
      </c>
      <c r="C10" s="20"/>
      <c r="D10" s="22">
        <v>1.32</v>
      </c>
      <c r="E10" s="7">
        <f t="shared" si="1"/>
        <v>0.97575193228213108</v>
      </c>
      <c r="F10" s="87"/>
      <c r="G10" s="13">
        <v>1.57</v>
      </c>
      <c r="H10" s="53">
        <f t="shared" si="2"/>
        <v>0.90615066061975935</v>
      </c>
      <c r="I10" s="20"/>
      <c r="J10" s="22">
        <v>1.82</v>
      </c>
      <c r="K10" s="7">
        <f t="shared" si="3"/>
        <v>0.80376303483584943</v>
      </c>
      <c r="L10" s="87"/>
      <c r="M10" s="73">
        <v>2.0699999999999998</v>
      </c>
      <c r="N10" s="7">
        <f t="shared" si="4"/>
        <v>0.68817365494419869</v>
      </c>
      <c r="O10" s="20"/>
      <c r="P10" s="22">
        <v>2.3199999999999901</v>
      </c>
      <c r="Q10" s="7">
        <f t="shared" si="5"/>
        <v>0.57451669708798803</v>
      </c>
      <c r="R10" s="20"/>
      <c r="S10" s="73">
        <v>2.57</v>
      </c>
      <c r="T10" s="7">
        <f t="shared" si="6"/>
        <v>0.47154676738241474</v>
      </c>
      <c r="U10" s="20"/>
      <c r="V10" s="22">
        <v>2.82</v>
      </c>
      <c r="W10" s="7">
        <f t="shared" si="7"/>
        <v>0.38292723971465414</v>
      </c>
    </row>
    <row r="11" spans="1:23" x14ac:dyDescent="0.3">
      <c r="A11" s="21">
        <v>1.08</v>
      </c>
      <c r="B11" s="7">
        <f t="shared" si="0"/>
        <v>0.99943069954582964</v>
      </c>
      <c r="C11" s="20"/>
      <c r="D11" s="22">
        <v>1.33</v>
      </c>
      <c r="E11" s="7">
        <f t="shared" si="1"/>
        <v>0.97382422891763809</v>
      </c>
      <c r="F11" s="87"/>
      <c r="G11" s="13">
        <v>1.58</v>
      </c>
      <c r="H11" s="53">
        <f t="shared" si="2"/>
        <v>0.90255172653080407</v>
      </c>
      <c r="I11" s="20"/>
      <c r="J11" s="22">
        <v>1.83</v>
      </c>
      <c r="K11" s="7">
        <f t="shared" si="3"/>
        <v>0.79927147551010447</v>
      </c>
      <c r="L11" s="87"/>
      <c r="M11" s="73">
        <v>2.08</v>
      </c>
      <c r="N11" s="7">
        <f t="shared" si="4"/>
        <v>0.6835118655865281</v>
      </c>
      <c r="O11" s="20"/>
      <c r="P11" s="22">
        <v>2.3299999999999899</v>
      </c>
      <c r="Q11" s="7">
        <f t="shared" si="5"/>
        <v>0.57015427987164347</v>
      </c>
      <c r="R11" s="20"/>
      <c r="S11" s="73">
        <v>2.58</v>
      </c>
      <c r="T11" s="7">
        <f t="shared" si="6"/>
        <v>0.46771533423972206</v>
      </c>
      <c r="U11" s="20"/>
      <c r="V11" s="22">
        <v>2.83</v>
      </c>
      <c r="W11" s="7">
        <f t="shared" si="7"/>
        <v>0.3796948152131665</v>
      </c>
    </row>
    <row r="12" spans="1:23" x14ac:dyDescent="0.3">
      <c r="A12" s="21">
        <v>1.0900000000000001</v>
      </c>
      <c r="B12" s="7">
        <f t="shared" si="0"/>
        <v>0.99920416415596047</v>
      </c>
      <c r="C12" s="20"/>
      <c r="D12" s="22">
        <v>1.34</v>
      </c>
      <c r="E12" s="7">
        <f t="shared" si="1"/>
        <v>0.97181912539511728</v>
      </c>
      <c r="F12" s="87"/>
      <c r="G12" s="13">
        <v>1.59</v>
      </c>
      <c r="H12" s="53">
        <f t="shared" si="2"/>
        <v>0.89890114686852995</v>
      </c>
      <c r="I12" s="20"/>
      <c r="J12" s="22">
        <v>1.84</v>
      </c>
      <c r="K12" s="7">
        <f t="shared" si="3"/>
        <v>0.79476070554270239</v>
      </c>
      <c r="L12" s="87"/>
      <c r="M12" s="73">
        <v>2.09</v>
      </c>
      <c r="N12" s="7">
        <f t="shared" si="4"/>
        <v>0.67885481312760976</v>
      </c>
      <c r="O12" s="20"/>
      <c r="P12" s="22">
        <v>2.3399999999999901</v>
      </c>
      <c r="Q12" s="7">
        <f t="shared" si="5"/>
        <v>0.56581000548405702</v>
      </c>
      <c r="R12" s="20"/>
      <c r="S12" s="73">
        <v>2.59</v>
      </c>
      <c r="T12" s="7">
        <f t="shared" si="6"/>
        <v>0.46390737867441234</v>
      </c>
      <c r="U12" s="20"/>
      <c r="V12" s="22">
        <v>2.84</v>
      </c>
      <c r="W12" s="7">
        <f t="shared" si="7"/>
        <v>0.37648625673546232</v>
      </c>
    </row>
    <row r="13" spans="1:23" x14ac:dyDescent="0.3">
      <c r="A13" s="21">
        <v>1.1000000000000001</v>
      </c>
      <c r="B13" s="7">
        <f t="shared" si="0"/>
        <v>0.99892801531447006</v>
      </c>
      <c r="C13" s="20"/>
      <c r="D13" s="22">
        <v>1.35</v>
      </c>
      <c r="E13" s="7">
        <f t="shared" si="1"/>
        <v>0.96973709318744816</v>
      </c>
      <c r="F13" s="87"/>
      <c r="G13" s="13">
        <v>1.6</v>
      </c>
      <c r="H13" s="53">
        <f t="shared" si="2"/>
        <v>0.89520026046533618</v>
      </c>
      <c r="I13" s="20"/>
      <c r="J13" s="22">
        <v>1.85</v>
      </c>
      <c r="K13" s="7">
        <f t="shared" si="3"/>
        <v>0.79023188655348309</v>
      </c>
      <c r="L13" s="87"/>
      <c r="M13" s="73">
        <v>2.1</v>
      </c>
      <c r="N13" s="7">
        <f t="shared" si="4"/>
        <v>0.67420322706305191</v>
      </c>
      <c r="O13" s="20"/>
      <c r="P13" s="22">
        <v>2.3499999999999899</v>
      </c>
      <c r="Q13" s="7">
        <f t="shared" si="5"/>
        <v>0.56148422064456038</v>
      </c>
      <c r="R13" s="20"/>
      <c r="S13" s="73">
        <v>2.6</v>
      </c>
      <c r="T13" s="7">
        <f t="shared" si="6"/>
        <v>0.4601229920348951</v>
      </c>
      <c r="U13" s="20"/>
      <c r="V13" s="22">
        <v>2.85</v>
      </c>
      <c r="W13" s="7">
        <f t="shared" si="7"/>
        <v>0.3733015144662285</v>
      </c>
    </row>
    <row r="14" spans="1:23" x14ac:dyDescent="0.3">
      <c r="A14" s="21">
        <v>1.1100000000000001</v>
      </c>
      <c r="B14" s="7">
        <f t="shared" si="0"/>
        <v>0.99859872042065889</v>
      </c>
      <c r="C14" s="20"/>
      <c r="D14" s="22">
        <v>1.36</v>
      </c>
      <c r="E14" s="7">
        <f t="shared" si="1"/>
        <v>0.96757867740032633</v>
      </c>
      <c r="F14" s="87"/>
      <c r="G14" s="13">
        <v>1.61</v>
      </c>
      <c r="H14" s="53">
        <f t="shared" si="2"/>
        <v>0.89145041143951775</v>
      </c>
      <c r="I14" s="20"/>
      <c r="J14" s="22">
        <v>1.86</v>
      </c>
      <c r="K14" s="7">
        <f t="shared" si="3"/>
        <v>0.78568616464019647</v>
      </c>
      <c r="L14" s="87"/>
      <c r="M14" s="73">
        <v>2.11</v>
      </c>
      <c r="N14" s="7">
        <f t="shared" si="4"/>
        <v>0.66955781960498295</v>
      </c>
      <c r="O14" s="20"/>
      <c r="P14" s="22">
        <v>2.3599999999999901</v>
      </c>
      <c r="Q14" s="7">
        <f t="shared" si="5"/>
        <v>0.55717725932929452</v>
      </c>
      <c r="R14" s="20"/>
      <c r="S14" s="73">
        <v>2.61</v>
      </c>
      <c r="T14" s="7">
        <f t="shared" si="6"/>
        <v>0.45636225805177244</v>
      </c>
      <c r="U14" s="20"/>
      <c r="V14" s="22">
        <v>2.86</v>
      </c>
      <c r="W14" s="7">
        <f t="shared" si="7"/>
        <v>0.3701405348118042</v>
      </c>
    </row>
    <row r="15" spans="1:23" x14ac:dyDescent="0.3">
      <c r="A15" s="21">
        <v>1.1200000000000001</v>
      </c>
      <c r="B15" s="7">
        <f t="shared" si="0"/>
        <v>0.99821305314505282</v>
      </c>
      <c r="C15" s="20"/>
      <c r="D15" s="22">
        <v>1.37</v>
      </c>
      <c r="E15" s="7">
        <f t="shared" si="1"/>
        <v>0.96534449233681019</v>
      </c>
      <c r="F15" s="87"/>
      <c r="G15" s="13">
        <v>1.62</v>
      </c>
      <c r="H15" s="53">
        <f t="shared" si="2"/>
        <v>0.88765294773438008</v>
      </c>
      <c r="I15" s="20"/>
      <c r="J15" s="22">
        <v>1.87</v>
      </c>
      <c r="K15" s="7">
        <f t="shared" si="3"/>
        <v>0.78112467005804886</v>
      </c>
      <c r="L15" s="87"/>
      <c r="M15" s="73">
        <v>2.12</v>
      </c>
      <c r="N15" s="7">
        <f t="shared" si="4"/>
        <v>0.66491928579867632</v>
      </c>
      <c r="O15" s="20"/>
      <c r="P15" s="22">
        <v>2.3699999999999899</v>
      </c>
      <c r="Q15" s="7">
        <f t="shared" si="5"/>
        <v>0.5528894429864607</v>
      </c>
      <c r="R15" s="20"/>
      <c r="S15" s="73">
        <v>2.62</v>
      </c>
      <c r="T15" s="7">
        <f t="shared" si="6"/>
        <v>0.452625253020631</v>
      </c>
      <c r="U15" s="20"/>
      <c r="V15" s="22">
        <v>2.87</v>
      </c>
      <c r="W15" s="7">
        <f t="shared" si="7"/>
        <v>0.36700326052182136</v>
      </c>
    </row>
    <row r="16" spans="1:23" x14ac:dyDescent="0.3">
      <c r="A16" s="21">
        <v>1.1299999999999999</v>
      </c>
      <c r="B16" s="7">
        <f t="shared" si="0"/>
        <v>0.99776807443295024</v>
      </c>
      <c r="C16" s="20"/>
      <c r="D16" s="22">
        <v>1.38</v>
      </c>
      <c r="E16" s="7">
        <f t="shared" si="1"/>
        <v>0.96303521726447916</v>
      </c>
      <c r="F16" s="87"/>
      <c r="G16" s="13">
        <v>1.63</v>
      </c>
      <c r="H16" s="53">
        <f t="shared" si="2"/>
        <v>0.8838092197242291</v>
      </c>
      <c r="I16" s="20"/>
      <c r="J16" s="22">
        <v>1.88</v>
      </c>
      <c r="K16" s="7">
        <f t="shared" si="3"/>
        <v>0.77654851692706439</v>
      </c>
      <c r="L16" s="87"/>
      <c r="M16" s="73">
        <v>2.13</v>
      </c>
      <c r="N16" s="7">
        <f t="shared" si="4"/>
        <v>0.66028830364783053</v>
      </c>
      <c r="O16" s="20"/>
      <c r="P16" s="22">
        <v>2.3799999999999901</v>
      </c>
      <c r="Q16" s="7">
        <f t="shared" si="5"/>
        <v>0.54862108075180249</v>
      </c>
      <c r="R16" s="20"/>
      <c r="S16" s="73">
        <v>2.63</v>
      </c>
      <c r="T16" s="7">
        <f t="shared" si="6"/>
        <v>0.44891204598254647</v>
      </c>
      <c r="U16" s="20"/>
      <c r="V16" s="22">
        <v>2.88</v>
      </c>
      <c r="W16" s="7">
        <f t="shared" si="7"/>
        <v>0.36388963080847919</v>
      </c>
    </row>
    <row r="17" spans="1:23" x14ac:dyDescent="0.3">
      <c r="A17" s="21">
        <v>1.1399999999999999</v>
      </c>
      <c r="B17" s="7">
        <f t="shared" si="0"/>
        <v>0.99726111494428238</v>
      </c>
      <c r="C17" s="20"/>
      <c r="D17" s="22">
        <v>1.39</v>
      </c>
      <c r="E17" s="7">
        <f t="shared" si="1"/>
        <v>0.96065159237359032</v>
      </c>
      <c r="F17" s="87"/>
      <c r="G17" s="13">
        <v>1.64</v>
      </c>
      <c r="H17" s="53">
        <f t="shared" si="2"/>
        <v>0.87992057888496289</v>
      </c>
      <c r="I17" s="20"/>
      <c r="J17" s="22">
        <v>1.89</v>
      </c>
      <c r="K17" s="7">
        <f t="shared" si="3"/>
        <v>0.77195880296620223</v>
      </c>
      <c r="L17" s="87"/>
      <c r="M17" s="73">
        <v>2.14</v>
      </c>
      <c r="N17" s="7">
        <f t="shared" ref="N17:N27" si="8">(($A$1+1)/2*M17^2/(1+($A$1-1)/2*M17^2))^($A$1/($A$1-1))*(2*$A$1/($A$1+1)*M17^2-($A$1-1)/($A$1+1))^(-1/($A$1-1))</f>
        <v>0.65566553424798624</v>
      </c>
      <c r="O17" s="20"/>
      <c r="P17" s="22">
        <v>2.3899999999999899</v>
      </c>
      <c r="Q17" s="7">
        <f t="shared" ref="Q17:Q27" si="9">(($A$1+1)/2*P17^2/(1+($A$1-1)/2*P17^2))^($A$1/($A$1-1))*(2*$A$1/($A$1+1)*P17^2-($A$1-1)/($A$1+1))^(-1/($A$1-1))</f>
        <v>0.54437246966416131</v>
      </c>
      <c r="R17" s="20"/>
      <c r="S17" s="73">
        <v>2.64</v>
      </c>
      <c r="T17" s="7">
        <f t="shared" ref="T17:T27" si="10">(($A$1+1)/2*S17^2/(1+($A$1-1)/2*S17^2))^($A$1/($A$1-1))*(2*$A$1/($A$1+1)*S17^2-($A$1-1)/($A$1+1))^(-1/($A$1-1))</f>
        <v>0.44522269890223776</v>
      </c>
      <c r="U17" s="20"/>
      <c r="V17" s="22">
        <v>2.89</v>
      </c>
      <c r="W17" s="7">
        <f t="shared" ref="W17:W27" si="11">(($A$1+1)/2*V17^2/(1+($A$1-1)/2*V17^2))^($A$1/($A$1-1))*(2*$A$1/($A$1+1)*V17^2-($A$1-1)/($A$1+1))^(-1/($A$1-1))</f>
        <v>0.36079958146346341</v>
      </c>
    </row>
    <row r="18" spans="1:23" x14ac:dyDescent="0.3">
      <c r="A18" s="21">
        <v>1.1499999999999999</v>
      </c>
      <c r="B18" s="7">
        <f t="shared" si="0"/>
        <v>0.99668975878988575</v>
      </c>
      <c r="C18" s="20"/>
      <c r="D18" s="22">
        <v>1.4</v>
      </c>
      <c r="E18" s="7">
        <f t="shared" si="1"/>
        <v>0.95819441491554447</v>
      </c>
      <c r="F18" s="87"/>
      <c r="G18" s="13">
        <v>1.65</v>
      </c>
      <c r="H18" s="53">
        <f t="shared" si="2"/>
        <v>0.87598837652705652</v>
      </c>
      <c r="I18" s="20"/>
      <c r="J18" s="22">
        <v>1.9</v>
      </c>
      <c r="K18" s="7">
        <f t="shared" si="3"/>
        <v>0.76735660925323468</v>
      </c>
      <c r="L18" s="87"/>
      <c r="M18" s="73">
        <v>2.15</v>
      </c>
      <c r="N18" s="7">
        <f t="shared" si="8"/>
        <v>0.65105162192761445</v>
      </c>
      <c r="O18" s="20"/>
      <c r="P18" s="22">
        <v>2.3999999999999901</v>
      </c>
      <c r="Q18" s="7">
        <f t="shared" si="9"/>
        <v>0.54014389488089809</v>
      </c>
      <c r="R18" s="20"/>
      <c r="S18" s="73">
        <v>2.65</v>
      </c>
      <c r="T18" s="7">
        <f t="shared" si="10"/>
        <v>0.44155726684386354</v>
      </c>
      <c r="U18" s="20"/>
      <c r="V18" s="22">
        <v>2.9</v>
      </c>
      <c r="W18" s="7">
        <f t="shared" si="11"/>
        <v>0.35773304497254504</v>
      </c>
    </row>
    <row r="19" spans="1:23" ht="14.1" customHeight="1" x14ac:dyDescent="0.3">
      <c r="A19" s="21">
        <v>1.1599999999999999</v>
      </c>
      <c r="B19" s="7">
        <f t="shared" si="0"/>
        <v>0.99605182844001183</v>
      </c>
      <c r="C19" s="20"/>
      <c r="D19" s="22">
        <v>1.41</v>
      </c>
      <c r="E19" s="7">
        <f t="shared" si="1"/>
        <v>0.95566453551193042</v>
      </c>
      <c r="F19" s="87"/>
      <c r="G19" s="13">
        <v>1.66</v>
      </c>
      <c r="H19" s="53">
        <f t="shared" si="2"/>
        <v>0.872013962588853</v>
      </c>
      <c r="I19" s="20"/>
      <c r="J19" s="22">
        <v>1.91</v>
      </c>
      <c r="K19" s="7">
        <f t="shared" si="3"/>
        <v>0.76274300000936712</v>
      </c>
      <c r="L19" s="87"/>
      <c r="M19" s="73">
        <v>2.16</v>
      </c>
      <c r="N19" s="7">
        <f t="shared" si="8"/>
        <v>0.64644719439636811</v>
      </c>
      <c r="O19" s="20"/>
      <c r="P19" s="22">
        <v>2.4099999999999899</v>
      </c>
      <c r="Q19" s="7">
        <f t="shared" si="9"/>
        <v>0.53593562989304477</v>
      </c>
      <c r="R19" s="20"/>
      <c r="S19" s="73">
        <v>2.66</v>
      </c>
      <c r="T19" s="7">
        <f t="shared" si="10"/>
        <v>0.43791579814442066</v>
      </c>
      <c r="U19" s="20"/>
      <c r="V19" s="22">
        <v>2.91</v>
      </c>
      <c r="W19" s="7">
        <f t="shared" si="11"/>
        <v>0.35468995062786168</v>
      </c>
    </row>
    <row r="20" spans="1:23" ht="14.1" customHeight="1" x14ac:dyDescent="0.3">
      <c r="A20" s="21">
        <v>1.17</v>
      </c>
      <c r="B20" s="7">
        <f t="shared" si="0"/>
        <v>0.99534537069468865</v>
      </c>
      <c r="C20" s="20"/>
      <c r="D20" s="22">
        <v>1.42</v>
      </c>
      <c r="E20" s="7">
        <f t="shared" si="1"/>
        <v>0.95306285462507789</v>
      </c>
      <c r="F20" s="87"/>
      <c r="G20" s="13">
        <v>1.67</v>
      </c>
      <c r="H20" s="53">
        <f t="shared" si="2"/>
        <v>0.86799868448810613</v>
      </c>
      <c r="I20" s="20"/>
      <c r="J20" s="22">
        <v>1.92</v>
      </c>
      <c r="K20" s="7">
        <f t="shared" si="3"/>
        <v>0.75811902240763818</v>
      </c>
      <c r="L20" s="87"/>
      <c r="M20" s="73">
        <v>2.17</v>
      </c>
      <c r="N20" s="7">
        <f t="shared" si="8"/>
        <v>0.64185286290007859</v>
      </c>
      <c r="O20" s="20"/>
      <c r="P20" s="22">
        <v>2.4199999999999902</v>
      </c>
      <c r="Q20" s="7">
        <f t="shared" si="9"/>
        <v>0.53174793673999698</v>
      </c>
      <c r="R20" s="20"/>
      <c r="S20" s="73">
        <v>2.67</v>
      </c>
      <c r="T20" s="7">
        <f t="shared" si="10"/>
        <v>0.43429833458472938</v>
      </c>
      <c r="U20" s="20"/>
      <c r="V20" s="22">
        <v>2.92</v>
      </c>
      <c r="W20" s="7">
        <f t="shared" si="11"/>
        <v>0.35167022463792252</v>
      </c>
    </row>
    <row r="21" spans="1:23" ht="14.1" customHeight="1" x14ac:dyDescent="0.3">
      <c r="A21" s="21">
        <v>1.18</v>
      </c>
      <c r="B21" s="7">
        <f t="shared" si="0"/>
        <v>0.99456864361766384</v>
      </c>
      <c r="C21" s="20"/>
      <c r="D21" s="22">
        <v>1.43</v>
      </c>
      <c r="E21" s="7">
        <f t="shared" si="1"/>
        <v>0.95039031918188399</v>
      </c>
      <c r="F21" s="87"/>
      <c r="G21" s="13">
        <v>1.68</v>
      </c>
      <c r="H21" s="53">
        <f t="shared" si="2"/>
        <v>0.86394388602985328</v>
      </c>
      <c r="I21" s="20"/>
      <c r="J21" s="22">
        <v>1.93</v>
      </c>
      <c r="K21" s="7">
        <f t="shared" si="3"/>
        <v>0.75348570640416246</v>
      </c>
      <c r="L21" s="87"/>
      <c r="M21" s="73">
        <v>2.1800000000000002</v>
      </c>
      <c r="N21" s="7">
        <f t="shared" si="8"/>
        <v>0.63726922238202577</v>
      </c>
      <c r="O21" s="20"/>
      <c r="P21" s="22">
        <v>2.4299999999999899</v>
      </c>
      <c r="Q21" s="7">
        <f t="shared" si="9"/>
        <v>0.52758106622361078</v>
      </c>
      <c r="R21" s="20"/>
      <c r="S21" s="73">
        <v>2.68</v>
      </c>
      <c r="T21" s="7">
        <f t="shared" si="10"/>
        <v>0.43070491155797436</v>
      </c>
      <c r="U21" s="20"/>
      <c r="V21" s="22">
        <v>2.93</v>
      </c>
      <c r="W21" s="7">
        <f t="shared" si="11"/>
        <v>0.34867379023534167</v>
      </c>
    </row>
    <row r="22" spans="1:23" ht="14.1" customHeight="1" x14ac:dyDescent="0.3">
      <c r="A22" s="21">
        <v>1.19</v>
      </c>
      <c r="B22" s="7">
        <f t="shared" si="0"/>
        <v>0.99372010434631675</v>
      </c>
      <c r="C22" s="20"/>
      <c r="D22" s="22">
        <v>1.44</v>
      </c>
      <c r="E22" s="7">
        <f t="shared" si="1"/>
        <v>0.94764791934321269</v>
      </c>
      <c r="F22" s="87"/>
      <c r="G22" s="13">
        <v>1.69</v>
      </c>
      <c r="H22" s="53">
        <f t="shared" si="2"/>
        <v>0.8598509063687122</v>
      </c>
      <c r="I22" s="20"/>
      <c r="J22" s="22">
        <v>1.94</v>
      </c>
      <c r="K22" s="7">
        <f t="shared" si="3"/>
        <v>0.74884406459130082</v>
      </c>
      <c r="L22" s="87"/>
      <c r="M22" s="73">
        <v>2.19</v>
      </c>
      <c r="N22" s="7">
        <f t="shared" si="8"/>
        <v>0.63269685165006118</v>
      </c>
      <c r="O22" s="20"/>
      <c r="P22" s="22">
        <v>2.4399999999999902</v>
      </c>
      <c r="Q22" s="7">
        <f t="shared" si="9"/>
        <v>0.52343525812155889</v>
      </c>
      <c r="R22" s="20"/>
      <c r="S22" s="73">
        <v>2.69</v>
      </c>
      <c r="T22" s="7">
        <f t="shared" si="10"/>
        <v>0.42713555823579802</v>
      </c>
      <c r="U22" s="20"/>
      <c r="V22" s="22">
        <v>2.94</v>
      </c>
      <c r="W22" s="7">
        <f t="shared" si="11"/>
        <v>0.34570056778233954</v>
      </c>
    </row>
    <row r="23" spans="1:23" ht="14.1" customHeight="1" x14ac:dyDescent="0.3">
      <c r="A23" s="21">
        <v>1.2</v>
      </c>
      <c r="B23" s="7">
        <f t="shared" si="0"/>
        <v>0.9927983976993624</v>
      </c>
      <c r="C23" s="20"/>
      <c r="D23" s="22">
        <v>1.45</v>
      </c>
      <c r="E23" s="7">
        <f t="shared" si="1"/>
        <v>0.94483668541179444</v>
      </c>
      <c r="F23" s="87"/>
      <c r="G23" s="13">
        <v>1.7</v>
      </c>
      <c r="H23" s="53">
        <f t="shared" si="2"/>
        <v>0.85572107902379735</v>
      </c>
      <c r="I23" s="20"/>
      <c r="J23" s="22">
        <v>1.95</v>
      </c>
      <c r="K23" s="7">
        <f t="shared" si="3"/>
        <v>0.74419509207184298</v>
      </c>
      <c r="L23" s="87"/>
      <c r="M23" s="73">
        <v>2.2000000000000002</v>
      </c>
      <c r="N23" s="7">
        <f t="shared" si="8"/>
        <v>0.62813631354919475</v>
      </c>
      <c r="O23" s="20"/>
      <c r="P23" s="22">
        <v>2.44999999999999</v>
      </c>
      <c r="Q23" s="7">
        <f t="shared" si="9"/>
        <v>0.51931074139979871</v>
      </c>
      <c r="R23" s="20"/>
      <c r="S23" s="73">
        <v>2.7</v>
      </c>
      <c r="T23" s="7">
        <f t="shared" si="10"/>
        <v>0.42359029773192047</v>
      </c>
      <c r="U23" s="20"/>
      <c r="V23" s="22">
        <v>2.95</v>
      </c>
      <c r="W23" s="7">
        <f t="shared" si="11"/>
        <v>0.34275047487402638</v>
      </c>
    </row>
    <row r="24" spans="1:23" ht="14.1" customHeight="1" x14ac:dyDescent="0.3">
      <c r="A24" s="21">
        <v>1.21</v>
      </c>
      <c r="B24" s="7">
        <f t="shared" si="0"/>
        <v>0.99180234551238389</v>
      </c>
      <c r="C24" s="20"/>
      <c r="D24" s="22">
        <v>1.46</v>
      </c>
      <c r="E24" s="7">
        <f t="shared" si="1"/>
        <v>0.94195768487208376</v>
      </c>
      <c r="F24" s="87"/>
      <c r="G24" s="13">
        <v>1.71</v>
      </c>
      <c r="H24" s="53">
        <f t="shared" si="2"/>
        <v>0.85155573094449011</v>
      </c>
      <c r="I24" s="20"/>
      <c r="J24" s="22">
        <v>1.96</v>
      </c>
      <c r="K24" s="7">
        <f t="shared" si="3"/>
        <v>0.73953976635336327</v>
      </c>
      <c r="L24" s="87"/>
      <c r="M24" s="73">
        <v>2.21</v>
      </c>
      <c r="N24" s="7">
        <f t="shared" si="8"/>
        <v>0.62358815513921961</v>
      </c>
      <c r="O24" s="20"/>
      <c r="P24" s="22">
        <v>2.4599999999999902</v>
      </c>
      <c r="Q24" s="7">
        <f t="shared" si="9"/>
        <v>0.51520773442404166</v>
      </c>
      <c r="R24" s="20"/>
      <c r="S24" s="73">
        <v>2.71</v>
      </c>
      <c r="T24" s="7">
        <f t="shared" si="10"/>
        <v>0.42006914726327832</v>
      </c>
      <c r="U24" s="20"/>
      <c r="V24" s="22">
        <v>2.96</v>
      </c>
      <c r="W24" s="7">
        <f t="shared" si="11"/>
        <v>0.33982342643949526</v>
      </c>
    </row>
    <row r="25" spans="1:23" ht="14.1" customHeight="1" x14ac:dyDescent="0.3">
      <c r="A25" s="21">
        <v>1.22</v>
      </c>
      <c r="B25" s="7">
        <f t="shared" si="0"/>
        <v>0.99073093663866951</v>
      </c>
      <c r="C25" s="20"/>
      <c r="D25" s="22">
        <v>1.47</v>
      </c>
      <c r="E25" s="7">
        <f t="shared" si="1"/>
        <v>0.93901201955596014</v>
      </c>
      <c r="F25" s="87"/>
      <c r="G25" s="13">
        <v>1.72</v>
      </c>
      <c r="H25" s="53">
        <f t="shared" si="2"/>
        <v>0.84735618162537651</v>
      </c>
      <c r="I25" s="20"/>
      <c r="J25" s="22">
        <v>1.97</v>
      </c>
      <c r="K25" s="7">
        <f t="shared" si="3"/>
        <v>0.73487904726188635</v>
      </c>
      <c r="L25" s="87"/>
      <c r="M25" s="73">
        <v>2.2200000000000002</v>
      </c>
      <c r="N25" s="7">
        <f t="shared" si="8"/>
        <v>0.61905290787700273</v>
      </c>
      <c r="O25" s="20"/>
      <c r="P25" s="22">
        <v>2.46999999999999</v>
      </c>
      <c r="Q25" s="7">
        <f t="shared" si="9"/>
        <v>0.51112644517007777</v>
      </c>
      <c r="R25" s="20"/>
      <c r="S25" s="73">
        <v>2.72</v>
      </c>
      <c r="T25" s="7">
        <f t="shared" si="10"/>
        <v>0.41657211830867485</v>
      </c>
      <c r="U25" s="20"/>
      <c r="V25" s="22">
        <v>2.97</v>
      </c>
      <c r="W25" s="7">
        <f t="shared" si="11"/>
        <v>0.33691933484074954</v>
      </c>
    </row>
    <row r="26" spans="1:23" ht="14.1" customHeight="1" x14ac:dyDescent="0.3">
      <c r="A26" s="21">
        <v>1.23</v>
      </c>
      <c r="B26" s="7">
        <f t="shared" si="0"/>
        <v>0.98958331755919537</v>
      </c>
      <c r="C26" s="20"/>
      <c r="D26" s="22">
        <v>1.48</v>
      </c>
      <c r="E26" s="7">
        <f t="shared" si="1"/>
        <v>0.93600082292863729</v>
      </c>
      <c r="F26" s="87"/>
      <c r="G26" s="13">
        <v>1.73</v>
      </c>
      <c r="H26" s="53">
        <f t="shared" si="2"/>
        <v>0.84312374226869891</v>
      </c>
      <c r="I26" s="20"/>
      <c r="J26" s="22">
        <v>1.98</v>
      </c>
      <c r="K26" s="7">
        <f t="shared" si="3"/>
        <v>0.73021387687403871</v>
      </c>
      <c r="L26" s="87"/>
      <c r="M26" s="73">
        <v>2.23</v>
      </c>
      <c r="N26" s="7">
        <f t="shared" si="8"/>
        <v>0.6145310878030884</v>
      </c>
      <c r="O26" s="20"/>
      <c r="P26" s="22">
        <v>2.4799999999999902</v>
      </c>
      <c r="Q26" s="7">
        <f t="shared" si="9"/>
        <v>0.50706707143285756</v>
      </c>
      <c r="R26" s="20"/>
      <c r="S26" s="73">
        <v>2.73</v>
      </c>
      <c r="T26" s="7">
        <f t="shared" si="10"/>
        <v>0.41309921676493716</v>
      </c>
      <c r="U26" s="20"/>
      <c r="V26" s="22">
        <v>2.98</v>
      </c>
      <c r="W26" s="7">
        <f t="shared" si="11"/>
        <v>0.33403810996949279</v>
      </c>
    </row>
    <row r="27" spans="1:23" ht="14.1" customHeight="1" thickBot="1" x14ac:dyDescent="0.35">
      <c r="A27" s="23">
        <v>1.24</v>
      </c>
      <c r="B27" s="14">
        <f t="shared" si="0"/>
        <v>0.98835878355147033</v>
      </c>
      <c r="C27" s="25"/>
      <c r="D27" s="26">
        <v>1.49</v>
      </c>
      <c r="E27" s="14">
        <f t="shared" si="1"/>
        <v>0.93292525748947819</v>
      </c>
      <c r="F27" s="87"/>
      <c r="G27" s="84">
        <v>1.74</v>
      </c>
      <c r="H27" s="82">
        <f t="shared" si="2"/>
        <v>0.8388597149927236</v>
      </c>
      <c r="I27" s="51"/>
      <c r="J27" s="76">
        <v>1.99</v>
      </c>
      <c r="K27" s="75">
        <f t="shared" si="3"/>
        <v>0.72554517946689656</v>
      </c>
      <c r="L27" s="87"/>
      <c r="M27" s="74">
        <v>2.2400000000000002</v>
      </c>
      <c r="N27" s="75">
        <f t="shared" si="8"/>
        <v>0.61002319573223662</v>
      </c>
      <c r="O27" s="51"/>
      <c r="P27" s="76">
        <v>2.48999999999999</v>
      </c>
      <c r="Q27" s="75">
        <f t="shared" si="9"/>
        <v>0.5030298010342209</v>
      </c>
      <c r="R27" s="51"/>
      <c r="S27" s="74">
        <v>2.74</v>
      </c>
      <c r="T27" s="75">
        <f t="shared" si="10"/>
        <v>0.40965044310056181</v>
      </c>
      <c r="U27" s="51"/>
      <c r="V27" s="76">
        <v>2.99</v>
      </c>
      <c r="W27" s="75">
        <f t="shared" si="11"/>
        <v>0.33117965934180621</v>
      </c>
    </row>
    <row r="28" spans="1:23" ht="15" customHeight="1" x14ac:dyDescent="0.3"/>
    <row r="55" spans="1:5" ht="15" customHeight="1" x14ac:dyDescent="0.3">
      <c r="A55" s="21">
        <v>1.75</v>
      </c>
      <c r="B55" s="7">
        <f t="shared" ref="B55:B75" si="12">(($A$1+1)/2*A55^2/(1+($A$1-1)/2*A55^2))^($A$1/($A$1-1))*(2*$A$1/($A$1+1)*A55^2-($A$1-1)/($A$1+1))^(-1/($A$1-1))</f>
        <v>0.83456539208449898</v>
      </c>
      <c r="C55" s="20"/>
      <c r="D55" s="22">
        <v>3</v>
      </c>
      <c r="E55" s="7">
        <f t="shared" ref="E55:E75" si="13">(($A$1+1)/2*D55^2/(1+($A$1-1)/2*D55^2))^($A$1/($A$1-1))*(2*$A$1/($A$1+1)*D55^2-($A$1-1)/($A$1+1))^(-1/($A$1-1))</f>
        <v>0.32834388819073707</v>
      </c>
    </row>
    <row r="56" spans="1:5" ht="15" customHeight="1" x14ac:dyDescent="0.3">
      <c r="A56" s="21">
        <v>1.76</v>
      </c>
      <c r="B56" s="7">
        <f t="shared" si="12"/>
        <v>0.83024205529547723</v>
      </c>
      <c r="C56" s="20"/>
      <c r="D56" s="22">
        <v>3.01</v>
      </c>
      <c r="E56" s="7">
        <f t="shared" si="13"/>
        <v>0.32553069955682951</v>
      </c>
    </row>
    <row r="57" spans="1:5" ht="15" customHeight="1" x14ac:dyDescent="0.3">
      <c r="A57" s="21">
        <v>1.77</v>
      </c>
      <c r="B57" s="7">
        <f t="shared" si="12"/>
        <v>0.82589097517856525</v>
      </c>
      <c r="C57" s="20"/>
      <c r="D57" s="22">
        <v>3.02</v>
      </c>
      <c r="E57" s="7">
        <f t="shared" si="13"/>
        <v>0.32273999437662548</v>
      </c>
    </row>
    <row r="58" spans="1:5" ht="15" customHeight="1" x14ac:dyDescent="0.3">
      <c r="A58" s="21">
        <v>1.78</v>
      </c>
      <c r="B58" s="7">
        <f t="shared" si="12"/>
        <v>0.82151341046518356</v>
      </c>
      <c r="C58" s="20"/>
      <c r="D58" s="22">
        <v>3.03</v>
      </c>
      <c r="E58" s="7">
        <f t="shared" si="13"/>
        <v>0.31997167156915468</v>
      </c>
    </row>
    <row r="59" spans="1:5" ht="15" customHeight="1" x14ac:dyDescent="0.3">
      <c r="A59" s="21">
        <v>1.79</v>
      </c>
      <c r="B59" s="7">
        <f t="shared" si="12"/>
        <v>0.81711060748095443</v>
      </c>
      <c r="C59" s="20"/>
      <c r="D59" s="22">
        <v>3.04</v>
      </c>
      <c r="E59" s="7">
        <f t="shared" si="13"/>
        <v>0.31722562812045518</v>
      </c>
    </row>
    <row r="60" spans="1:5" ht="15" customHeight="1" x14ac:dyDescent="0.3">
      <c r="A60" s="21">
        <v>1.8</v>
      </c>
      <c r="B60" s="7">
        <f t="shared" si="12"/>
        <v>0.81268379959868786</v>
      </c>
      <c r="C60" s="20"/>
      <c r="D60" s="22">
        <v>3.05</v>
      </c>
      <c r="E60" s="7">
        <f t="shared" si="13"/>
        <v>0.31450175916614148</v>
      </c>
    </row>
    <row r="61" spans="1:5" ht="15" customHeight="1" x14ac:dyDescent="0.3">
      <c r="A61" s="21">
        <v>1.81</v>
      </c>
      <c r="B61" s="7">
        <f t="shared" si="12"/>
        <v>0.80823420672736523</v>
      </c>
      <c r="C61" s="20"/>
      <c r="D61" s="22">
        <v>3.06</v>
      </c>
      <c r="E61" s="7">
        <f t="shared" si="13"/>
        <v>0.31179995807204902</v>
      </c>
    </row>
    <row r="62" spans="1:5" ht="15" customHeight="1" x14ac:dyDescent="0.3">
      <c r="A62" s="21">
        <v>1.82</v>
      </c>
      <c r="B62" s="7">
        <f t="shared" si="12"/>
        <v>0.80376303483584943</v>
      </c>
      <c r="C62" s="20"/>
      <c r="D62" s="22">
        <v>3.07</v>
      </c>
      <c r="E62" s="7">
        <f t="shared" si="13"/>
        <v>0.30912011651299537</v>
      </c>
    </row>
    <row r="63" spans="1:5" ht="15" customHeight="1" x14ac:dyDescent="0.3">
      <c r="A63" s="21">
        <v>1.83</v>
      </c>
      <c r="B63" s="7">
        <f t="shared" si="12"/>
        <v>0.79927147551010447</v>
      </c>
      <c r="C63" s="20"/>
      <c r="D63" s="22">
        <v>3.08</v>
      </c>
      <c r="E63" s="7">
        <f t="shared" si="13"/>
        <v>0.30646212454966748</v>
      </c>
    </row>
    <row r="64" spans="1:5" ht="15" customHeight="1" x14ac:dyDescent="0.3">
      <c r="A64" s="21">
        <v>1.84</v>
      </c>
      <c r="B64" s="7">
        <f t="shared" si="12"/>
        <v>0.79476070554270239</v>
      </c>
      <c r="C64" s="20"/>
      <c r="D64" s="22">
        <v>3.09</v>
      </c>
      <c r="E64" s="7">
        <f t="shared" si="13"/>
        <v>0.30382587070367773</v>
      </c>
    </row>
    <row r="65" spans="1:5" ht="15" customHeight="1" x14ac:dyDescent="0.3">
      <c r="A65" s="21">
        <v>1.85</v>
      </c>
      <c r="B65" s="7">
        <f t="shared" si="12"/>
        <v>0.79023188655348309</v>
      </c>
      <c r="C65" s="20"/>
      <c r="D65" s="22">
        <v>3.1</v>
      </c>
      <c r="E65" s="7">
        <f t="shared" si="13"/>
        <v>0.30121124203081528</v>
      </c>
    </row>
    <row r="66" spans="1:5" ht="15" customHeight="1" x14ac:dyDescent="0.3">
      <c r="A66" s="21">
        <v>1.86</v>
      </c>
      <c r="B66" s="7">
        <f t="shared" si="12"/>
        <v>0.78568616464019647</v>
      </c>
      <c r="C66" s="20"/>
      <c r="D66" s="22">
        <v>3.11</v>
      </c>
      <c r="E66" s="7">
        <f t="shared" si="13"/>
        <v>0.2986181241925156</v>
      </c>
    </row>
    <row r="67" spans="1:5" ht="15" customHeight="1" x14ac:dyDescent="0.3">
      <c r="A67" s="21">
        <v>1.87</v>
      </c>
      <c r="B67" s="7">
        <f t="shared" si="12"/>
        <v>0.78112467005804886</v>
      </c>
      <c r="C67" s="20"/>
      <c r="D67" s="22">
        <v>3.12</v>
      </c>
      <c r="E67" s="7">
        <f t="shared" si="13"/>
        <v>0.29604640152557821</v>
      </c>
    </row>
    <row r="68" spans="1:5" x14ac:dyDescent="0.3">
      <c r="A68" s="21">
        <v>1.88</v>
      </c>
      <c r="B68" s="7">
        <f t="shared" si="12"/>
        <v>0.77654851692706439</v>
      </c>
      <c r="C68" s="20"/>
      <c r="D68" s="22">
        <v>3.13</v>
      </c>
      <c r="E68" s="7">
        <f t="shared" si="13"/>
        <v>0.29349595711016974</v>
      </c>
    </row>
    <row r="69" spans="1:5" x14ac:dyDescent="0.3">
      <c r="A69" s="21">
        <v>1.89</v>
      </c>
      <c r="B69" s="7">
        <f t="shared" si="12"/>
        <v>0.77195880296620223</v>
      </c>
      <c r="C69" s="20"/>
      <c r="D69" s="22">
        <v>3.14</v>
      </c>
      <c r="E69" s="7">
        <f t="shared" si="13"/>
        <v>0.29096667283612632</v>
      </c>
    </row>
    <row r="70" spans="1:5" x14ac:dyDescent="0.3">
      <c r="A70" s="21">
        <v>1.9</v>
      </c>
      <c r="B70" s="7">
        <f t="shared" si="12"/>
        <v>0.76735660925323468</v>
      </c>
      <c r="C70" s="20"/>
      <c r="D70" s="22">
        <v>3.15</v>
      </c>
      <c r="E70" s="7">
        <f t="shared" si="13"/>
        <v>0.28845842946759709</v>
      </c>
    </row>
    <row r="71" spans="1:5" x14ac:dyDescent="0.3">
      <c r="A71" s="21">
        <v>1.91</v>
      </c>
      <c r="B71" s="7">
        <f t="shared" si="12"/>
        <v>0.76274300000936712</v>
      </c>
      <c r="C71" s="20"/>
      <c r="D71" s="22">
        <v>3.16</v>
      </c>
      <c r="E71" s="7">
        <f t="shared" si="13"/>
        <v>0.28597110670604631</v>
      </c>
    </row>
    <row r="72" spans="1:5" x14ac:dyDescent="0.3">
      <c r="A72" s="21">
        <v>1.92</v>
      </c>
      <c r="B72" s="7">
        <f t="shared" si="12"/>
        <v>0.75811902240763818</v>
      </c>
      <c r="C72" s="20"/>
      <c r="D72" s="22">
        <v>3.17</v>
      </c>
      <c r="E72" s="7">
        <f t="shared" si="13"/>
        <v>0.28350458325165245</v>
      </c>
    </row>
    <row r="73" spans="1:5" x14ac:dyDescent="0.3">
      <c r="A73" s="21">
        <v>1.93</v>
      </c>
      <c r="B73" s="7">
        <f t="shared" si="12"/>
        <v>0.75348570640416246</v>
      </c>
      <c r="C73" s="20"/>
      <c r="D73" s="22">
        <v>3.18</v>
      </c>
      <c r="E73" s="7">
        <f t="shared" si="13"/>
        <v>0.28105873686312083</v>
      </c>
    </row>
    <row r="74" spans="1:5" x14ac:dyDescent="0.3">
      <c r="A74" s="21">
        <v>1.94</v>
      </c>
      <c r="B74" s="7">
        <f t="shared" si="12"/>
        <v>0.74884406459130082</v>
      </c>
      <c r="C74" s="20"/>
      <c r="D74" s="22">
        <v>3.19</v>
      </c>
      <c r="E74" s="7">
        <f t="shared" si="13"/>
        <v>0.27863344441595106</v>
      </c>
    </row>
    <row r="75" spans="1:5" x14ac:dyDescent="0.3">
      <c r="A75" s="21">
        <v>1.95</v>
      </c>
      <c r="B75" s="7">
        <f t="shared" si="12"/>
        <v>0.74419509207184298</v>
      </c>
      <c r="C75" s="20"/>
      <c r="D75" s="22">
        <v>3.2</v>
      </c>
      <c r="E75" s="7">
        <f t="shared" si="13"/>
        <v>0.27622858195917349</v>
      </c>
    </row>
    <row r="76" spans="1:5" x14ac:dyDescent="0.3">
      <c r="A76" s="21">
        <v>1.96</v>
      </c>
      <c r="B76" s="7">
        <f t="shared" ref="B76:B104" si="14">(($A$1+1)/2*A76^2/(1+($A$1-1)/2*A76^2))^($A$1/($A$1-1))*(2*$A$1/($A$1+1)*A76^2-($A$1-1)/($A$1+1))^(-1/($A$1-1))</f>
        <v>0.73953976635336327</v>
      </c>
      <c r="C76" s="20"/>
      <c r="D76" s="22">
        <v>3.21</v>
      </c>
      <c r="E76" s="7">
        <f t="shared" ref="E76:E104" si="15">(($A$1+1)/2*D76^2/(1+($A$1-1)/2*D76^2))^($A$1/($A$1-1))*(2*$A$1/($A$1+1)*D76^2-($A$1-1)/($A$1+1))^(-1/($A$1-1))</f>
        <v>0.27384402477059161</v>
      </c>
    </row>
    <row r="77" spans="1:5" x14ac:dyDescent="0.3">
      <c r="A77" s="21">
        <v>1.97</v>
      </c>
      <c r="B77" s="7">
        <f t="shared" si="14"/>
        <v>0.73487904726188635</v>
      </c>
      <c r="C77" s="20"/>
      <c r="D77" s="22">
        <v>3.21999999999999</v>
      </c>
      <c r="E77" s="7">
        <f t="shared" si="15"/>
        <v>0.27147964741055725</v>
      </c>
    </row>
    <row r="78" spans="1:5" x14ac:dyDescent="0.3">
      <c r="A78" s="21">
        <v>1.98</v>
      </c>
      <c r="B78" s="7">
        <f t="shared" si="14"/>
        <v>0.73021387687403871</v>
      </c>
      <c r="C78" s="20"/>
      <c r="D78" s="22">
        <v>3.23</v>
      </c>
      <c r="E78" s="7">
        <f t="shared" si="15"/>
        <v>0.26913532377428823</v>
      </c>
    </row>
    <row r="79" spans="1:5" x14ac:dyDescent="0.3">
      <c r="A79" s="21">
        <v>1.99</v>
      </c>
      <c r="B79" s="7">
        <f t="shared" si="14"/>
        <v>0.72554517946689656</v>
      </c>
      <c r="C79" s="20"/>
      <c r="D79" s="22">
        <v>3.23999999999999</v>
      </c>
      <c r="E79" s="7">
        <f t="shared" si="15"/>
        <v>0.26681092714280757</v>
      </c>
    </row>
    <row r="80" spans="1:5" x14ac:dyDescent="0.3">
      <c r="A80" s="21">
        <v>2</v>
      </c>
      <c r="B80" s="7">
        <f t="shared" si="14"/>
        <v>0.72087386148474519</v>
      </c>
      <c r="C80" s="20"/>
      <c r="D80" s="22">
        <v>3.25</v>
      </c>
      <c r="E80" s="7">
        <f t="shared" si="15"/>
        <v>0.2645063302324353</v>
      </c>
    </row>
    <row r="81" spans="1:5" x14ac:dyDescent="0.3">
      <c r="A81" s="21">
        <v>2.0099999999999998</v>
      </c>
      <c r="B81" s="7">
        <f t="shared" si="14"/>
        <v>0.71620081152199389</v>
      </c>
      <c r="C81" s="20"/>
      <c r="D81" s="22">
        <v>3.25999999999999</v>
      </c>
      <c r="E81" s="7">
        <f t="shared" si="15"/>
        <v>0.26222140524298587</v>
      </c>
    </row>
    <row r="82" spans="1:5" x14ac:dyDescent="0.3">
      <c r="A82" s="21">
        <v>2.02</v>
      </c>
      <c r="B82" s="7">
        <f t="shared" si="14"/>
        <v>0.71152690032151644</v>
      </c>
      <c r="C82" s="20"/>
      <c r="D82" s="22">
        <v>3.2699999999999898</v>
      </c>
      <c r="E82" s="7">
        <f t="shared" si="15"/>
        <v>0.25995602390456374</v>
      </c>
    </row>
    <row r="83" spans="1:5" x14ac:dyDescent="0.3">
      <c r="A83" s="21">
        <v>2.0299999999999998</v>
      </c>
      <c r="B83" s="7">
        <f t="shared" si="14"/>
        <v>0.70685298078770553</v>
      </c>
      <c r="C83" s="20"/>
      <c r="D83" s="22">
        <v>3.27999999999999</v>
      </c>
      <c r="E83" s="7">
        <f t="shared" si="15"/>
        <v>0.25771005752310133</v>
      </c>
    </row>
    <row r="84" spans="1:5" x14ac:dyDescent="0.3">
      <c r="A84" s="21">
        <v>2.04</v>
      </c>
      <c r="B84" s="7">
        <f t="shared" si="14"/>
        <v>0.70217988801353481</v>
      </c>
      <c r="C84" s="20"/>
      <c r="D84" s="22">
        <v>3.2899999999999898</v>
      </c>
      <c r="E84" s="7">
        <f t="shared" si="15"/>
        <v>0.25548337702458285</v>
      </c>
    </row>
    <row r="85" spans="1:5" x14ac:dyDescent="0.3">
      <c r="A85" s="21">
        <v>2.0499999999999998</v>
      </c>
      <c r="B85" s="7">
        <f t="shared" si="14"/>
        <v>0.69750843932096962</v>
      </c>
      <c r="C85" s="20"/>
      <c r="D85" s="22">
        <v>3.2999999999999901</v>
      </c>
      <c r="E85" s="7">
        <f t="shared" si="15"/>
        <v>0.25327585299801775</v>
      </c>
    </row>
    <row r="86" spans="1:5" x14ac:dyDescent="0.3">
      <c r="A86" s="21">
        <v>2.06</v>
      </c>
      <c r="B86" s="7">
        <f t="shared" si="14"/>
        <v>0.69283943431408068</v>
      </c>
      <c r="C86" s="20"/>
      <c r="D86" s="22">
        <v>3.3099999999999898</v>
      </c>
      <c r="E86" s="7">
        <f t="shared" si="15"/>
        <v>0.25108735573718177</v>
      </c>
    </row>
    <row r="87" spans="1:5" x14ac:dyDescent="0.3">
      <c r="A87" s="21">
        <v>2.0699999999999998</v>
      </c>
      <c r="B87" s="7">
        <f t="shared" si="14"/>
        <v>0.68817365494419869</v>
      </c>
      <c r="C87" s="20"/>
      <c r="D87" s="22">
        <v>3.3199999999999901</v>
      </c>
      <c r="E87" s="7">
        <f t="shared" si="15"/>
        <v>0.24891775528114626</v>
      </c>
    </row>
    <row r="88" spans="1:5" x14ac:dyDescent="0.3">
      <c r="A88" s="21">
        <v>2.08</v>
      </c>
      <c r="B88" s="7">
        <f t="shared" si="14"/>
        <v>0.6835118655865281</v>
      </c>
      <c r="C88" s="20"/>
      <c r="D88" s="22">
        <v>3.3299999999999899</v>
      </c>
      <c r="E88" s="7">
        <f t="shared" si="15"/>
        <v>0.24676692145362503</v>
      </c>
    </row>
    <row r="89" spans="1:5" x14ac:dyDescent="0.3">
      <c r="A89" s="21">
        <v>2.09</v>
      </c>
      <c r="B89" s="7">
        <f t="shared" si="14"/>
        <v>0.67885481312760976</v>
      </c>
      <c r="C89" s="20"/>
      <c r="D89" s="22">
        <v>3.3399999999999901</v>
      </c>
      <c r="E89" s="7">
        <f t="shared" si="15"/>
        <v>0.24463472390116092</v>
      </c>
    </row>
    <row r="90" spans="1:5" x14ac:dyDescent="0.3">
      <c r="A90" s="21">
        <v>2.1</v>
      </c>
      <c r="B90" s="7">
        <f t="shared" si="14"/>
        <v>0.67420322706305191</v>
      </c>
      <c r="C90" s="20"/>
      <c r="D90" s="22">
        <v>3.3499999999999899</v>
      </c>
      <c r="E90" s="7">
        <f t="shared" si="15"/>
        <v>0.24252103213017709</v>
      </c>
    </row>
    <row r="91" spans="1:5" x14ac:dyDescent="0.3">
      <c r="A91" s="21">
        <v>2.11</v>
      </c>
      <c r="B91" s="7">
        <f t="shared" si="14"/>
        <v>0.66955781960498295</v>
      </c>
      <c r="C91" s="20"/>
      <c r="D91" s="22">
        <v>3.3599999999999901</v>
      </c>
      <c r="E91" s="7">
        <f t="shared" si="15"/>
        <v>0.24042571554291345</v>
      </c>
    </row>
    <row r="92" spans="1:5" x14ac:dyDescent="0.3">
      <c r="A92" s="21">
        <v>2.12</v>
      </c>
      <c r="B92" s="7">
        <f t="shared" si="14"/>
        <v>0.66491928579867632</v>
      </c>
      <c r="C92" s="20"/>
      <c r="D92" s="22">
        <v>3.3699999999999899</v>
      </c>
      <c r="E92" s="7">
        <f t="shared" si="15"/>
        <v>0.23834864347227827</v>
      </c>
    </row>
    <row r="93" spans="1:5" x14ac:dyDescent="0.3">
      <c r="A93" s="21">
        <v>2.13</v>
      </c>
      <c r="B93" s="7">
        <f t="shared" si="14"/>
        <v>0.66028830364783053</v>
      </c>
      <c r="C93" s="20"/>
      <c r="D93" s="22">
        <v>3.3799999999999901</v>
      </c>
      <c r="E93" s="7">
        <f t="shared" si="15"/>
        <v>0.23628968521563168</v>
      </c>
    </row>
    <row r="94" spans="1:5" x14ac:dyDescent="0.3">
      <c r="A94" s="21">
        <v>2.14</v>
      </c>
      <c r="B94" s="7">
        <f t="shared" si="14"/>
        <v>0.65566553424798624</v>
      </c>
      <c r="C94" s="20"/>
      <c r="D94" s="22">
        <v>3.3899999999999899</v>
      </c>
      <c r="E94" s="7">
        <f t="shared" si="15"/>
        <v>0.23424871006752532</v>
      </c>
    </row>
    <row r="95" spans="1:5" x14ac:dyDescent="0.3">
      <c r="A95" s="21">
        <v>2.15</v>
      </c>
      <c r="B95" s="7">
        <f t="shared" si="14"/>
        <v>0.65105162192761445</v>
      </c>
      <c r="C95" s="20"/>
      <c r="D95" s="22">
        <v>3.3999999999999901</v>
      </c>
      <c r="E95" s="7">
        <f t="shared" si="15"/>
        <v>0.23222558735142521</v>
      </c>
    </row>
    <row r="96" spans="1:5" x14ac:dyDescent="0.3">
      <c r="A96" s="21">
        <v>2.16</v>
      </c>
      <c r="B96" s="7">
        <f t="shared" si="14"/>
        <v>0.64644719439636811</v>
      </c>
      <c r="C96" s="20"/>
      <c r="D96" s="22">
        <v>3.4099999999999899</v>
      </c>
      <c r="E96" s="7">
        <f t="shared" si="15"/>
        <v>0.23022018645043404</v>
      </c>
    </row>
    <row r="97" spans="1:5" x14ac:dyDescent="0.3">
      <c r="A97" s="21">
        <v>2.17</v>
      </c>
      <c r="B97" s="7">
        <f t="shared" si="14"/>
        <v>0.64185286290007859</v>
      </c>
      <c r="C97" s="20"/>
      <c r="D97" s="22">
        <v>3.4199999999999902</v>
      </c>
      <c r="E97" s="7">
        <f t="shared" si="15"/>
        <v>0.22823237683703521</v>
      </c>
    </row>
    <row r="98" spans="1:5" x14ac:dyDescent="0.3">
      <c r="A98" s="21">
        <v>2.1800000000000002</v>
      </c>
      <c r="B98" s="7">
        <f t="shared" si="14"/>
        <v>0.63726922238202577</v>
      </c>
      <c r="C98" s="20"/>
      <c r="D98" s="22">
        <v>3.4299999999999899</v>
      </c>
      <c r="E98" s="7">
        <f t="shared" si="15"/>
        <v>0.22626202810188692</v>
      </c>
    </row>
    <row r="99" spans="1:5" x14ac:dyDescent="0.3">
      <c r="A99" s="21">
        <v>2.19</v>
      </c>
      <c r="B99" s="7">
        <f t="shared" si="14"/>
        <v>0.63269685165006118</v>
      </c>
      <c r="C99" s="20"/>
      <c r="D99" s="22">
        <v>3.4399999999999902</v>
      </c>
      <c r="E99" s="7">
        <f t="shared" si="15"/>
        <v>0.22430900998167835</v>
      </c>
    </row>
    <row r="100" spans="1:5" x14ac:dyDescent="0.3">
      <c r="A100" s="21">
        <v>2.2000000000000002</v>
      </c>
      <c r="B100" s="7">
        <f t="shared" si="14"/>
        <v>0.62813631354919475</v>
      </c>
      <c r="C100" s="20"/>
      <c r="D100" s="22">
        <v>3.44999999999999</v>
      </c>
      <c r="E100" s="7">
        <f t="shared" si="15"/>
        <v>0.22237319238607389</v>
      </c>
    </row>
    <row r="101" spans="1:5" x14ac:dyDescent="0.3">
      <c r="A101" s="21">
        <v>2.21</v>
      </c>
      <c r="B101" s="7">
        <f t="shared" si="14"/>
        <v>0.62358815513921961</v>
      </c>
      <c r="C101" s="20"/>
      <c r="D101" s="22">
        <v>3.4599999999999902</v>
      </c>
      <c r="E101" s="7">
        <f t="shared" si="15"/>
        <v>0.22045444542376677</v>
      </c>
    </row>
    <row r="102" spans="1:5" x14ac:dyDescent="0.3">
      <c r="A102" s="21">
        <v>2.2200000000000002</v>
      </c>
      <c r="B102" s="7">
        <f t="shared" si="14"/>
        <v>0.61905290787700273</v>
      </c>
      <c r="C102" s="20"/>
      <c r="D102" s="22">
        <v>3.46999999999999</v>
      </c>
      <c r="E102" s="7">
        <f t="shared" si="15"/>
        <v>0.21855263942766068</v>
      </c>
    </row>
    <row r="103" spans="1:5" x14ac:dyDescent="0.3">
      <c r="A103" s="21">
        <v>2.23</v>
      </c>
      <c r="B103" s="7">
        <f t="shared" si="14"/>
        <v>0.6145310878030884</v>
      </c>
      <c r="C103" s="20"/>
      <c r="D103" s="22">
        <v>3.4799999999999902</v>
      </c>
      <c r="E103" s="7">
        <f t="shared" si="15"/>
        <v>0.21666764497919588</v>
      </c>
    </row>
    <row r="104" spans="1:5" ht="15" thickBot="1" x14ac:dyDescent="0.35">
      <c r="A104" s="21">
        <v>2.2400000000000002</v>
      </c>
      <c r="B104" s="14">
        <f t="shared" si="14"/>
        <v>0.61002319573223662</v>
      </c>
      <c r="C104" s="25"/>
      <c r="D104" s="26">
        <v>3.48999999999999</v>
      </c>
      <c r="E104" s="14">
        <f t="shared" si="15"/>
        <v>0.21479933293184739</v>
      </c>
    </row>
    <row r="105" spans="1:5" x14ac:dyDescent="0.3">
      <c r="A105" s="21">
        <v>2.25</v>
      </c>
      <c r="B105" s="7">
        <f t="shared" ref="B105:B168" si="16">(($A$1+1)/2*A105^2/(1+($A$1-1)/2*A105^2))^($A$1/($A$1-1))*(2*$A$1/($A$1+1)*A105^2-($A$1-1)/($A$1+1))^(-1/($A$1-1))</f>
        <v>0.60552971744757478</v>
      </c>
    </row>
    <row r="106" spans="1:5" ht="15" thickBot="1" x14ac:dyDescent="0.35">
      <c r="A106" s="21">
        <v>2.2599999999999998</v>
      </c>
      <c r="B106" s="14">
        <f t="shared" si="16"/>
        <v>0.60105112389801729</v>
      </c>
    </row>
    <row r="107" spans="1:5" x14ac:dyDescent="0.3">
      <c r="A107" s="21">
        <v>2.27</v>
      </c>
      <c r="B107" s="7">
        <f t="shared" si="16"/>
        <v>0.59658787139865621</v>
      </c>
    </row>
    <row r="108" spans="1:5" ht="15" thickBot="1" x14ac:dyDescent="0.35">
      <c r="A108" s="21">
        <v>2.2799999999999998</v>
      </c>
      <c r="B108" s="14">
        <f t="shared" si="16"/>
        <v>0.5921404018338019</v>
      </c>
    </row>
    <row r="109" spans="1:5" x14ac:dyDescent="0.3">
      <c r="A109" s="21">
        <v>2.29</v>
      </c>
      <c r="B109" s="7">
        <f t="shared" si="16"/>
        <v>0.58770914286240428</v>
      </c>
    </row>
    <row r="110" spans="1:5" ht="15" thickBot="1" x14ac:dyDescent="0.35">
      <c r="A110" s="21">
        <v>2.2999999999999998</v>
      </c>
      <c r="B110" s="14">
        <f t="shared" si="16"/>
        <v>0.58329450812554495</v>
      </c>
    </row>
    <row r="111" spans="1:5" x14ac:dyDescent="0.3">
      <c r="A111" s="21">
        <v>2.31</v>
      </c>
      <c r="B111" s="7">
        <f t="shared" si="16"/>
        <v>0.57889689745577277</v>
      </c>
    </row>
    <row r="112" spans="1:5" ht="15" thickBot="1" x14ac:dyDescent="0.35">
      <c r="A112" s="21">
        <v>2.3199999999999998</v>
      </c>
      <c r="B112" s="14">
        <f t="shared" si="16"/>
        <v>0.57451669708798425</v>
      </c>
    </row>
    <row r="113" spans="1:2" x14ac:dyDescent="0.3">
      <c r="A113" s="21">
        <v>2.33</v>
      </c>
      <c r="B113" s="7">
        <f t="shared" si="16"/>
        <v>0.57015427987163803</v>
      </c>
    </row>
    <row r="114" spans="1:2" ht="15" thickBot="1" x14ac:dyDescent="0.35">
      <c r="A114" s="21">
        <v>2.34</v>
      </c>
      <c r="B114" s="14">
        <f t="shared" si="16"/>
        <v>0.56581000548405291</v>
      </c>
    </row>
    <row r="115" spans="1:2" x14ac:dyDescent="0.3">
      <c r="A115" s="21">
        <v>2.35</v>
      </c>
      <c r="B115" s="7">
        <f t="shared" si="16"/>
        <v>0.56148422064455594</v>
      </c>
    </row>
    <row r="116" spans="1:2" ht="15" thickBot="1" x14ac:dyDescent="0.35">
      <c r="A116" s="21">
        <v>2.36</v>
      </c>
      <c r="B116" s="14">
        <f t="shared" si="16"/>
        <v>0.55717725932929008</v>
      </c>
    </row>
    <row r="117" spans="1:2" x14ac:dyDescent="0.3">
      <c r="A117" s="21">
        <v>2.37</v>
      </c>
      <c r="B117" s="7">
        <f t="shared" si="16"/>
        <v>0.55288944298645626</v>
      </c>
    </row>
    <row r="118" spans="1:2" ht="15" thickBot="1" x14ac:dyDescent="0.35">
      <c r="A118" s="21">
        <v>2.38</v>
      </c>
      <c r="B118" s="14">
        <f t="shared" si="16"/>
        <v>0.54862108075179861</v>
      </c>
    </row>
    <row r="119" spans="1:2" x14ac:dyDescent="0.3">
      <c r="A119" s="21">
        <v>2.39</v>
      </c>
      <c r="B119" s="7">
        <f t="shared" si="16"/>
        <v>0.54437246966415653</v>
      </c>
    </row>
    <row r="120" spans="1:2" ht="15" thickBot="1" x14ac:dyDescent="0.35">
      <c r="A120" s="21">
        <v>2.4</v>
      </c>
      <c r="B120" s="14">
        <f t="shared" si="16"/>
        <v>0.54014389488089432</v>
      </c>
    </row>
    <row r="121" spans="1:2" x14ac:dyDescent="0.3">
      <c r="A121" s="21">
        <v>2.41</v>
      </c>
      <c r="B121" s="7">
        <f t="shared" si="16"/>
        <v>0.535935629893041</v>
      </c>
    </row>
    <row r="122" spans="1:2" ht="15" thickBot="1" x14ac:dyDescent="0.35">
      <c r="A122" s="21">
        <v>2.42</v>
      </c>
      <c r="B122" s="14">
        <f t="shared" si="16"/>
        <v>0.53174793673999365</v>
      </c>
    </row>
    <row r="123" spans="1:2" x14ac:dyDescent="0.3">
      <c r="A123" s="21">
        <v>2.4300000000000099</v>
      </c>
      <c r="B123" s="7">
        <f t="shared" si="16"/>
        <v>0.5275810662236029</v>
      </c>
    </row>
    <row r="124" spans="1:2" ht="15" thickBot="1" x14ac:dyDescent="0.35">
      <c r="A124" s="21">
        <v>2.44</v>
      </c>
      <c r="B124" s="14">
        <f t="shared" si="16"/>
        <v>0.52343525812155467</v>
      </c>
    </row>
    <row r="125" spans="1:2" x14ac:dyDescent="0.3">
      <c r="A125" s="21">
        <v>2.4500000000000099</v>
      </c>
      <c r="B125" s="7">
        <f t="shared" si="16"/>
        <v>0.51931074139979039</v>
      </c>
    </row>
    <row r="126" spans="1:2" ht="15" thickBot="1" x14ac:dyDescent="0.35">
      <c r="A126" s="21">
        <v>2.46</v>
      </c>
      <c r="B126" s="14">
        <f t="shared" si="16"/>
        <v>0.515207734424038</v>
      </c>
    </row>
    <row r="127" spans="1:2" x14ac:dyDescent="0.3">
      <c r="A127" s="21">
        <v>2.47000000000001</v>
      </c>
      <c r="B127" s="7">
        <f t="shared" si="16"/>
        <v>0.51112644517006955</v>
      </c>
    </row>
    <row r="128" spans="1:2" ht="15" thickBot="1" x14ac:dyDescent="0.35">
      <c r="A128" s="21">
        <v>2.4800000000000102</v>
      </c>
      <c r="B128" s="14">
        <f t="shared" si="16"/>
        <v>0.50706707143285035</v>
      </c>
    </row>
    <row r="129" spans="1:2" x14ac:dyDescent="0.3">
      <c r="A129" s="21">
        <v>2.49000000000001</v>
      </c>
      <c r="B129" s="7">
        <f t="shared" si="16"/>
        <v>0.50302980103421291</v>
      </c>
    </row>
    <row r="130" spans="1:2" ht="15" thickBot="1" x14ac:dyDescent="0.35">
      <c r="A130" s="21">
        <v>2.5000000000000102</v>
      </c>
      <c r="B130" s="14">
        <f t="shared" si="16"/>
        <v>0.49901481202914671</v>
      </c>
    </row>
    <row r="131" spans="1:2" x14ac:dyDescent="0.3">
      <c r="A131" s="21">
        <v>2.51000000000001</v>
      </c>
      <c r="B131" s="7">
        <f t="shared" si="16"/>
        <v>0.49502227291050183</v>
      </c>
    </row>
    <row r="132" spans="1:2" ht="15" thickBot="1" x14ac:dyDescent="0.35">
      <c r="A132" s="21">
        <v>2.5200000000000098</v>
      </c>
      <c r="B132" s="14">
        <f t="shared" si="16"/>
        <v>0.49105234281204929</v>
      </c>
    </row>
    <row r="133" spans="1:2" x14ac:dyDescent="0.3">
      <c r="A133" s="21">
        <v>2.53000000000001</v>
      </c>
      <c r="B133" s="7">
        <f t="shared" si="16"/>
        <v>0.48710517170981465</v>
      </c>
    </row>
    <row r="134" spans="1:2" ht="15" thickBot="1" x14ac:dyDescent="0.35">
      <c r="A134" s="21">
        <v>2.5400000000000098</v>
      </c>
      <c r="B134" s="14">
        <f t="shared" si="16"/>
        <v>0.48318090062159985</v>
      </c>
    </row>
    <row r="135" spans="1:2" x14ac:dyDescent="0.3">
      <c r="A135" s="21">
        <v>2.55000000000001</v>
      </c>
      <c r="B135" s="7">
        <f t="shared" si="16"/>
        <v>0.47927966180462184</v>
      </c>
    </row>
    <row r="136" spans="1:2" ht="15" thickBot="1" x14ac:dyDescent="0.35">
      <c r="A136" s="21">
        <v>2.5600000000000098</v>
      </c>
      <c r="B136" s="14">
        <f t="shared" si="16"/>
        <v>0.47540157895119611</v>
      </c>
    </row>
    <row r="137" spans="1:2" x14ac:dyDescent="0.3">
      <c r="A137" s="21">
        <v>2.5700000000000101</v>
      </c>
      <c r="B137" s="7">
        <f t="shared" si="16"/>
        <v>0.47154676738241047</v>
      </c>
    </row>
    <row r="138" spans="1:2" ht="15" thickBot="1" x14ac:dyDescent="0.35">
      <c r="A138" s="21">
        <v>2.5800000000000098</v>
      </c>
      <c r="B138" s="14">
        <f t="shared" si="16"/>
        <v>0.46771533423971834</v>
      </c>
    </row>
    <row r="139" spans="1:2" x14ac:dyDescent="0.3">
      <c r="A139" s="21">
        <v>2.5900000000000101</v>
      </c>
      <c r="B139" s="7">
        <f t="shared" si="16"/>
        <v>0.46390737867440779</v>
      </c>
    </row>
    <row r="140" spans="1:2" ht="15" thickBot="1" x14ac:dyDescent="0.35">
      <c r="A140" s="21">
        <v>2.6000000000000099</v>
      </c>
      <c r="B140" s="14">
        <f t="shared" si="16"/>
        <v>0.46012299203489143</v>
      </c>
    </row>
    <row r="141" spans="1:2" x14ac:dyDescent="0.3">
      <c r="A141" s="21">
        <v>2.6100000000000101</v>
      </c>
      <c r="B141" s="7">
        <f t="shared" si="16"/>
        <v>0.45636225805176883</v>
      </c>
    </row>
    <row r="142" spans="1:2" ht="15" thickBot="1" x14ac:dyDescent="0.35">
      <c r="A142" s="21">
        <v>2.6200000000000099</v>
      </c>
      <c r="B142" s="14">
        <f t="shared" si="16"/>
        <v>0.45262525302062745</v>
      </c>
    </row>
    <row r="143" spans="1:2" x14ac:dyDescent="0.3">
      <c r="A143" s="21">
        <v>2.6300000000000101</v>
      </c>
      <c r="B143" s="7">
        <f t="shared" si="16"/>
        <v>0.44891204598254331</v>
      </c>
    </row>
    <row r="144" spans="1:2" ht="15" thickBot="1" x14ac:dyDescent="0.35">
      <c r="A144" s="21">
        <v>2.6400000000000099</v>
      </c>
      <c r="B144" s="14">
        <f t="shared" si="16"/>
        <v>0.4452226989022342</v>
      </c>
    </row>
    <row r="145" spans="1:2" x14ac:dyDescent="0.3">
      <c r="A145" s="21">
        <v>2.6500000000000101</v>
      </c>
      <c r="B145" s="7">
        <f t="shared" si="16"/>
        <v>0.44155726684385921</v>
      </c>
    </row>
    <row r="146" spans="1:2" ht="15" thickBot="1" x14ac:dyDescent="0.35">
      <c r="A146" s="21">
        <v>2.6600000000000099</v>
      </c>
      <c r="B146" s="14">
        <f t="shared" si="16"/>
        <v>0.43791579814441672</v>
      </c>
    </row>
    <row r="147" spans="1:2" x14ac:dyDescent="0.3">
      <c r="A147" s="21">
        <v>2.6700000000000101</v>
      </c>
      <c r="B147" s="7">
        <f t="shared" si="16"/>
        <v>0.43429833458472633</v>
      </c>
    </row>
    <row r="148" spans="1:2" ht="15" thickBot="1" x14ac:dyDescent="0.35">
      <c r="A148" s="21">
        <v>2.6800000000000099</v>
      </c>
      <c r="B148" s="14">
        <f t="shared" si="16"/>
        <v>0.43070491155797125</v>
      </c>
    </row>
    <row r="149" spans="1:2" x14ac:dyDescent="0.3">
      <c r="A149" s="21">
        <v>2.6900000000000102</v>
      </c>
      <c r="B149" s="7">
        <f t="shared" si="16"/>
        <v>0.42713555823579502</v>
      </c>
    </row>
    <row r="150" spans="1:2" ht="15" thickBot="1" x14ac:dyDescent="0.35">
      <c r="A150" s="21">
        <v>2.7000000000000099</v>
      </c>
      <c r="B150" s="14">
        <f t="shared" si="16"/>
        <v>0.42359029773191714</v>
      </c>
    </row>
    <row r="151" spans="1:2" x14ac:dyDescent="0.3">
      <c r="A151" s="21">
        <v>2.7100000000000102</v>
      </c>
      <c r="B151" s="7">
        <f t="shared" si="16"/>
        <v>0.42006914726327427</v>
      </c>
    </row>
    <row r="152" spans="1:2" ht="15" thickBot="1" x14ac:dyDescent="0.35">
      <c r="A152" s="21">
        <v>2.72000000000001</v>
      </c>
      <c r="B152" s="14">
        <f t="shared" si="16"/>
        <v>0.41657211830867125</v>
      </c>
    </row>
    <row r="153" spans="1:2" x14ac:dyDescent="0.3">
      <c r="A153" s="21">
        <v>2.7300000000000102</v>
      </c>
      <c r="B153" s="7">
        <f t="shared" si="16"/>
        <v>0.41309921676493355</v>
      </c>
    </row>
    <row r="154" spans="1:2" ht="15" thickBot="1" x14ac:dyDescent="0.35">
      <c r="A154" s="21">
        <v>2.74000000000001</v>
      </c>
      <c r="B154" s="14">
        <f t="shared" si="16"/>
        <v>0.40965044310055782</v>
      </c>
    </row>
    <row r="155" spans="1:2" x14ac:dyDescent="0.3">
      <c r="A155" s="21">
        <v>2.7500000000000102</v>
      </c>
      <c r="B155" s="7">
        <f t="shared" si="16"/>
        <v>0.4062257925068643</v>
      </c>
    </row>
    <row r="156" spans="1:2" ht="15" thickBot="1" x14ac:dyDescent="0.35">
      <c r="A156" s="21">
        <v>2.76000000000001</v>
      </c>
      <c r="B156" s="14">
        <f t="shared" si="16"/>
        <v>0.40282525504663963</v>
      </c>
    </row>
    <row r="157" spans="1:2" x14ac:dyDescent="0.3">
      <c r="A157" s="21">
        <v>2.7700000000000098</v>
      </c>
      <c r="B157" s="7">
        <f t="shared" si="16"/>
        <v>0.39944881580028696</v>
      </c>
    </row>
    <row r="158" spans="1:2" ht="15" thickBot="1" x14ac:dyDescent="0.35">
      <c r="A158" s="21">
        <v>2.78000000000001</v>
      </c>
      <c r="B158" s="14">
        <f t="shared" si="16"/>
        <v>0.39609645500947283</v>
      </c>
    </row>
    <row r="159" spans="1:2" x14ac:dyDescent="0.3">
      <c r="A159" s="21">
        <v>2.7900000000000098</v>
      </c>
      <c r="B159" s="7">
        <f t="shared" si="16"/>
        <v>0.39276814821828632</v>
      </c>
    </row>
    <row r="160" spans="1:2" ht="15" thickBot="1" x14ac:dyDescent="0.35">
      <c r="A160" s="21">
        <v>2.80000000000001</v>
      </c>
      <c r="B160" s="14">
        <f t="shared" si="16"/>
        <v>0.38946386641191771</v>
      </c>
    </row>
    <row r="161" spans="1:2" x14ac:dyDescent="0.3">
      <c r="A161" s="21">
        <v>2.8100000000000098</v>
      </c>
      <c r="B161" s="7">
        <f t="shared" si="16"/>
        <v>0.38618357615285964</v>
      </c>
    </row>
    <row r="162" spans="1:2" ht="15" thickBot="1" x14ac:dyDescent="0.35">
      <c r="A162" s="21">
        <v>2.8200000000000101</v>
      </c>
      <c r="B162" s="14">
        <f t="shared" si="16"/>
        <v>0.38292723971465115</v>
      </c>
    </row>
    <row r="163" spans="1:2" x14ac:dyDescent="0.3">
      <c r="A163" s="21">
        <v>2.8300000000000098</v>
      </c>
      <c r="B163" s="7">
        <f t="shared" si="16"/>
        <v>0.37969481521316278</v>
      </c>
    </row>
    <row r="164" spans="1:2" ht="15" thickBot="1" x14ac:dyDescent="0.35">
      <c r="A164" s="21">
        <v>2.8400000000000101</v>
      </c>
      <c r="B164" s="14">
        <f t="shared" si="16"/>
        <v>0.37648625673545932</v>
      </c>
    </row>
    <row r="165" spans="1:2" x14ac:dyDescent="0.3">
      <c r="A165" s="21">
        <v>2.8500000000000099</v>
      </c>
      <c r="B165" s="7">
        <f t="shared" si="16"/>
        <v>0.3733015144662255</v>
      </c>
    </row>
    <row r="166" spans="1:2" ht="15" thickBot="1" x14ac:dyDescent="0.35">
      <c r="A166" s="21">
        <v>2.8600000000000101</v>
      </c>
      <c r="B166" s="14">
        <f t="shared" si="16"/>
        <v>0.3701405348118012</v>
      </c>
    </row>
    <row r="167" spans="1:2" x14ac:dyDescent="0.3">
      <c r="A167" s="21">
        <v>2.8700000000000201</v>
      </c>
      <c r="B167" s="7">
        <f t="shared" si="16"/>
        <v>0.36700326052181514</v>
      </c>
    </row>
    <row r="168" spans="1:2" ht="15" thickBot="1" x14ac:dyDescent="0.35">
      <c r="A168" s="21">
        <v>2.8800000000000101</v>
      </c>
      <c r="B168" s="14">
        <f t="shared" si="16"/>
        <v>0.36388963080847497</v>
      </c>
    </row>
    <row r="169" spans="1:2" x14ac:dyDescent="0.3">
      <c r="A169" s="21">
        <v>2.8900000000000099</v>
      </c>
      <c r="B169" s="7">
        <f t="shared" ref="B169:B232" si="17">(($A$1+1)/2*A169^2/(1+($A$1-1)/2*A169^2))^($A$1/($A$1-1))*(2*$A$1/($A$1+1)*A169^2-($A$1-1)/($A$1+1))^(-1/($A$1-1))</f>
        <v>0.36079958146345997</v>
      </c>
    </row>
    <row r="170" spans="1:2" ht="15" thickBot="1" x14ac:dyDescent="0.35">
      <c r="A170" s="21">
        <v>2.9000000000000199</v>
      </c>
      <c r="B170" s="14">
        <f t="shared" si="17"/>
        <v>0.35773304497253866</v>
      </c>
    </row>
    <row r="171" spans="1:2" x14ac:dyDescent="0.3">
      <c r="A171" s="21">
        <v>2.9100000000000201</v>
      </c>
      <c r="B171" s="7">
        <f t="shared" si="17"/>
        <v>0.35468995062785608</v>
      </c>
    </row>
    <row r="172" spans="1:2" ht="15" thickBot="1" x14ac:dyDescent="0.35">
      <c r="A172" s="21">
        <v>2.9200000000000199</v>
      </c>
      <c r="B172" s="14">
        <f t="shared" si="17"/>
        <v>0.35167022463791658</v>
      </c>
    </row>
    <row r="173" spans="1:2" x14ac:dyDescent="0.3">
      <c r="A173" s="21">
        <v>2.9300000000000201</v>
      </c>
      <c r="B173" s="7">
        <f t="shared" si="17"/>
        <v>0.34867379023533496</v>
      </c>
    </row>
    <row r="174" spans="1:2" ht="15" thickBot="1" x14ac:dyDescent="0.35">
      <c r="A174" s="21">
        <v>2.9400000000000199</v>
      </c>
      <c r="B174" s="14">
        <f t="shared" si="17"/>
        <v>0.34570056778233371</v>
      </c>
    </row>
    <row r="175" spans="1:2" x14ac:dyDescent="0.3">
      <c r="A175" s="21">
        <v>2.9500000000000202</v>
      </c>
      <c r="B175" s="7">
        <f t="shared" si="17"/>
        <v>0.34275047487402088</v>
      </c>
    </row>
    <row r="176" spans="1:2" ht="15" thickBot="1" x14ac:dyDescent="0.35">
      <c r="A176" s="21">
        <v>2.9600000000000199</v>
      </c>
      <c r="B176" s="14">
        <f t="shared" si="17"/>
        <v>0.33982342643948915</v>
      </c>
    </row>
    <row r="177" spans="1:2" x14ac:dyDescent="0.3">
      <c r="A177" s="21">
        <v>2.9700000000000202</v>
      </c>
      <c r="B177" s="7">
        <f t="shared" si="17"/>
        <v>0.33691933484074321</v>
      </c>
    </row>
    <row r="178" spans="1:2" ht="15" thickBot="1" x14ac:dyDescent="0.35">
      <c r="A178" s="21">
        <v>2.98000000000002</v>
      </c>
      <c r="B178" s="14">
        <f t="shared" si="17"/>
        <v>0.33403810996948713</v>
      </c>
    </row>
    <row r="179" spans="1:2" x14ac:dyDescent="0.3">
      <c r="A179" s="21">
        <v>2.9900000000000202</v>
      </c>
      <c r="B179" s="7">
        <f t="shared" si="17"/>
        <v>0.33117965934180066</v>
      </c>
    </row>
    <row r="180" spans="1:2" ht="15" thickBot="1" x14ac:dyDescent="0.35">
      <c r="A180" s="21">
        <v>3.00000000000002</v>
      </c>
      <c r="B180" s="14">
        <f t="shared" si="17"/>
        <v>0.32834388819073096</v>
      </c>
    </row>
    <row r="181" spans="1:2" x14ac:dyDescent="0.3">
      <c r="A181" s="21">
        <v>3.0100000000000202</v>
      </c>
      <c r="B181" s="7">
        <f t="shared" si="17"/>
        <v>0.32553069955682401</v>
      </c>
    </row>
    <row r="182" spans="1:2" ht="15" thickBot="1" x14ac:dyDescent="0.35">
      <c r="A182" s="21">
        <v>3.02000000000002</v>
      </c>
      <c r="B182" s="14">
        <f t="shared" si="17"/>
        <v>0.32273999437662004</v>
      </c>
    </row>
    <row r="183" spans="1:2" x14ac:dyDescent="0.3">
      <c r="A183" s="21">
        <v>3.0300000000000198</v>
      </c>
      <c r="B183" s="7">
        <f t="shared" si="17"/>
        <v>0.31997167156914935</v>
      </c>
    </row>
    <row r="184" spans="1:2" ht="15" thickBot="1" x14ac:dyDescent="0.35">
      <c r="A184" s="21">
        <v>3.04000000000002</v>
      </c>
      <c r="B184" s="14">
        <f t="shared" si="17"/>
        <v>0.31722562812044985</v>
      </c>
    </row>
    <row r="185" spans="1:2" x14ac:dyDescent="0.3">
      <c r="A185" s="21">
        <v>3.0500000000000198</v>
      </c>
      <c r="B185" s="7">
        <f t="shared" si="17"/>
        <v>0.31450175916613526</v>
      </c>
    </row>
    <row r="186" spans="1:2" ht="15" thickBot="1" x14ac:dyDescent="0.35">
      <c r="A186" s="21">
        <v>3.06000000000002</v>
      </c>
      <c r="B186" s="14">
        <f t="shared" si="17"/>
        <v>0.31179995807204347</v>
      </c>
    </row>
    <row r="187" spans="1:2" x14ac:dyDescent="0.3">
      <c r="A187" s="21">
        <v>3.0700000000000198</v>
      </c>
      <c r="B187" s="7">
        <f t="shared" si="17"/>
        <v>0.30912011651298982</v>
      </c>
    </row>
    <row r="188" spans="1:2" ht="15" thickBot="1" x14ac:dyDescent="0.35">
      <c r="A188" s="21">
        <v>3.0800000000000201</v>
      </c>
      <c r="B188" s="14">
        <f t="shared" si="17"/>
        <v>0.30646212454966176</v>
      </c>
    </row>
    <row r="189" spans="1:2" x14ac:dyDescent="0.3">
      <c r="A189" s="21">
        <v>3.0900000000000198</v>
      </c>
      <c r="B189" s="7">
        <f t="shared" si="17"/>
        <v>0.30382587070367206</v>
      </c>
    </row>
    <row r="190" spans="1:2" ht="15" thickBot="1" x14ac:dyDescent="0.35">
      <c r="A190" s="21">
        <v>3.1000000000000201</v>
      </c>
      <c r="B190" s="14">
        <f t="shared" si="17"/>
        <v>0.30121124203080973</v>
      </c>
    </row>
    <row r="191" spans="1:2" x14ac:dyDescent="0.3">
      <c r="A191" s="21">
        <v>3.1100000000000199</v>
      </c>
      <c r="B191" s="7">
        <f t="shared" si="17"/>
        <v>0.29861812419251005</v>
      </c>
    </row>
    <row r="192" spans="1:2" ht="15" thickBot="1" x14ac:dyDescent="0.35">
      <c r="A192" s="21">
        <v>3.1200000000000201</v>
      </c>
      <c r="B192" s="14">
        <f t="shared" si="17"/>
        <v>0.29604640152557321</v>
      </c>
    </row>
    <row r="193" spans="1:2" x14ac:dyDescent="0.3">
      <c r="A193" s="21">
        <v>3.1300000000000199</v>
      </c>
      <c r="B193" s="7">
        <f t="shared" si="17"/>
        <v>0.29349595711016502</v>
      </c>
    </row>
    <row r="194" spans="1:2" ht="15" thickBot="1" x14ac:dyDescent="0.35">
      <c r="A194" s="21">
        <v>3.1400000000000201</v>
      </c>
      <c r="B194" s="14">
        <f t="shared" si="17"/>
        <v>0.29096667283612193</v>
      </c>
    </row>
    <row r="195" spans="1:2" x14ac:dyDescent="0.3">
      <c r="A195" s="21">
        <v>3.1500000000000199</v>
      </c>
      <c r="B195" s="7">
        <f t="shared" si="17"/>
        <v>0.2884584294675922</v>
      </c>
    </row>
    <row r="196" spans="1:2" ht="15" thickBot="1" x14ac:dyDescent="0.35">
      <c r="A196" s="21">
        <v>3.1600000000000201</v>
      </c>
      <c r="B196" s="14">
        <f t="shared" si="17"/>
        <v>0.28597110670604153</v>
      </c>
    </row>
    <row r="197" spans="1:2" x14ac:dyDescent="0.3">
      <c r="A197" s="21">
        <v>3.1700000000000199</v>
      </c>
      <c r="B197" s="7">
        <f t="shared" si="17"/>
        <v>0.28350458325164768</v>
      </c>
    </row>
    <row r="198" spans="1:2" ht="15" thickBot="1" x14ac:dyDescent="0.35">
      <c r="A198" s="21">
        <v>3.1800000000000201</v>
      </c>
      <c r="B198" s="14">
        <f t="shared" si="17"/>
        <v>0.28105873686311583</v>
      </c>
    </row>
    <row r="199" spans="1:2" x14ac:dyDescent="0.3">
      <c r="A199" s="21">
        <v>3.1900000000000199</v>
      </c>
      <c r="B199" s="7">
        <f t="shared" si="17"/>
        <v>0.2786334444159464</v>
      </c>
    </row>
    <row r="200" spans="1:2" ht="15" thickBot="1" x14ac:dyDescent="0.35">
      <c r="A200" s="21">
        <v>3.2000000000000202</v>
      </c>
      <c r="B200" s="14">
        <f t="shared" si="17"/>
        <v>0.27622858195916872</v>
      </c>
    </row>
    <row r="201" spans="1:2" x14ac:dyDescent="0.3">
      <c r="A201" s="21">
        <v>3.2100000000000199</v>
      </c>
      <c r="B201" s="7">
        <f t="shared" si="17"/>
        <v>0.273844024770587</v>
      </c>
    </row>
    <row r="202" spans="1:2" ht="15" thickBot="1" x14ac:dyDescent="0.35">
      <c r="A202" s="21">
        <v>3.2200000000000202</v>
      </c>
      <c r="B202" s="14">
        <f t="shared" si="17"/>
        <v>0.2714796474105507</v>
      </c>
    </row>
    <row r="203" spans="1:2" x14ac:dyDescent="0.3">
      <c r="A203" s="21">
        <v>3.23000000000002</v>
      </c>
      <c r="B203" s="7">
        <f t="shared" si="17"/>
        <v>0.2691353237742834</v>
      </c>
    </row>
    <row r="204" spans="1:2" ht="15" thickBot="1" x14ac:dyDescent="0.35">
      <c r="A204" s="21">
        <v>3.2400000000000202</v>
      </c>
      <c r="B204" s="14">
        <f t="shared" si="17"/>
        <v>0.26681092714280075</v>
      </c>
    </row>
    <row r="205" spans="1:2" x14ac:dyDescent="0.3">
      <c r="A205" s="21">
        <v>3.25000000000002</v>
      </c>
      <c r="B205" s="7">
        <f t="shared" si="17"/>
        <v>0.26450633023243059</v>
      </c>
    </row>
    <row r="206" spans="1:2" ht="15" thickBot="1" x14ac:dyDescent="0.35">
      <c r="A206" s="21">
        <v>3.2600000000000202</v>
      </c>
      <c r="B206" s="14">
        <f t="shared" si="17"/>
        <v>0.26222140524297932</v>
      </c>
    </row>
    <row r="207" spans="1:2" x14ac:dyDescent="0.3">
      <c r="A207" s="21">
        <v>3.27000000000002</v>
      </c>
      <c r="B207" s="7">
        <f t="shared" si="17"/>
        <v>0.25995602390455702</v>
      </c>
    </row>
    <row r="208" spans="1:2" ht="15" thickBot="1" x14ac:dyDescent="0.35">
      <c r="A208" s="21">
        <v>3.2800000000000198</v>
      </c>
      <c r="B208" s="14">
        <f t="shared" si="17"/>
        <v>0.25771005752309467</v>
      </c>
    </row>
    <row r="209" spans="1:2" x14ac:dyDescent="0.3">
      <c r="A209" s="21">
        <v>3.29000000000002</v>
      </c>
      <c r="B209" s="7">
        <f t="shared" si="17"/>
        <v>0.25548337702457602</v>
      </c>
    </row>
    <row r="210" spans="1:2" ht="15" thickBot="1" x14ac:dyDescent="0.35">
      <c r="A210" s="21">
        <v>3.3000000000000198</v>
      </c>
      <c r="B210" s="14">
        <f t="shared" si="17"/>
        <v>0.2532758529980112</v>
      </c>
    </row>
    <row r="211" spans="1:2" x14ac:dyDescent="0.3">
      <c r="A211" s="21">
        <v>3.31000000000002</v>
      </c>
      <c r="B211" s="7">
        <f t="shared" si="17"/>
        <v>0.25108735573717522</v>
      </c>
    </row>
    <row r="212" spans="1:2" ht="15" thickBot="1" x14ac:dyDescent="0.35">
      <c r="A212" s="21">
        <v>3.32000000000003</v>
      </c>
      <c r="B212" s="14">
        <f t="shared" si="17"/>
        <v>0.2489177552811376</v>
      </c>
    </row>
    <row r="213" spans="1:2" x14ac:dyDescent="0.3">
      <c r="A213" s="21">
        <v>3.3300000000000298</v>
      </c>
      <c r="B213" s="7">
        <f t="shared" si="17"/>
        <v>0.24676692145361656</v>
      </c>
    </row>
    <row r="214" spans="1:2" ht="15" thickBot="1" x14ac:dyDescent="0.35">
      <c r="A214" s="21">
        <v>3.3400000000000301</v>
      </c>
      <c r="B214" s="14">
        <f t="shared" si="17"/>
        <v>0.24463472390115265</v>
      </c>
    </row>
    <row r="215" spans="1:2" x14ac:dyDescent="0.3">
      <c r="A215" s="21">
        <v>3.3500000000000298</v>
      </c>
      <c r="B215" s="7">
        <f t="shared" si="17"/>
        <v>0.24252103213016846</v>
      </c>
    </row>
    <row r="216" spans="1:2" ht="15" thickBot="1" x14ac:dyDescent="0.35">
      <c r="A216" s="21">
        <v>3.3600000000000301</v>
      </c>
      <c r="B216" s="14">
        <f t="shared" si="17"/>
        <v>0.24042571554290512</v>
      </c>
    </row>
    <row r="217" spans="1:2" x14ac:dyDescent="0.3">
      <c r="A217" s="21">
        <v>3.3700000000000299</v>
      </c>
      <c r="B217" s="7">
        <f t="shared" si="17"/>
        <v>0.23834864347227025</v>
      </c>
    </row>
    <row r="218" spans="1:2" ht="15" thickBot="1" x14ac:dyDescent="0.35">
      <c r="A218" s="21">
        <v>3.3800000000000301</v>
      </c>
      <c r="B218" s="14">
        <f t="shared" si="17"/>
        <v>0.23628968521562327</v>
      </c>
    </row>
    <row r="219" spans="1:2" x14ac:dyDescent="0.3">
      <c r="A219" s="21">
        <v>3.3900000000000299</v>
      </c>
      <c r="B219" s="7">
        <f t="shared" si="17"/>
        <v>0.23424871006751699</v>
      </c>
    </row>
    <row r="220" spans="1:2" ht="15" thickBot="1" x14ac:dyDescent="0.35">
      <c r="A220" s="21">
        <v>3.4000000000000301</v>
      </c>
      <c r="B220" s="14">
        <f t="shared" si="17"/>
        <v>0.23222558735141696</v>
      </c>
    </row>
    <row r="221" spans="1:2" x14ac:dyDescent="0.3">
      <c r="A221" s="21">
        <v>3.4100000000000299</v>
      </c>
      <c r="B221" s="7">
        <f t="shared" si="17"/>
        <v>0.23022018645042588</v>
      </c>
    </row>
    <row r="222" spans="1:2" ht="15" thickBot="1" x14ac:dyDescent="0.35">
      <c r="A222" s="21">
        <v>3.4200000000000301</v>
      </c>
      <c r="B222" s="14">
        <f t="shared" si="17"/>
        <v>0.22823237683702752</v>
      </c>
    </row>
    <row r="223" spans="1:2" x14ac:dyDescent="0.3">
      <c r="A223" s="21">
        <v>3.4300000000000299</v>
      </c>
      <c r="B223" s="7">
        <f t="shared" si="17"/>
        <v>0.22626202810187945</v>
      </c>
    </row>
    <row r="224" spans="1:2" ht="15" thickBot="1" x14ac:dyDescent="0.35">
      <c r="A224" s="21">
        <v>3.4400000000000301</v>
      </c>
      <c r="B224" s="14">
        <f t="shared" si="17"/>
        <v>0.22430900998167078</v>
      </c>
    </row>
    <row r="225" spans="1:2" x14ac:dyDescent="0.3">
      <c r="A225" s="21">
        <v>3.4500000000000299</v>
      </c>
      <c r="B225" s="7">
        <f t="shared" si="17"/>
        <v>0.22237319238606601</v>
      </c>
    </row>
    <row r="226" spans="1:2" ht="15" thickBot="1" x14ac:dyDescent="0.35">
      <c r="A226" s="21">
        <v>3.4600000000000302</v>
      </c>
      <c r="B226" s="14">
        <f t="shared" si="17"/>
        <v>0.22045444542375953</v>
      </c>
    </row>
    <row r="227" spans="1:2" x14ac:dyDescent="0.3">
      <c r="A227" s="21">
        <v>3.4700000000000299</v>
      </c>
      <c r="B227" s="7">
        <f t="shared" si="17"/>
        <v>0.21855263942765335</v>
      </c>
    </row>
    <row r="228" spans="1:2" ht="15" thickBot="1" x14ac:dyDescent="0.35">
      <c r="A228" s="21">
        <v>3.4800000000000302</v>
      </c>
      <c r="B228" s="14">
        <f t="shared" si="17"/>
        <v>0.21666764497918839</v>
      </c>
    </row>
    <row r="229" spans="1:2" x14ac:dyDescent="0.3">
      <c r="A229" s="21">
        <v>3.49000000000003</v>
      </c>
      <c r="B229" s="7">
        <f t="shared" si="17"/>
        <v>0.21479933293183998</v>
      </c>
    </row>
    <row r="230" spans="1:2" ht="15" thickBot="1" x14ac:dyDescent="0.35">
      <c r="A230" s="21">
        <v>3.5000000000000302</v>
      </c>
      <c r="B230" s="14">
        <f t="shared" si="17"/>
        <v>0.21294757443379936</v>
      </c>
    </row>
    <row r="231" spans="1:2" x14ac:dyDescent="0.3">
      <c r="A231" s="21">
        <v>3.51000000000003</v>
      </c>
      <c r="B231" s="7">
        <f t="shared" si="17"/>
        <v>0.2111122409498645</v>
      </c>
    </row>
    <row r="232" spans="1:2" ht="15" thickBot="1" x14ac:dyDescent="0.35">
      <c r="A232" s="21">
        <v>3.5200000000000302</v>
      </c>
      <c r="B232" s="14">
        <f t="shared" si="17"/>
        <v>0.20929320428255027</v>
      </c>
    </row>
    <row r="233" spans="1:2" x14ac:dyDescent="0.3">
      <c r="A233" s="21">
        <v>3.53000000000003</v>
      </c>
      <c r="B233" s="7">
        <f t="shared" ref="B233:B296" si="18">(($A$1+1)/2*A233^2/(1+($A$1-1)/2*A233^2))^($A$1/($A$1-1))*(2*$A$1/($A$1+1)*A233^2-($A$1-1)/($A$1+1))^(-1/($A$1-1))</f>
        <v>0.20749033659244823</v>
      </c>
    </row>
    <row r="234" spans="1:2" ht="15" thickBot="1" x14ac:dyDescent="0.35">
      <c r="A234" s="21">
        <v>3.5400000000000298</v>
      </c>
      <c r="B234" s="14">
        <f t="shared" si="18"/>
        <v>0.20570351041783944</v>
      </c>
    </row>
    <row r="235" spans="1:2" x14ac:dyDescent="0.3">
      <c r="A235" s="21">
        <v>3.55000000000003</v>
      </c>
      <c r="B235" s="7">
        <f t="shared" si="18"/>
        <v>0.20393259869359015</v>
      </c>
    </row>
    <row r="236" spans="1:2" ht="15" thickBot="1" x14ac:dyDescent="0.35">
      <c r="A236" s="21">
        <v>3.5600000000000298</v>
      </c>
      <c r="B236" s="14">
        <f t="shared" si="18"/>
        <v>0.20217747476934533</v>
      </c>
    </row>
    <row r="237" spans="1:2" x14ac:dyDescent="0.3">
      <c r="A237" s="21">
        <v>3.57000000000003</v>
      </c>
      <c r="B237" s="7">
        <f t="shared" si="18"/>
        <v>0.20043801242702725</v>
      </c>
    </row>
    <row r="238" spans="1:2" ht="15" thickBot="1" x14ac:dyDescent="0.35">
      <c r="A238" s="21">
        <v>3.5800000000000298</v>
      </c>
      <c r="B238" s="14">
        <f t="shared" si="18"/>
        <v>0.19871408589767309</v>
      </c>
    </row>
    <row r="239" spans="1:2" x14ac:dyDescent="0.3">
      <c r="A239" s="21">
        <v>3.5900000000000301</v>
      </c>
      <c r="B239" s="7">
        <f t="shared" si="18"/>
        <v>0.19700556987761106</v>
      </c>
    </row>
    <row r="240" spans="1:2" ht="15" thickBot="1" x14ac:dyDescent="0.35">
      <c r="A240" s="21">
        <v>3.6000000000000298</v>
      </c>
      <c r="B240" s="14">
        <f t="shared" si="18"/>
        <v>0.1953123395440042</v>
      </c>
    </row>
    <row r="241" spans="1:2" x14ac:dyDescent="0.3">
      <c r="A241" s="21">
        <v>3.6100000000000301</v>
      </c>
      <c r="B241" s="7">
        <f t="shared" si="18"/>
        <v>0.19363427056976815</v>
      </c>
    </row>
    <row r="242" spans="1:2" ht="15" thickBot="1" x14ac:dyDescent="0.35">
      <c r="A242" s="21">
        <v>3.6200000000000299</v>
      </c>
      <c r="B242" s="14">
        <f t="shared" si="18"/>
        <v>0.19197123913788477</v>
      </c>
    </row>
    <row r="243" spans="1:2" x14ac:dyDescent="0.3">
      <c r="A243" s="21">
        <v>3.6300000000000301</v>
      </c>
      <c r="B243" s="7">
        <f t="shared" si="18"/>
        <v>0.1903231219551248</v>
      </c>
    </row>
    <row r="244" spans="1:2" ht="15" thickBot="1" x14ac:dyDescent="0.35">
      <c r="A244" s="21">
        <v>3.6400000000000299</v>
      </c>
      <c r="B244" s="14">
        <f t="shared" si="18"/>
        <v>0.18868979626519411</v>
      </c>
    </row>
    <row r="245" spans="1:2" x14ac:dyDescent="0.3">
      <c r="A245" s="21">
        <v>3.6500000000000301</v>
      </c>
      <c r="B245" s="7">
        <f t="shared" si="18"/>
        <v>0.18707113986131646</v>
      </c>
    </row>
    <row r="246" spans="1:2" ht="15" thickBot="1" x14ac:dyDescent="0.35">
      <c r="A246" s="21">
        <v>3.6600000000000299</v>
      </c>
      <c r="B246" s="14">
        <f t="shared" si="18"/>
        <v>0.18546703109827309</v>
      </c>
    </row>
    <row r="247" spans="1:2" x14ac:dyDescent="0.3">
      <c r="A247" s="21">
        <v>3.6700000000000301</v>
      </c>
      <c r="B247" s="7">
        <f t="shared" si="18"/>
        <v>0.18387734890390642</v>
      </c>
    </row>
    <row r="248" spans="1:2" ht="15" thickBot="1" x14ac:dyDescent="0.35">
      <c r="A248" s="21">
        <v>3.6800000000000299</v>
      </c>
      <c r="B248" s="14">
        <f t="shared" si="18"/>
        <v>0.18230197279010577</v>
      </c>
    </row>
    <row r="249" spans="1:2" x14ac:dyDescent="0.3">
      <c r="A249" s="21">
        <v>3.6900000000000301</v>
      </c>
      <c r="B249" s="7">
        <f t="shared" si="18"/>
        <v>0.18074078286328799</v>
      </c>
    </row>
    <row r="250" spans="1:2" ht="15" thickBot="1" x14ac:dyDescent="0.35">
      <c r="A250" s="21">
        <v>3.7000000000000299</v>
      </c>
      <c r="B250" s="14">
        <f t="shared" si="18"/>
        <v>0.17919365983438473</v>
      </c>
    </row>
    <row r="251" spans="1:2" x14ac:dyDescent="0.3">
      <c r="A251" s="21">
        <v>3.7100000000000302</v>
      </c>
      <c r="B251" s="7">
        <f t="shared" si="18"/>
        <v>0.17766048502835197</v>
      </c>
    </row>
    <row r="252" spans="1:2" ht="15" thickBot="1" x14ac:dyDescent="0.35">
      <c r="A252" s="21">
        <v>3.7200000000000299</v>
      </c>
      <c r="B252" s="14">
        <f t="shared" si="18"/>
        <v>0.1761411403932116</v>
      </c>
    </row>
    <row r="253" spans="1:2" x14ac:dyDescent="0.3">
      <c r="A253" s="21">
        <v>3.7300000000000302</v>
      </c>
      <c r="B253" s="7">
        <f t="shared" si="18"/>
        <v>0.17463550850864087</v>
      </c>
    </row>
    <row r="254" spans="1:2" ht="15" thickBot="1" x14ac:dyDescent="0.35">
      <c r="A254" s="21">
        <v>3.74000000000003</v>
      </c>
      <c r="B254" s="14">
        <f t="shared" si="18"/>
        <v>0.17314347259411905</v>
      </c>
    </row>
    <row r="255" spans="1:2" x14ac:dyDescent="0.3">
      <c r="A255" s="21">
        <v>3.75000000000004</v>
      </c>
      <c r="B255" s="7">
        <f t="shared" si="18"/>
        <v>0.17166491651664295</v>
      </c>
    </row>
    <row r="256" spans="1:2" ht="15" thickBot="1" x14ac:dyDescent="0.35">
      <c r="A256" s="21">
        <v>3.7600000000000402</v>
      </c>
      <c r="B256" s="14">
        <f t="shared" si="18"/>
        <v>0.17019972479803233</v>
      </c>
    </row>
    <row r="257" spans="1:2" x14ac:dyDescent="0.3">
      <c r="A257" s="21">
        <v>3.77000000000004</v>
      </c>
      <c r="B257" s="7">
        <f t="shared" si="18"/>
        <v>0.16874778262181464</v>
      </c>
    </row>
    <row r="258" spans="1:2" ht="15" thickBot="1" x14ac:dyDescent="0.35">
      <c r="A258" s="21">
        <v>3.7800000000000402</v>
      </c>
      <c r="B258" s="14">
        <f t="shared" si="18"/>
        <v>0.16730897583972679</v>
      </c>
    </row>
    <row r="259" spans="1:2" x14ac:dyDescent="0.3">
      <c r="A259" s="21">
        <v>3.79000000000004</v>
      </c>
      <c r="B259" s="7">
        <f t="shared" si="18"/>
        <v>0.16588319097783055</v>
      </c>
    </row>
    <row r="260" spans="1:2" ht="15" thickBot="1" x14ac:dyDescent="0.35">
      <c r="A260" s="21">
        <v>3.8000000000000398</v>
      </c>
      <c r="B260" s="14">
        <f t="shared" si="18"/>
        <v>0.16447031524224895</v>
      </c>
    </row>
    <row r="261" spans="1:2" x14ac:dyDescent="0.3">
      <c r="A261" s="21">
        <v>3.81000000000004</v>
      </c>
      <c r="B261" s="7">
        <f t="shared" si="18"/>
        <v>0.1630702365245468</v>
      </c>
    </row>
    <row r="262" spans="1:2" ht="15" thickBot="1" x14ac:dyDescent="0.35">
      <c r="A262" s="21">
        <v>3.8200000000000398</v>
      </c>
      <c r="B262" s="14">
        <f t="shared" si="18"/>
        <v>0.16168284340675446</v>
      </c>
    </row>
    <row r="263" spans="1:2" x14ac:dyDescent="0.3">
      <c r="A263" s="21">
        <v>3.83000000000004</v>
      </c>
      <c r="B263" s="7">
        <f t="shared" si="18"/>
        <v>0.16030802516604953</v>
      </c>
    </row>
    <row r="264" spans="1:2" ht="15" thickBot="1" x14ac:dyDescent="0.35">
      <c r="A264" s="21">
        <v>3.8400000000000398</v>
      </c>
      <c r="B264" s="14">
        <f t="shared" si="18"/>
        <v>0.15894567177910823</v>
      </c>
    </row>
    <row r="265" spans="1:2" x14ac:dyDescent="0.3">
      <c r="A265" s="21">
        <v>3.8500000000000401</v>
      </c>
      <c r="B265" s="7">
        <f t="shared" si="18"/>
        <v>0.15759567392613011</v>
      </c>
    </row>
    <row r="266" spans="1:2" ht="15" thickBot="1" x14ac:dyDescent="0.35">
      <c r="A266" s="21">
        <v>3.8600000000000398</v>
      </c>
      <c r="B266" s="14">
        <f t="shared" si="18"/>
        <v>0.1562579229945546</v>
      </c>
    </row>
    <row r="267" spans="1:2" x14ac:dyDescent="0.3">
      <c r="A267" s="21">
        <v>3.8700000000000401</v>
      </c>
      <c r="B267" s="7">
        <f t="shared" si="18"/>
        <v>0.15493231108246711</v>
      </c>
    </row>
    <row r="268" spans="1:2" ht="15" thickBot="1" x14ac:dyDescent="0.35">
      <c r="A268" s="21">
        <v>3.8800000000000399</v>
      </c>
      <c r="B268" s="14">
        <f t="shared" si="18"/>
        <v>0.15361873100171455</v>
      </c>
    </row>
    <row r="269" spans="1:2" x14ac:dyDescent="0.3">
      <c r="A269" s="21">
        <v>3.8900000000000401</v>
      </c>
      <c r="B269" s="7">
        <f t="shared" si="18"/>
        <v>0.15231707628073227</v>
      </c>
    </row>
    <row r="270" spans="1:2" ht="15" thickBot="1" x14ac:dyDescent="0.35">
      <c r="A270" s="21">
        <v>3.9000000000000399</v>
      </c>
      <c r="B270" s="14">
        <f t="shared" si="18"/>
        <v>0.15102724116709385</v>
      </c>
    </row>
    <row r="271" spans="1:2" x14ac:dyDescent="0.3">
      <c r="A271" s="21">
        <v>3.9100000000000401</v>
      </c>
      <c r="B271" s="7">
        <f t="shared" si="18"/>
        <v>0.14974912062979059</v>
      </c>
    </row>
    <row r="272" spans="1:2" ht="15" thickBot="1" x14ac:dyDescent="0.35">
      <c r="A272" s="21">
        <v>3.9200000000000399</v>
      </c>
      <c r="B272" s="14">
        <f t="shared" si="18"/>
        <v>0.14848261036125118</v>
      </c>
    </row>
    <row r="273" spans="1:2" x14ac:dyDescent="0.3">
      <c r="A273" s="21">
        <v>3.9300000000000401</v>
      </c>
      <c r="B273" s="7">
        <f t="shared" si="18"/>
        <v>0.14722760677910601</v>
      </c>
    </row>
    <row r="274" spans="1:2" ht="15" thickBot="1" x14ac:dyDescent="0.35">
      <c r="A274" s="21">
        <v>3.9400000000000399</v>
      </c>
      <c r="B274" s="14">
        <f t="shared" si="18"/>
        <v>0.14598400702770975</v>
      </c>
    </row>
    <row r="275" spans="1:2" x14ac:dyDescent="0.3">
      <c r="A275" s="21">
        <v>3.9500000000000401</v>
      </c>
      <c r="B275" s="7">
        <f t="shared" si="18"/>
        <v>0.14475170897942127</v>
      </c>
    </row>
    <row r="276" spans="1:2" ht="15" thickBot="1" x14ac:dyDescent="0.35">
      <c r="A276" s="21">
        <v>3.9600000000000399</v>
      </c>
      <c r="B276" s="14">
        <f t="shared" si="18"/>
        <v>0.14353061123565816</v>
      </c>
    </row>
    <row r="277" spans="1:2" x14ac:dyDescent="0.3">
      <c r="A277" s="21">
        <v>3.9700000000000402</v>
      </c>
      <c r="B277" s="7">
        <f t="shared" si="18"/>
        <v>0.1423206131277244</v>
      </c>
    </row>
    <row r="278" spans="1:2" ht="15" thickBot="1" x14ac:dyDescent="0.35">
      <c r="A278" s="21">
        <v>3.98000000000004</v>
      </c>
      <c r="B278" s="14">
        <f t="shared" si="18"/>
        <v>0.14112161471742565</v>
      </c>
    </row>
    <row r="279" spans="1:2" x14ac:dyDescent="0.3">
      <c r="A279" s="21">
        <v>3.9900000000000402</v>
      </c>
      <c r="B279" s="7">
        <f t="shared" si="18"/>
        <v>0.13993351679747235</v>
      </c>
    </row>
    <row r="280" spans="1:2" ht="15" thickBot="1" x14ac:dyDescent="0.35">
      <c r="A280" s="21">
        <v>4.00000000000004</v>
      </c>
      <c r="B280" s="14">
        <f t="shared" si="18"/>
        <v>0.13875622089168357</v>
      </c>
    </row>
    <row r="281" spans="1:2" x14ac:dyDescent="0.3">
      <c r="A281" s="21">
        <v>4.0100000000000398</v>
      </c>
      <c r="B281" s="7">
        <f t="shared" si="18"/>
        <v>0.13758962925499471</v>
      </c>
    </row>
    <row r="282" spans="1:2" ht="15" thickBot="1" x14ac:dyDescent="0.35">
      <c r="A282" s="21">
        <v>4.0200000000000404</v>
      </c>
      <c r="B282" s="14">
        <f t="shared" si="18"/>
        <v>0.13643364487327331</v>
      </c>
    </row>
    <row r="283" spans="1:2" x14ac:dyDescent="0.3">
      <c r="A283" s="21">
        <v>4.0300000000000402</v>
      </c>
      <c r="B283" s="7">
        <f t="shared" si="18"/>
        <v>0.1352881714629583</v>
      </c>
    </row>
    <row r="284" spans="1:2" ht="15" thickBot="1" x14ac:dyDescent="0.35">
      <c r="A284" s="21">
        <v>4.04000000000004</v>
      </c>
      <c r="B284" s="14">
        <f t="shared" si="18"/>
        <v>0.13415311347051556</v>
      </c>
    </row>
    <row r="285" spans="1:2" x14ac:dyDescent="0.3">
      <c r="A285" s="21">
        <v>4.0500000000000398</v>
      </c>
      <c r="B285" s="7">
        <f t="shared" si="18"/>
        <v>0.13302837607172902</v>
      </c>
    </row>
    <row r="286" spans="1:2" ht="15" thickBot="1" x14ac:dyDescent="0.35">
      <c r="A286" s="21">
        <v>4.0600000000000396</v>
      </c>
      <c r="B286" s="14">
        <f t="shared" si="18"/>
        <v>0.13191386517082382</v>
      </c>
    </row>
    <row r="287" spans="1:2" x14ac:dyDescent="0.3">
      <c r="A287" s="21">
        <v>4.0700000000000403</v>
      </c>
      <c r="B287" s="7">
        <f t="shared" si="18"/>
        <v>0.13080948739943055</v>
      </c>
    </row>
    <row r="288" spans="1:2" ht="15" thickBot="1" x14ac:dyDescent="0.35">
      <c r="A288" s="21">
        <v>4.08000000000004</v>
      </c>
      <c r="B288" s="14">
        <f t="shared" si="18"/>
        <v>0.12971515011539875</v>
      </c>
    </row>
    <row r="289" spans="1:2" x14ac:dyDescent="0.3">
      <c r="A289" s="21">
        <v>4.0900000000000398</v>
      </c>
      <c r="B289" s="7">
        <f t="shared" si="18"/>
        <v>0.12863076140145832</v>
      </c>
    </row>
    <row r="290" spans="1:2" ht="15" thickBot="1" x14ac:dyDescent="0.35">
      <c r="A290" s="21">
        <v>4.1000000000000396</v>
      </c>
      <c r="B290" s="14">
        <f t="shared" si="18"/>
        <v>0.12755623006374148</v>
      </c>
    </row>
    <row r="291" spans="1:2" x14ac:dyDescent="0.3">
      <c r="A291" s="21">
        <v>4.1100000000000403</v>
      </c>
      <c r="B291" s="7">
        <f t="shared" si="18"/>
        <v>0.12649146563016744</v>
      </c>
    </row>
    <row r="292" spans="1:2" ht="15" thickBot="1" x14ac:dyDescent="0.35">
      <c r="A292" s="21">
        <v>4.1200000000000401</v>
      </c>
      <c r="B292" s="14">
        <f t="shared" si="18"/>
        <v>0.1254363783486909</v>
      </c>
    </row>
    <row r="293" spans="1:2" x14ac:dyDescent="0.3">
      <c r="A293" s="21">
        <v>4.1300000000000399</v>
      </c>
      <c r="B293" s="7">
        <f t="shared" si="18"/>
        <v>0.12439087918542807</v>
      </c>
    </row>
    <row r="294" spans="1:2" ht="15" thickBot="1" x14ac:dyDescent="0.35">
      <c r="A294" s="21">
        <v>4.1400000000000396</v>
      </c>
      <c r="B294" s="14">
        <f t="shared" si="18"/>
        <v>0.12335487982265518</v>
      </c>
    </row>
    <row r="295" spans="1:2" x14ac:dyDescent="0.3">
      <c r="A295" s="21">
        <v>4.1500000000000403</v>
      </c>
      <c r="B295" s="7">
        <f t="shared" si="18"/>
        <v>0.12232829265669158</v>
      </c>
    </row>
    <row r="296" spans="1:2" ht="15" thickBot="1" x14ac:dyDescent="0.35">
      <c r="A296" s="21">
        <v>4.1600000000000401</v>
      </c>
      <c r="B296" s="14">
        <f t="shared" si="18"/>
        <v>0.12131103079566885</v>
      </c>
    </row>
    <row r="297" spans="1:2" x14ac:dyDescent="0.3">
      <c r="A297" s="21">
        <v>4.1700000000000399</v>
      </c>
      <c r="B297" s="7">
        <f t="shared" ref="B297:B360" si="19">(($A$1+1)/2*A297^2/(1+($A$1-1)/2*A297^2))^($A$1/($A$1-1))*(2*$A$1/($A$1+1)*A297^2-($A$1-1)/($A$1+1))^(-1/($A$1-1))</f>
        <v>0.12030300805718946</v>
      </c>
    </row>
    <row r="298" spans="1:2" ht="15" thickBot="1" x14ac:dyDescent="0.35">
      <c r="A298" s="21">
        <v>4.1800000000000503</v>
      </c>
      <c r="B298" s="14">
        <f t="shared" si="19"/>
        <v>0.1193041389658811</v>
      </c>
    </row>
    <row r="299" spans="1:2" x14ac:dyDescent="0.3">
      <c r="A299" s="21">
        <v>4.1900000000000501</v>
      </c>
      <c r="B299" s="7">
        <f t="shared" si="19"/>
        <v>0.11831433875085373</v>
      </c>
    </row>
    <row r="300" spans="1:2" ht="15" thickBot="1" x14ac:dyDescent="0.35">
      <c r="A300" s="21">
        <v>4.2000000000000499</v>
      </c>
      <c r="B300" s="14">
        <f t="shared" si="19"/>
        <v>0.11733352334305054</v>
      </c>
    </row>
    <row r="301" spans="1:2" x14ac:dyDescent="0.3">
      <c r="A301" s="21">
        <v>4.2100000000000497</v>
      </c>
      <c r="B301" s="7">
        <f t="shared" si="19"/>
        <v>0.11636160937251715</v>
      </c>
    </row>
    <row r="302" spans="1:2" ht="15" thickBot="1" x14ac:dyDescent="0.35">
      <c r="A302" s="21">
        <v>4.2200000000000504</v>
      </c>
      <c r="B302" s="14">
        <f t="shared" si="19"/>
        <v>0.11539851416557469</v>
      </c>
    </row>
    <row r="303" spans="1:2" x14ac:dyDescent="0.3">
      <c r="A303" s="21">
        <v>4.2300000000000502</v>
      </c>
      <c r="B303" s="7">
        <f t="shared" si="19"/>
        <v>0.11444415574191066</v>
      </c>
    </row>
    <row r="304" spans="1:2" ht="15" thickBot="1" x14ac:dyDescent="0.35">
      <c r="A304" s="21">
        <v>4.24000000000005</v>
      </c>
      <c r="B304" s="14">
        <f t="shared" si="19"/>
        <v>0.1134984528115876</v>
      </c>
    </row>
    <row r="305" spans="1:2" x14ac:dyDescent="0.3">
      <c r="A305" s="21">
        <v>4.2500000000000497</v>
      </c>
      <c r="B305" s="7">
        <f t="shared" si="19"/>
        <v>0.11256132477197399</v>
      </c>
    </row>
    <row r="306" spans="1:2" ht="15" thickBot="1" x14ac:dyDescent="0.35">
      <c r="A306" s="21">
        <v>4.2600000000000504</v>
      </c>
      <c r="B306" s="14">
        <f t="shared" si="19"/>
        <v>0.11163269170459947</v>
      </c>
    </row>
    <row r="307" spans="1:2" x14ac:dyDescent="0.3">
      <c r="A307" s="21">
        <v>4.2700000000000502</v>
      </c>
      <c r="B307" s="7">
        <f t="shared" si="19"/>
        <v>0.11071247437194172</v>
      </c>
    </row>
    <row r="308" spans="1:2" ht="15" thickBot="1" x14ac:dyDescent="0.35">
      <c r="A308" s="21">
        <v>4.28000000000005</v>
      </c>
      <c r="B308" s="14">
        <f t="shared" si="19"/>
        <v>0.10980059421414182</v>
      </c>
    </row>
    <row r="309" spans="1:2" x14ac:dyDescent="0.3">
      <c r="A309" s="21">
        <v>4.2900000000000498</v>
      </c>
      <c r="B309" s="7">
        <f t="shared" si="19"/>
        <v>0.10889697334565802</v>
      </c>
    </row>
    <row r="310" spans="1:2" ht="15" thickBot="1" x14ac:dyDescent="0.35">
      <c r="A310" s="21">
        <v>4.3000000000000496</v>
      </c>
      <c r="B310" s="14">
        <f t="shared" si="19"/>
        <v>0.10800153455185615</v>
      </c>
    </row>
    <row r="311" spans="1:2" x14ac:dyDescent="0.3">
      <c r="A311" s="21">
        <v>4.3100000000000502</v>
      </c>
      <c r="B311" s="7">
        <f t="shared" si="19"/>
        <v>0.10711420128554155</v>
      </c>
    </row>
    <row r="312" spans="1:2" ht="15" thickBot="1" x14ac:dyDescent="0.35">
      <c r="A312" s="21">
        <v>4.32000000000005</v>
      </c>
      <c r="B312" s="14">
        <f t="shared" si="19"/>
        <v>0.10623489766343722</v>
      </c>
    </row>
    <row r="313" spans="1:2" x14ac:dyDescent="0.3">
      <c r="A313" s="21">
        <v>4.3300000000000498</v>
      </c>
      <c r="B313" s="7">
        <f t="shared" si="19"/>
        <v>0.10536354846260534</v>
      </c>
    </row>
    <row r="314" spans="1:2" ht="15" thickBot="1" x14ac:dyDescent="0.35">
      <c r="A314" s="21">
        <v>4.3400000000000496</v>
      </c>
      <c r="B314" s="14">
        <f t="shared" si="19"/>
        <v>0.10450007911682288</v>
      </c>
    </row>
    <row r="315" spans="1:2" x14ac:dyDescent="0.3">
      <c r="A315" s="21">
        <v>4.3500000000000503</v>
      </c>
      <c r="B315" s="7">
        <f t="shared" si="19"/>
        <v>0.1036444157129061</v>
      </c>
    </row>
    <row r="316" spans="1:2" ht="15" thickBot="1" x14ac:dyDescent="0.35">
      <c r="A316" s="21">
        <v>4.3600000000000501</v>
      </c>
      <c r="B316" s="14">
        <f t="shared" si="19"/>
        <v>0.10279648498699319</v>
      </c>
    </row>
    <row r="317" spans="1:2" x14ac:dyDescent="0.3">
      <c r="A317" s="21">
        <v>4.3700000000000498</v>
      </c>
      <c r="B317" s="7">
        <f t="shared" si="19"/>
        <v>0.10195621432078293</v>
      </c>
    </row>
    <row r="318" spans="1:2" ht="15" thickBot="1" x14ac:dyDescent="0.35">
      <c r="A318" s="21">
        <v>4.3800000000000496</v>
      </c>
      <c r="B318" s="14">
        <f t="shared" si="19"/>
        <v>0.10112353173773377</v>
      </c>
    </row>
    <row r="319" spans="1:2" x14ac:dyDescent="0.3">
      <c r="A319" s="21">
        <v>4.3900000000000503</v>
      </c>
      <c r="B319" s="7">
        <f t="shared" si="19"/>
        <v>0.10029836589922542</v>
      </c>
    </row>
    <row r="320" spans="1:2" ht="15" thickBot="1" x14ac:dyDescent="0.35">
      <c r="A320" s="21">
        <v>4.4000000000000501</v>
      </c>
      <c r="B320" s="14">
        <f t="shared" si="19"/>
        <v>9.9480646100685854E-2</v>
      </c>
    </row>
    <row r="321" spans="1:2" x14ac:dyDescent="0.3">
      <c r="A321" s="21">
        <v>4.4100000000000499</v>
      </c>
      <c r="B321" s="7">
        <f t="shared" si="19"/>
        <v>9.8670302267683765E-2</v>
      </c>
    </row>
    <row r="322" spans="1:2" ht="15" thickBot="1" x14ac:dyDescent="0.35">
      <c r="A322" s="21">
        <v>4.4200000000000497</v>
      </c>
      <c r="B322" s="14">
        <f t="shared" si="19"/>
        <v>9.7867264951993271E-2</v>
      </c>
    </row>
    <row r="323" spans="1:2" x14ac:dyDescent="0.3">
      <c r="A323" s="21">
        <v>4.4300000000000503</v>
      </c>
      <c r="B323" s="7">
        <f t="shared" si="19"/>
        <v>9.7071465327626005E-2</v>
      </c>
    </row>
    <row r="324" spans="1:2" ht="15" thickBot="1" x14ac:dyDescent="0.35">
      <c r="A324" s="21">
        <v>4.4400000000000501</v>
      </c>
      <c r="B324" s="14">
        <f t="shared" si="19"/>
        <v>9.6282835186840166E-2</v>
      </c>
    </row>
    <row r="325" spans="1:2" x14ac:dyDescent="0.3">
      <c r="A325" s="21">
        <v>4.4500000000000499</v>
      </c>
      <c r="B325" s="7">
        <f t="shared" si="19"/>
        <v>9.5501306936122535E-2</v>
      </c>
    </row>
    <row r="326" spans="1:2" ht="15" thickBot="1" x14ac:dyDescent="0.35">
      <c r="A326" s="21">
        <v>4.4600000000000497</v>
      </c>
      <c r="B326" s="14">
        <f t="shared" si="19"/>
        <v>9.4726813592148948E-2</v>
      </c>
    </row>
    <row r="327" spans="1:2" x14ac:dyDescent="0.3">
      <c r="A327" s="21">
        <v>4.4700000000000504</v>
      </c>
      <c r="B327" s="7">
        <f t="shared" si="19"/>
        <v>9.3959288777723887E-2</v>
      </c>
    </row>
    <row r="328" spans="1:2" ht="15" thickBot="1" x14ac:dyDescent="0.35">
      <c r="A328" s="21">
        <v>4.4800000000000502</v>
      </c>
      <c r="B328" s="14">
        <f t="shared" si="19"/>
        <v>9.3198666717700801E-2</v>
      </c>
    </row>
    <row r="329" spans="1:2" x14ac:dyDescent="0.3">
      <c r="A329" s="21">
        <v>4.49000000000005</v>
      </c>
      <c r="B329" s="7">
        <f t="shared" si="19"/>
        <v>9.2444882234884396E-2</v>
      </c>
    </row>
    <row r="330" spans="1:2" ht="15" thickBot="1" x14ac:dyDescent="0.35">
      <c r="A330" s="21">
        <v>4.5000000000000497</v>
      </c>
      <c r="B330" s="14">
        <f t="shared" si="19"/>
        <v>9.1697870745918952E-2</v>
      </c>
    </row>
    <row r="331" spans="1:2" x14ac:dyDescent="0.3">
      <c r="A331" s="21">
        <v>4.5100000000000504</v>
      </c>
      <c r="B331" s="7">
        <f t="shared" si="19"/>
        <v>9.0957568257161059E-2</v>
      </c>
    </row>
    <row r="332" spans="1:2" ht="15" thickBot="1" x14ac:dyDescent="0.35">
      <c r="A332" s="21">
        <v>4.5200000000000502</v>
      </c>
      <c r="B332" s="14">
        <f t="shared" si="19"/>
        <v>9.0223911360541628E-2</v>
      </c>
    </row>
    <row r="333" spans="1:2" x14ac:dyDescent="0.3">
      <c r="A333" s="21">
        <v>4.53000000000005</v>
      </c>
      <c r="B333" s="7">
        <f t="shared" si="19"/>
        <v>8.9496837229414913E-2</v>
      </c>
    </row>
    <row r="334" spans="1:2" ht="15" thickBot="1" x14ac:dyDescent="0.35">
      <c r="A334" s="21">
        <v>4.5400000000000498</v>
      </c>
      <c r="B334" s="14">
        <f t="shared" si="19"/>
        <v>8.8776283614400861E-2</v>
      </c>
    </row>
    <row r="335" spans="1:2" x14ac:dyDescent="0.3">
      <c r="A335" s="21">
        <v>4.5500000000000496</v>
      </c>
      <c r="B335" s="7">
        <f t="shared" si="19"/>
        <v>8.8062188839216696E-2</v>
      </c>
    </row>
    <row r="336" spans="1:2" ht="15" thickBot="1" x14ac:dyDescent="0.35">
      <c r="A336" s="21">
        <v>4.5600000000000502</v>
      </c>
      <c r="B336" s="14">
        <f t="shared" si="19"/>
        <v>8.735449179650491E-2</v>
      </c>
    </row>
    <row r="337" spans="1:2" x14ac:dyDescent="0.3">
      <c r="A337" s="21">
        <v>4.57000000000005</v>
      </c>
      <c r="B337" s="7">
        <f t="shared" si="19"/>
        <v>8.6653131943653372E-2</v>
      </c>
    </row>
    <row r="338" spans="1:2" ht="15" thickBot="1" x14ac:dyDescent="0.35">
      <c r="A338" s="21">
        <v>4.5800000000000498</v>
      </c>
      <c r="B338" s="14">
        <f t="shared" si="19"/>
        <v>8.5958049298613989E-2</v>
      </c>
    </row>
    <row r="339" spans="1:2" x14ac:dyDescent="0.3">
      <c r="A339" s="21">
        <v>4.5900000000000496</v>
      </c>
      <c r="B339" s="7">
        <f t="shared" si="19"/>
        <v>8.5269184435716586E-2</v>
      </c>
    </row>
    <row r="340" spans="1:2" ht="15" thickBot="1" x14ac:dyDescent="0.35">
      <c r="A340" s="21">
        <v>4.6000000000000503</v>
      </c>
      <c r="B340" s="14">
        <f t="shared" si="19"/>
        <v>8.4586478481483179E-2</v>
      </c>
    </row>
    <row r="341" spans="1:2" x14ac:dyDescent="0.3">
      <c r="A341" s="21">
        <v>4.6100000000000501</v>
      </c>
      <c r="B341" s="7">
        <f t="shared" si="19"/>
        <v>8.3909873110441471E-2</v>
      </c>
    </row>
    <row r="342" spans="1:2" ht="15" thickBot="1" x14ac:dyDescent="0.35">
      <c r="A342" s="21">
        <v>4.6200000000000596</v>
      </c>
      <c r="B342" s="14">
        <f t="shared" si="19"/>
        <v>8.3239310540937528E-2</v>
      </c>
    </row>
    <row r="343" spans="1:2" x14ac:dyDescent="0.3">
      <c r="A343" s="21">
        <v>4.6300000000000603</v>
      </c>
      <c r="B343" s="7">
        <f t="shared" si="19"/>
        <v>8.2574733530956235E-2</v>
      </c>
    </row>
    <row r="344" spans="1:2" ht="15" thickBot="1" x14ac:dyDescent="0.35">
      <c r="A344" s="21">
        <v>4.6400000000000601</v>
      </c>
      <c r="B344" s="14">
        <f t="shared" si="19"/>
        <v>8.1916085373935521E-2</v>
      </c>
    </row>
    <row r="345" spans="1:2" x14ac:dyDescent="0.3">
      <c r="A345" s="21">
        <v>4.6500000000000599</v>
      </c>
      <c r="B345" s="7">
        <f t="shared" si="19"/>
        <v>8.1263309894592822E-2</v>
      </c>
    </row>
    <row r="346" spans="1:2" ht="15" thickBot="1" x14ac:dyDescent="0.35">
      <c r="A346" s="21">
        <v>4.6600000000000597</v>
      </c>
      <c r="B346" s="14">
        <f t="shared" si="19"/>
        <v>8.0616351444754125E-2</v>
      </c>
    </row>
    <row r="347" spans="1:2" x14ac:dyDescent="0.3">
      <c r="A347" s="21">
        <v>4.6700000000000603</v>
      </c>
      <c r="B347" s="7">
        <f t="shared" si="19"/>
        <v>7.9975154899186829E-2</v>
      </c>
    </row>
    <row r="348" spans="1:2" ht="15" thickBot="1" x14ac:dyDescent="0.35">
      <c r="A348" s="21">
        <v>4.6800000000000601</v>
      </c>
      <c r="B348" s="14">
        <f t="shared" si="19"/>
        <v>7.9339665651443472E-2</v>
      </c>
    </row>
    <row r="349" spans="1:2" x14ac:dyDescent="0.3">
      <c r="A349" s="21">
        <v>4.6900000000000599</v>
      </c>
      <c r="B349" s="7">
        <f t="shared" si="19"/>
        <v>7.8709829609709514E-2</v>
      </c>
    </row>
    <row r="350" spans="1:2" ht="15" thickBot="1" x14ac:dyDescent="0.35">
      <c r="A350" s="21">
        <v>4.7000000000000597</v>
      </c>
      <c r="B350" s="14">
        <f t="shared" si="19"/>
        <v>7.8085593192662728E-2</v>
      </c>
    </row>
    <row r="351" spans="1:2" x14ac:dyDescent="0.3">
      <c r="A351" s="21">
        <v>4.7100000000000604</v>
      </c>
      <c r="B351" s="7">
        <f t="shared" si="19"/>
        <v>7.7466903325340425E-2</v>
      </c>
    </row>
    <row r="352" spans="1:2" ht="15" thickBot="1" x14ac:dyDescent="0.35">
      <c r="A352" s="21">
        <v>4.7200000000000601</v>
      </c>
      <c r="B352" s="14">
        <f t="shared" si="19"/>
        <v>7.6853707435017515E-2</v>
      </c>
    </row>
    <row r="353" spans="1:2" x14ac:dyDescent="0.3">
      <c r="A353" s="21">
        <v>4.7300000000000599</v>
      </c>
      <c r="B353" s="7">
        <f t="shared" si="19"/>
        <v>7.624595344709599E-2</v>
      </c>
    </row>
    <row r="354" spans="1:2" ht="15" thickBot="1" x14ac:dyDescent="0.35">
      <c r="A354" s="21">
        <v>4.7400000000000597</v>
      </c>
      <c r="B354" s="14">
        <f t="shared" si="19"/>
        <v>7.5643589781005438E-2</v>
      </c>
    </row>
    <row r="355" spans="1:2" x14ac:dyDescent="0.3">
      <c r="A355" s="21">
        <v>4.7500000000000604</v>
      </c>
      <c r="B355" s="7">
        <f t="shared" si="19"/>
        <v>7.5046565346116631E-2</v>
      </c>
    </row>
    <row r="356" spans="1:2" ht="15" thickBot="1" x14ac:dyDescent="0.35">
      <c r="A356" s="21">
        <v>4.7600000000000602</v>
      </c>
      <c r="B356" s="14">
        <f t="shared" si="19"/>
        <v>7.4454829537667799E-2</v>
      </c>
    </row>
    <row r="357" spans="1:2" x14ac:dyDescent="0.3">
      <c r="A357" s="21">
        <v>4.77000000000006</v>
      </c>
      <c r="B357" s="7">
        <f t="shared" si="19"/>
        <v>7.3868332232706002E-2</v>
      </c>
    </row>
    <row r="358" spans="1:2" ht="15" thickBot="1" x14ac:dyDescent="0.35">
      <c r="A358" s="21">
        <v>4.7800000000000598</v>
      </c>
      <c r="B358" s="14">
        <f t="shared" si="19"/>
        <v>7.3287023786039934E-2</v>
      </c>
    </row>
    <row r="359" spans="1:2" x14ac:dyDescent="0.3">
      <c r="A359" s="21">
        <v>4.7900000000000604</v>
      </c>
      <c r="B359" s="7">
        <f t="shared" si="19"/>
        <v>7.2710855026211788E-2</v>
      </c>
    </row>
    <row r="360" spans="1:2" ht="15" thickBot="1" x14ac:dyDescent="0.35">
      <c r="A360" s="21">
        <v>4.8000000000000602</v>
      </c>
      <c r="B360" s="14">
        <f t="shared" si="19"/>
        <v>7.213977725148156E-2</v>
      </c>
    </row>
    <row r="361" spans="1:2" x14ac:dyDescent="0.3">
      <c r="A361" s="21">
        <v>4.81000000000006</v>
      </c>
      <c r="B361" s="7">
        <f t="shared" ref="B361:B380" si="20">(($A$1+1)/2*A361^2/(1+($A$1-1)/2*A361^2))^($A$1/($A$1-1))*(2*$A$1/($A$1+1)*A361^2-($A$1-1)/($A$1+1))^(-1/($A$1-1))</f>
        <v>7.1573742225828865E-2</v>
      </c>
    </row>
    <row r="362" spans="1:2" ht="15" thickBot="1" x14ac:dyDescent="0.35">
      <c r="A362" s="21">
        <v>4.8200000000000598</v>
      </c>
      <c r="B362" s="14">
        <f t="shared" si="20"/>
        <v>7.1012702174971201E-2</v>
      </c>
    </row>
    <row r="363" spans="1:2" x14ac:dyDescent="0.3">
      <c r="A363" s="21">
        <v>4.8300000000000596</v>
      </c>
      <c r="B363" s="7">
        <f t="shared" si="20"/>
        <v>7.0456609782398663E-2</v>
      </c>
    </row>
    <row r="364" spans="1:2" ht="15" thickBot="1" x14ac:dyDescent="0.35">
      <c r="A364" s="21">
        <v>4.8400000000000603</v>
      </c>
      <c r="B364" s="14">
        <f t="shared" si="20"/>
        <v>6.9905418185427767E-2</v>
      </c>
    </row>
    <row r="365" spans="1:2" x14ac:dyDescent="0.3">
      <c r="A365" s="21">
        <v>4.85000000000006</v>
      </c>
      <c r="B365" s="7">
        <f t="shared" si="20"/>
        <v>6.9359080971271941E-2</v>
      </c>
    </row>
    <row r="366" spans="1:2" ht="15" thickBot="1" x14ac:dyDescent="0.35">
      <c r="A366" s="21">
        <v>4.8600000000000598</v>
      </c>
      <c r="B366" s="14">
        <f t="shared" si="20"/>
        <v>6.8817552173131402E-2</v>
      </c>
    </row>
    <row r="367" spans="1:2" x14ac:dyDescent="0.3">
      <c r="A367" s="21">
        <v>4.8700000000000596</v>
      </c>
      <c r="B367" s="7">
        <f t="shared" si="20"/>
        <v>6.8280786266301463E-2</v>
      </c>
    </row>
    <row r="368" spans="1:2" ht="15" thickBot="1" x14ac:dyDescent="0.35">
      <c r="A368" s="21">
        <v>4.8800000000000603</v>
      </c>
      <c r="B368" s="14">
        <f t="shared" si="20"/>
        <v>6.7748738164300396E-2</v>
      </c>
    </row>
    <row r="369" spans="1:2" x14ac:dyDescent="0.3">
      <c r="A369" s="21">
        <v>4.8900000000000601</v>
      </c>
      <c r="B369" s="7">
        <f t="shared" si="20"/>
        <v>6.7221363215016774E-2</v>
      </c>
    </row>
    <row r="370" spans="1:2" ht="15" thickBot="1" x14ac:dyDescent="0.35">
      <c r="A370" s="21">
        <v>4.9000000000000599</v>
      </c>
      <c r="B370" s="14">
        <f t="shared" si="20"/>
        <v>6.6698617196877419E-2</v>
      </c>
    </row>
    <row r="371" spans="1:2" x14ac:dyDescent="0.3">
      <c r="A371" s="21">
        <v>4.9100000000000597</v>
      </c>
      <c r="B371" s="7">
        <f t="shared" si="20"/>
        <v>6.6180456315035205E-2</v>
      </c>
    </row>
    <row r="372" spans="1:2" ht="15" thickBot="1" x14ac:dyDescent="0.35">
      <c r="A372" s="21">
        <v>4.9200000000000603</v>
      </c>
      <c r="B372" s="14">
        <f t="shared" si="20"/>
        <v>6.5666837197577793E-2</v>
      </c>
    </row>
    <row r="373" spans="1:2" x14ac:dyDescent="0.3">
      <c r="A373" s="21">
        <v>4.9300000000000601</v>
      </c>
      <c r="B373" s="7">
        <f t="shared" si="20"/>
        <v>6.5157716891757186E-2</v>
      </c>
    </row>
    <row r="374" spans="1:2" ht="15" thickBot="1" x14ac:dyDescent="0.35">
      <c r="A374" s="21">
        <v>4.9400000000000599</v>
      </c>
      <c r="B374" s="14">
        <f t="shared" si="20"/>
        <v>6.4653052860241367E-2</v>
      </c>
    </row>
    <row r="375" spans="1:2" x14ac:dyDescent="0.3">
      <c r="A375" s="21">
        <v>4.9500000000000597</v>
      </c>
      <c r="B375" s="7">
        <f t="shared" si="20"/>
        <v>6.4152802977385903E-2</v>
      </c>
    </row>
    <row r="376" spans="1:2" ht="15" thickBot="1" x14ac:dyDescent="0.35">
      <c r="A376" s="21">
        <v>4.9600000000000604</v>
      </c>
      <c r="B376" s="14">
        <f t="shared" si="20"/>
        <v>6.3656925525529637E-2</v>
      </c>
    </row>
    <row r="377" spans="1:2" x14ac:dyDescent="0.3">
      <c r="A377" s="21">
        <v>4.9700000000000601</v>
      </c>
      <c r="B377" s="7">
        <f t="shared" si="20"/>
        <v>6.3165379191310253E-2</v>
      </c>
    </row>
    <row r="378" spans="1:2" ht="15" thickBot="1" x14ac:dyDescent="0.35">
      <c r="A378" s="21">
        <v>4.9800000000000599</v>
      </c>
      <c r="B378" s="14">
        <f t="shared" si="20"/>
        <v>6.2678123062003765E-2</v>
      </c>
    </row>
    <row r="379" spans="1:2" x14ac:dyDescent="0.3">
      <c r="A379" s="21">
        <v>4.9900000000000597</v>
      </c>
      <c r="B379" s="7">
        <f t="shared" si="20"/>
        <v>6.2195116621885572E-2</v>
      </c>
    </row>
    <row r="380" spans="1:2" ht="15" thickBot="1" x14ac:dyDescent="0.35">
      <c r="A380" s="21">
        <v>5.0000000000000604</v>
      </c>
      <c r="B380" s="14">
        <f t="shared" si="20"/>
        <v>6.1716319748614697E-2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8"/>
  <sheetViews>
    <sheetView workbookViewId="0">
      <selection activeCell="A16" sqref="A16"/>
    </sheetView>
  </sheetViews>
  <sheetFormatPr defaultRowHeight="14.4" x14ac:dyDescent="0.3"/>
  <sheetData>
    <row r="1" spans="1:2" ht="15" thickBot="1" x14ac:dyDescent="0.35">
      <c r="A1" s="5" t="s">
        <v>4</v>
      </c>
      <c r="B1" s="69">
        <v>1.3</v>
      </c>
    </row>
    <row r="2" spans="1:2" x14ac:dyDescent="0.3">
      <c r="A2" s="8" t="s">
        <v>1</v>
      </c>
      <c r="B2" s="9" t="s">
        <v>3</v>
      </c>
    </row>
    <row r="3" spans="1:2" x14ac:dyDescent="0.3">
      <c r="A3" s="11">
        <v>2.9</v>
      </c>
      <c r="B3" s="7">
        <f t="shared" ref="B3:B27" si="0">1/A3*(2/($B$1+1)*(1+($B$1-1)/2*A3^2))^(($B$1+1)/2/($B$1-1))</f>
        <v>4.6073076935430146</v>
      </c>
    </row>
    <row r="4" spans="1:2" x14ac:dyDescent="0.3">
      <c r="A4" s="11">
        <v>2.91</v>
      </c>
      <c r="B4" s="7">
        <f t="shared" si="0"/>
        <v>4.6596727123026538</v>
      </c>
    </row>
    <row r="5" spans="1:2" x14ac:dyDescent="0.3">
      <c r="A5" s="11">
        <v>2.911</v>
      </c>
      <c r="B5" s="7">
        <f t="shared" si="0"/>
        <v>4.6649433377008886</v>
      </c>
    </row>
    <row r="6" spans="1:2" x14ac:dyDescent="0.3">
      <c r="A6" s="11">
        <v>2.9119999999999999</v>
      </c>
      <c r="B6" s="7">
        <f t="shared" si="0"/>
        <v>4.670220193632459</v>
      </c>
    </row>
    <row r="7" spans="1:2" x14ac:dyDescent="0.3">
      <c r="A7" s="11">
        <v>2.9129999999999998</v>
      </c>
      <c r="B7" s="7">
        <f t="shared" si="0"/>
        <v>4.6755032866815878</v>
      </c>
    </row>
    <row r="8" spans="1:2" x14ac:dyDescent="0.3">
      <c r="A8" s="11">
        <v>2.9131</v>
      </c>
      <c r="B8" s="7">
        <f t="shared" si="0"/>
        <v>4.6760319392816498</v>
      </c>
    </row>
    <row r="9" spans="1:2" x14ac:dyDescent="0.3">
      <c r="A9" s="11">
        <v>2.9131999999999998</v>
      </c>
      <c r="B9" s="7">
        <f t="shared" si="0"/>
        <v>4.6765606543253719</v>
      </c>
    </row>
    <row r="10" spans="1:2" x14ac:dyDescent="0.3">
      <c r="A10" s="11">
        <v>2.9133</v>
      </c>
      <c r="B10" s="7">
        <f t="shared" si="0"/>
        <v>4.6770894318193621</v>
      </c>
    </row>
    <row r="11" spans="1:2" x14ac:dyDescent="0.3">
      <c r="A11" s="11">
        <v>2.9134000000000002</v>
      </c>
      <c r="B11" s="7">
        <f t="shared" si="0"/>
        <v>4.6776182717702071</v>
      </c>
    </row>
    <row r="12" spans="1:2" x14ac:dyDescent="0.3">
      <c r="A12" s="11">
        <v>2.9135</v>
      </c>
      <c r="B12" s="7">
        <f t="shared" si="0"/>
        <v>4.678147174184506</v>
      </c>
    </row>
    <row r="13" spans="1:2" x14ac:dyDescent="0.3">
      <c r="A13" s="11">
        <v>2.9136000000000002</v>
      </c>
      <c r="B13" s="7">
        <f t="shared" si="0"/>
        <v>4.6786761390688563</v>
      </c>
    </row>
    <row r="14" spans="1:2" x14ac:dyDescent="0.3">
      <c r="A14" s="11">
        <v>2.9137</v>
      </c>
      <c r="B14" s="7">
        <f t="shared" si="0"/>
        <v>4.6792051664298535</v>
      </c>
    </row>
    <row r="15" spans="1:2" x14ac:dyDescent="0.3">
      <c r="A15" s="11">
        <v>2.9138000000000002</v>
      </c>
      <c r="B15" s="7">
        <f t="shared" si="0"/>
        <v>4.6797342562740925</v>
      </c>
    </row>
    <row r="16" spans="1:2" x14ac:dyDescent="0.3">
      <c r="A16" s="11">
        <v>2.9138999999999999</v>
      </c>
      <c r="B16" s="7">
        <f t="shared" si="0"/>
        <v>4.680263408608174</v>
      </c>
    </row>
    <row r="17" spans="1:2" x14ac:dyDescent="0.3">
      <c r="A17" s="11">
        <v>1.1859999999999999</v>
      </c>
      <c r="B17" s="7">
        <f t="shared" si="0"/>
        <v>1.0278858782459939</v>
      </c>
    </row>
    <row r="18" spans="1:2" x14ac:dyDescent="0.3">
      <c r="A18" s="11">
        <v>1.1850000000000001</v>
      </c>
      <c r="B18" s="7">
        <f t="shared" si="0"/>
        <v>1.0275956096388064</v>
      </c>
    </row>
    <row r="19" spans="1:2" x14ac:dyDescent="0.3">
      <c r="A19" s="11">
        <v>1.1839999999999999</v>
      </c>
      <c r="B19" s="7">
        <f t="shared" si="0"/>
        <v>1.0273067908677824</v>
      </c>
    </row>
    <row r="20" spans="1:2" x14ac:dyDescent="0.3">
      <c r="A20" s="11">
        <v>1.1830000000000001</v>
      </c>
      <c r="B20" s="7">
        <f t="shared" si="0"/>
        <v>1.0270194226524787</v>
      </c>
    </row>
    <row r="21" spans="1:2" x14ac:dyDescent="0.3">
      <c r="A21" s="11">
        <v>1.1819999999999999</v>
      </c>
      <c r="B21" s="7">
        <f t="shared" si="0"/>
        <v>1.0267335057196987</v>
      </c>
    </row>
    <row r="22" spans="1:2" x14ac:dyDescent="0.3">
      <c r="A22" s="11">
        <v>1.181</v>
      </c>
      <c r="B22" s="7">
        <f t="shared" si="0"/>
        <v>1.0264490408035163</v>
      </c>
    </row>
    <row r="23" spans="1:2" x14ac:dyDescent="0.3">
      <c r="A23" s="11">
        <v>1.18</v>
      </c>
      <c r="B23" s="7">
        <f t="shared" si="0"/>
        <v>1.0261660286453007</v>
      </c>
    </row>
    <row r="24" spans="1:2" x14ac:dyDescent="0.3">
      <c r="A24" s="11">
        <v>1.179</v>
      </c>
      <c r="B24" s="7">
        <f t="shared" si="0"/>
        <v>1.0258844699937393</v>
      </c>
    </row>
    <row r="25" spans="1:2" x14ac:dyDescent="0.3">
      <c r="A25" s="11">
        <v>1.1779999999999999</v>
      </c>
      <c r="B25" s="7">
        <f t="shared" si="0"/>
        <v>1.0256043656048646</v>
      </c>
    </row>
    <row r="26" spans="1:2" x14ac:dyDescent="0.3">
      <c r="A26" s="11">
        <v>1.177</v>
      </c>
      <c r="B26" s="7">
        <f t="shared" si="0"/>
        <v>1.0253257162420795</v>
      </c>
    </row>
    <row r="27" spans="1:2" x14ac:dyDescent="0.3">
      <c r="A27" s="11">
        <v>1.1759999999999999</v>
      </c>
      <c r="B27" s="7">
        <f t="shared" si="0"/>
        <v>1.0250485226761759</v>
      </c>
    </row>
    <row r="28" spans="1:2" x14ac:dyDescent="0.3">
      <c r="A28" s="11">
        <v>1.175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"/>
  <sheetViews>
    <sheetView workbookViewId="0">
      <selection activeCell="H5" sqref="H5"/>
    </sheetView>
  </sheetViews>
  <sheetFormatPr defaultRowHeight="14.4" x14ac:dyDescent="0.3"/>
  <cols>
    <col min="2" max="2" width="15.33203125" customWidth="1"/>
    <col min="3" max="3" width="12.44140625" customWidth="1"/>
    <col min="4" max="4" width="14.33203125" customWidth="1"/>
    <col min="5" max="5" width="13.109375" customWidth="1"/>
    <col min="8" max="8" width="17.5546875" customWidth="1"/>
    <col min="9" max="9" width="11.88671875" customWidth="1"/>
    <col min="10" max="10" width="12.6640625" customWidth="1"/>
    <col min="11" max="11" width="13.6640625" customWidth="1"/>
  </cols>
  <sheetData>
    <row r="1" spans="1:11" ht="16.8" x14ac:dyDescent="0.35">
      <c r="A1" s="89" t="s">
        <v>4</v>
      </c>
      <c r="B1" s="90" t="s">
        <v>19</v>
      </c>
      <c r="C1" s="91" t="s">
        <v>15</v>
      </c>
      <c r="D1" s="90" t="s">
        <v>16</v>
      </c>
      <c r="E1" s="90" t="s">
        <v>17</v>
      </c>
      <c r="G1" s="89" t="s">
        <v>4</v>
      </c>
      <c r="H1" s="90" t="s">
        <v>14</v>
      </c>
      <c r="I1" s="91" t="s">
        <v>15</v>
      </c>
      <c r="J1" s="90" t="s">
        <v>16</v>
      </c>
      <c r="K1" s="90" t="s">
        <v>17</v>
      </c>
    </row>
    <row r="2" spans="1:11" x14ac:dyDescent="0.3">
      <c r="A2" s="92">
        <v>1.4</v>
      </c>
      <c r="B2" s="92">
        <v>0.24</v>
      </c>
      <c r="C2" s="90">
        <v>32.173999999999999</v>
      </c>
      <c r="D2" s="90">
        <v>778.16</v>
      </c>
      <c r="E2" s="91">
        <f>B2*($A$2-1)/$A$2*$D$2</f>
        <v>53.359542857142849</v>
      </c>
      <c r="G2" s="92">
        <v>1.3</v>
      </c>
      <c r="H2" s="92">
        <v>0.29599999999999999</v>
      </c>
      <c r="I2" s="90">
        <v>32.173999999999999</v>
      </c>
      <c r="J2" s="90">
        <v>778.16</v>
      </c>
      <c r="K2" s="91">
        <f>H2*($G$2-1)/$G$2*$J$2</f>
        <v>53.15431384615384</v>
      </c>
    </row>
    <row r="4" spans="1:11" ht="15.6" x14ac:dyDescent="0.3">
      <c r="A4" s="88" t="s">
        <v>1</v>
      </c>
      <c r="B4" s="93" t="s">
        <v>18</v>
      </c>
      <c r="G4" s="88" t="s">
        <v>1</v>
      </c>
      <c r="H4" s="93" t="s">
        <v>18</v>
      </c>
    </row>
    <row r="5" spans="1:11" x14ac:dyDescent="0.3">
      <c r="A5" s="88">
        <v>1</v>
      </c>
      <c r="B5" s="94">
        <f>A5*SQRT($A$2)/(1+($A$2-1)/2*A5^2)^(($A$2+1)/(2*($A$2-1)))*SQRT($C$2/$E$2)</f>
        <v>0.53170011998971467</v>
      </c>
      <c r="G5" s="88">
        <v>1</v>
      </c>
      <c r="H5" s="94">
        <f>G5*SQRT($G$2)/(1+($G$2-1)/2*G5^2)^(($G$2+1)/(2*($G$2-1)))*SQRT($I$2/$K$2)</f>
        <v>0.51913450046692988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Gas Tables, g=1.3</vt:lpstr>
      <vt:lpstr>Normal Shock Ptot Ratio</vt:lpstr>
      <vt:lpstr>A over Astar</vt:lpstr>
      <vt:lpstr>MFP</vt:lpstr>
      <vt:lpstr>'Gas Tables, g=1.3'!Print_Area</vt:lpstr>
    </vt:vector>
  </TitlesOfParts>
  <Company>ERAU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Imageusr</dc:creator>
  <cp:lastModifiedBy>Kale Shumard-Crippin</cp:lastModifiedBy>
  <cp:lastPrinted>2018-01-10T21:24:37Z</cp:lastPrinted>
  <dcterms:created xsi:type="dcterms:W3CDTF">2009-02-12T22:22:03Z</dcterms:created>
  <dcterms:modified xsi:type="dcterms:W3CDTF">2018-09-07T16:21:21Z</dcterms:modified>
</cp:coreProperties>
</file>