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e Shumard-Crippin\MATLAB Drive\kscrippin_matlab\ME309 Files\"/>
    </mc:Choice>
  </mc:AlternateContent>
  <xr:revisionPtr revIDLastSave="0" documentId="13_ncr:1_{AA2C05F7-CD4F-4459-AEBC-B2A4751AB205}" xr6:coauthVersionLast="34" xr6:coauthVersionMax="34" xr10:uidLastSave="{00000000-0000-0000-0000-000000000000}"/>
  <bookViews>
    <workbookView xWindow="0" yWindow="0" windowWidth="22104" windowHeight="9132" xr2:uid="{00000000-000D-0000-FFFF-FFFF00000000}"/>
  </bookViews>
  <sheets>
    <sheet name="Gas Tables, g=1.4" sheetId="1" r:id="rId1"/>
    <sheet name="Normal Shock Ptot Ratio" sheetId="2" r:id="rId2"/>
    <sheet name="A over Astar" sheetId="3" r:id="rId3"/>
    <sheet name="MFP" sheetId="4" r:id="rId4"/>
  </sheets>
  <calcPr calcId="179021"/>
</workbook>
</file>

<file path=xl/calcChain.xml><?xml version="1.0" encoding="utf-8"?>
<calcChain xmlns="http://schemas.openxmlformats.org/spreadsheetml/2006/main">
  <c r="G59" i="1" l="1"/>
  <c r="G113" i="1"/>
  <c r="G30" i="1"/>
  <c r="K2" i="4"/>
  <c r="H5" i="4" s="1"/>
  <c r="E2" i="4"/>
  <c r="B5" i="4" s="1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E104" i="2"/>
  <c r="B104" i="2"/>
  <c r="E103" i="2"/>
  <c r="B103" i="2"/>
  <c r="E102" i="2"/>
  <c r="B102" i="2"/>
  <c r="E101" i="2"/>
  <c r="B101" i="2"/>
  <c r="E100" i="2"/>
  <c r="B100" i="2"/>
  <c r="E99" i="2"/>
  <c r="B99" i="2"/>
  <c r="E98" i="2"/>
  <c r="B98" i="2"/>
  <c r="E97" i="2"/>
  <c r="B97" i="2"/>
  <c r="E96" i="2"/>
  <c r="B96" i="2"/>
  <c r="E95" i="2"/>
  <c r="B95" i="2"/>
  <c r="E94" i="2"/>
  <c r="B94" i="2"/>
  <c r="E93" i="2"/>
  <c r="B93" i="2"/>
  <c r="E92" i="2"/>
  <c r="B92" i="2"/>
  <c r="E91" i="2"/>
  <c r="B91" i="2"/>
  <c r="E90" i="2"/>
  <c r="B90" i="2"/>
  <c r="E89" i="2"/>
  <c r="B89" i="2"/>
  <c r="E88" i="2"/>
  <c r="B88" i="2"/>
  <c r="E87" i="2"/>
  <c r="B87" i="2"/>
  <c r="E86" i="2"/>
  <c r="B86" i="2"/>
  <c r="E85" i="2"/>
  <c r="B85" i="2"/>
  <c r="E84" i="2"/>
  <c r="B84" i="2"/>
  <c r="E83" i="2"/>
  <c r="B83" i="2"/>
  <c r="E82" i="2"/>
  <c r="B82" i="2"/>
  <c r="E81" i="2"/>
  <c r="B81" i="2"/>
  <c r="E80" i="2"/>
  <c r="B80" i="2"/>
  <c r="E79" i="2"/>
  <c r="B79" i="2"/>
  <c r="E78" i="2"/>
  <c r="B78" i="2"/>
  <c r="E77" i="2"/>
  <c r="B77" i="2"/>
  <c r="E76" i="2"/>
  <c r="B76" i="2"/>
  <c r="E75" i="2"/>
  <c r="B75" i="2"/>
  <c r="E74" i="2"/>
  <c r="B74" i="2"/>
  <c r="E73" i="2"/>
  <c r="B73" i="2"/>
  <c r="E72" i="2"/>
  <c r="B72" i="2"/>
  <c r="E71" i="2"/>
  <c r="B71" i="2"/>
  <c r="E70" i="2"/>
  <c r="B70" i="2"/>
  <c r="E69" i="2"/>
  <c r="B69" i="2"/>
  <c r="E68" i="2"/>
  <c r="B68" i="2"/>
  <c r="E67" i="2"/>
  <c r="B67" i="2"/>
  <c r="E66" i="2"/>
  <c r="B66" i="2"/>
  <c r="E65" i="2"/>
  <c r="B65" i="2"/>
  <c r="E64" i="2"/>
  <c r="B64" i="2"/>
  <c r="E63" i="2"/>
  <c r="B63" i="2"/>
  <c r="E62" i="2"/>
  <c r="B62" i="2"/>
  <c r="E61" i="2"/>
  <c r="B61" i="2"/>
  <c r="E60" i="2"/>
  <c r="B60" i="2"/>
  <c r="E59" i="2"/>
  <c r="B59" i="2"/>
  <c r="E58" i="2"/>
  <c r="B58" i="2"/>
  <c r="E57" i="2"/>
  <c r="B57" i="2"/>
  <c r="E56" i="2"/>
  <c r="B56" i="2"/>
  <c r="E55" i="2"/>
  <c r="B55" i="2"/>
  <c r="Q27" i="2"/>
  <c r="N27" i="2"/>
  <c r="Q26" i="2"/>
  <c r="N26" i="2"/>
  <c r="Q25" i="2"/>
  <c r="N25" i="2"/>
  <c r="Q24" i="2"/>
  <c r="N24" i="2"/>
  <c r="Q23" i="2"/>
  <c r="N23" i="2"/>
  <c r="Q22" i="2"/>
  <c r="N22" i="2"/>
  <c r="Q21" i="2"/>
  <c r="N21" i="2"/>
  <c r="Q20" i="2"/>
  <c r="N20" i="2"/>
  <c r="Q19" i="2"/>
  <c r="N19" i="2"/>
  <c r="Q18" i="2"/>
  <c r="N18" i="2"/>
  <c r="Q17" i="2"/>
  <c r="N17" i="2"/>
  <c r="Q16" i="2"/>
  <c r="N16" i="2"/>
  <c r="Q15" i="2"/>
  <c r="N15" i="2"/>
  <c r="Q14" i="2"/>
  <c r="N14" i="2"/>
  <c r="Q13" i="2"/>
  <c r="N13" i="2"/>
  <c r="Q12" i="2"/>
  <c r="N12" i="2"/>
  <c r="Q11" i="2"/>
  <c r="N11" i="2"/>
  <c r="Q10" i="2"/>
  <c r="N10" i="2"/>
  <c r="Q9" i="2"/>
  <c r="N9" i="2"/>
  <c r="Q8" i="2"/>
  <c r="N8" i="2"/>
  <c r="Q7" i="2"/>
  <c r="N7" i="2"/>
  <c r="Q6" i="2"/>
  <c r="N6" i="2"/>
  <c r="Q5" i="2"/>
  <c r="N5" i="2"/>
  <c r="Q4" i="2"/>
  <c r="N4" i="2"/>
  <c r="Q3" i="2"/>
  <c r="N3" i="2"/>
  <c r="K27" i="2"/>
  <c r="H27" i="2"/>
  <c r="K26" i="2"/>
  <c r="H26" i="2"/>
  <c r="K25" i="2"/>
  <c r="H25" i="2"/>
  <c r="K24" i="2"/>
  <c r="H24" i="2"/>
  <c r="K23" i="2"/>
  <c r="H23" i="2"/>
  <c r="K22" i="2"/>
  <c r="H22" i="2"/>
  <c r="K21" i="2"/>
  <c r="H21" i="2"/>
  <c r="K20" i="2"/>
  <c r="H20" i="2"/>
  <c r="K19" i="2"/>
  <c r="H19" i="2"/>
  <c r="K18" i="2"/>
  <c r="H18" i="2"/>
  <c r="K17" i="2"/>
  <c r="H17" i="2"/>
  <c r="K16" i="2"/>
  <c r="H16" i="2"/>
  <c r="K15" i="2"/>
  <c r="H15" i="2"/>
  <c r="K14" i="2"/>
  <c r="H14" i="2"/>
  <c r="K13" i="2"/>
  <c r="H13" i="2"/>
  <c r="K12" i="2"/>
  <c r="H12" i="2"/>
  <c r="K11" i="2"/>
  <c r="H11" i="2"/>
  <c r="K10" i="2"/>
  <c r="H10" i="2"/>
  <c r="K9" i="2"/>
  <c r="H9" i="2"/>
  <c r="K8" i="2"/>
  <c r="H8" i="2"/>
  <c r="K7" i="2"/>
  <c r="H7" i="2"/>
  <c r="K6" i="2"/>
  <c r="H6" i="2"/>
  <c r="K5" i="2"/>
  <c r="H5" i="2"/>
  <c r="K4" i="2"/>
  <c r="H4" i="2"/>
  <c r="K3" i="2"/>
  <c r="H3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E17" i="2"/>
  <c r="B17" i="2"/>
  <c r="E16" i="2"/>
  <c r="B16" i="2"/>
  <c r="E15" i="2"/>
  <c r="B15" i="2"/>
  <c r="E14" i="2"/>
  <c r="B14" i="2"/>
  <c r="E13" i="2"/>
  <c r="B13" i="2"/>
  <c r="E12" i="2"/>
  <c r="B12" i="2"/>
  <c r="E11" i="2"/>
  <c r="B11" i="2"/>
  <c r="E10" i="2"/>
  <c r="B10" i="2"/>
  <c r="E9" i="2"/>
  <c r="B9" i="2"/>
  <c r="E8" i="2"/>
  <c r="B8" i="2"/>
  <c r="E7" i="2"/>
  <c r="B7" i="2"/>
  <c r="E6" i="2"/>
  <c r="B6" i="2"/>
  <c r="E5" i="2"/>
  <c r="B5" i="2"/>
  <c r="E4" i="2"/>
  <c r="B4" i="2"/>
  <c r="E3" i="2"/>
  <c r="B3" i="2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Q63" i="1"/>
  <c r="Q62" i="1"/>
  <c r="E63" i="1"/>
  <c r="E62" i="1"/>
  <c r="Q34" i="1"/>
  <c r="Q33" i="1"/>
  <c r="E57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33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5" i="1"/>
  <c r="Q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5" i="1"/>
  <c r="K4" i="1"/>
  <c r="E28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5" i="1"/>
  <c r="E4" i="1"/>
  <c r="T165" i="1"/>
  <c r="S165" i="1"/>
  <c r="W165" i="1" s="1"/>
  <c r="P165" i="1"/>
  <c r="O165" i="1"/>
  <c r="N165" i="1"/>
  <c r="V164" i="1"/>
  <c r="S164" i="1"/>
  <c r="W164" i="1" s="1"/>
  <c r="P164" i="1"/>
  <c r="O164" i="1"/>
  <c r="N164" i="1"/>
  <c r="V163" i="1"/>
  <c r="U163" i="1"/>
  <c r="P163" i="1"/>
  <c r="O163" i="1"/>
  <c r="N163" i="1"/>
  <c r="U162" i="1"/>
  <c r="T162" i="1"/>
  <c r="P162" i="1"/>
  <c r="O162" i="1"/>
  <c r="N162" i="1"/>
  <c r="T161" i="1"/>
  <c r="S161" i="1"/>
  <c r="W161" i="1" s="1"/>
  <c r="P161" i="1"/>
  <c r="O161" i="1"/>
  <c r="N161" i="1"/>
  <c r="V160" i="1"/>
  <c r="S160" i="1"/>
  <c r="W160" i="1" s="1"/>
  <c r="P160" i="1"/>
  <c r="O160" i="1"/>
  <c r="N160" i="1"/>
  <c r="V159" i="1"/>
  <c r="U159" i="1"/>
  <c r="P159" i="1"/>
  <c r="O159" i="1"/>
  <c r="N159" i="1"/>
  <c r="U158" i="1"/>
  <c r="T158" i="1"/>
  <c r="P158" i="1"/>
  <c r="O158" i="1"/>
  <c r="N158" i="1"/>
  <c r="T157" i="1"/>
  <c r="S157" i="1"/>
  <c r="W157" i="1" s="1"/>
  <c r="P157" i="1"/>
  <c r="O157" i="1"/>
  <c r="N157" i="1"/>
  <c r="V156" i="1"/>
  <c r="S156" i="1"/>
  <c r="W156" i="1" s="1"/>
  <c r="P156" i="1"/>
  <c r="O156" i="1"/>
  <c r="N156" i="1"/>
  <c r="V155" i="1"/>
  <c r="U155" i="1"/>
  <c r="P155" i="1"/>
  <c r="O155" i="1"/>
  <c r="N155" i="1"/>
  <c r="U154" i="1"/>
  <c r="T154" i="1"/>
  <c r="P154" i="1"/>
  <c r="O154" i="1"/>
  <c r="N154" i="1"/>
  <c r="T153" i="1"/>
  <c r="S153" i="1"/>
  <c r="W153" i="1" s="1"/>
  <c r="P153" i="1"/>
  <c r="O153" i="1"/>
  <c r="N153" i="1"/>
  <c r="V152" i="1"/>
  <c r="S152" i="1"/>
  <c r="W152" i="1" s="1"/>
  <c r="P152" i="1"/>
  <c r="O152" i="1"/>
  <c r="N152" i="1"/>
  <c r="V151" i="1"/>
  <c r="U151" i="1"/>
  <c r="P151" i="1"/>
  <c r="O151" i="1"/>
  <c r="N151" i="1"/>
  <c r="U150" i="1"/>
  <c r="T150" i="1"/>
  <c r="P150" i="1"/>
  <c r="O150" i="1"/>
  <c r="N150" i="1"/>
  <c r="T149" i="1"/>
  <c r="S149" i="1"/>
  <c r="W149" i="1" s="1"/>
  <c r="P149" i="1"/>
  <c r="O149" i="1"/>
  <c r="N149" i="1"/>
  <c r="V148" i="1"/>
  <c r="S148" i="1"/>
  <c r="W148" i="1" s="1"/>
  <c r="P148" i="1"/>
  <c r="O148" i="1"/>
  <c r="N148" i="1"/>
  <c r="V147" i="1"/>
  <c r="U147" i="1"/>
  <c r="P147" i="1"/>
  <c r="O147" i="1"/>
  <c r="N147" i="1"/>
  <c r="U146" i="1"/>
  <c r="T146" i="1"/>
  <c r="P146" i="1"/>
  <c r="O146" i="1"/>
  <c r="N146" i="1"/>
  <c r="T145" i="1"/>
  <c r="S145" i="1"/>
  <c r="W145" i="1" s="1"/>
  <c r="P145" i="1"/>
  <c r="O145" i="1"/>
  <c r="N145" i="1"/>
  <c r="V144" i="1"/>
  <c r="S144" i="1"/>
  <c r="W144" i="1" s="1"/>
  <c r="P144" i="1"/>
  <c r="O144" i="1"/>
  <c r="N144" i="1"/>
  <c r="V143" i="1"/>
  <c r="U143" i="1"/>
  <c r="P143" i="1"/>
  <c r="O143" i="1"/>
  <c r="N143" i="1"/>
  <c r="U142" i="1"/>
  <c r="T142" i="1"/>
  <c r="P142" i="1"/>
  <c r="O142" i="1"/>
  <c r="N142" i="1"/>
  <c r="T141" i="1"/>
  <c r="S141" i="1"/>
  <c r="W141" i="1" s="1"/>
  <c r="P141" i="1"/>
  <c r="O141" i="1"/>
  <c r="N141" i="1"/>
  <c r="V140" i="1"/>
  <c r="S140" i="1"/>
  <c r="W140" i="1" s="1"/>
  <c r="P140" i="1"/>
  <c r="O140" i="1"/>
  <c r="N140" i="1"/>
  <c r="V139" i="1"/>
  <c r="U139" i="1"/>
  <c r="P139" i="1"/>
  <c r="O139" i="1"/>
  <c r="N139" i="1"/>
  <c r="U138" i="1"/>
  <c r="T138" i="1"/>
  <c r="P138" i="1"/>
  <c r="O138" i="1"/>
  <c r="N138" i="1"/>
  <c r="T137" i="1"/>
  <c r="S137" i="1"/>
  <c r="W137" i="1" s="1"/>
  <c r="P137" i="1"/>
  <c r="O137" i="1"/>
  <c r="N137" i="1"/>
  <c r="V136" i="1"/>
  <c r="S136" i="1"/>
  <c r="W136" i="1" s="1"/>
  <c r="P136" i="1"/>
  <c r="O136" i="1"/>
  <c r="N136" i="1"/>
  <c r="V135" i="1"/>
  <c r="U135" i="1"/>
  <c r="P135" i="1"/>
  <c r="O135" i="1"/>
  <c r="N135" i="1"/>
  <c r="U134" i="1"/>
  <c r="T134" i="1"/>
  <c r="P134" i="1"/>
  <c r="O134" i="1"/>
  <c r="N134" i="1"/>
  <c r="T133" i="1"/>
  <c r="S133" i="1"/>
  <c r="W133" i="1" s="1"/>
  <c r="P133" i="1"/>
  <c r="O133" i="1"/>
  <c r="N133" i="1"/>
  <c r="V132" i="1"/>
  <c r="S132" i="1"/>
  <c r="W132" i="1" s="1"/>
  <c r="P132" i="1"/>
  <c r="O132" i="1"/>
  <c r="N132" i="1"/>
  <c r="V131" i="1"/>
  <c r="U131" i="1"/>
  <c r="P131" i="1"/>
  <c r="O131" i="1"/>
  <c r="N131" i="1"/>
  <c r="U130" i="1"/>
  <c r="T130" i="1"/>
  <c r="P130" i="1"/>
  <c r="O130" i="1"/>
  <c r="N130" i="1"/>
  <c r="T129" i="1"/>
  <c r="S129" i="1"/>
  <c r="W129" i="1" s="1"/>
  <c r="P129" i="1"/>
  <c r="O129" i="1"/>
  <c r="N129" i="1"/>
  <c r="V128" i="1"/>
  <c r="S128" i="1"/>
  <c r="W128" i="1" s="1"/>
  <c r="P128" i="1"/>
  <c r="O128" i="1"/>
  <c r="N128" i="1"/>
  <c r="V127" i="1"/>
  <c r="U127" i="1"/>
  <c r="P127" i="1"/>
  <c r="O127" i="1"/>
  <c r="N127" i="1"/>
  <c r="U126" i="1"/>
  <c r="T126" i="1"/>
  <c r="P126" i="1"/>
  <c r="O126" i="1"/>
  <c r="N126" i="1"/>
  <c r="T125" i="1"/>
  <c r="S125" i="1"/>
  <c r="W125" i="1" s="1"/>
  <c r="P125" i="1"/>
  <c r="O125" i="1"/>
  <c r="N125" i="1"/>
  <c r="V124" i="1"/>
  <c r="S124" i="1"/>
  <c r="W124" i="1" s="1"/>
  <c r="P124" i="1"/>
  <c r="O124" i="1"/>
  <c r="N124" i="1"/>
  <c r="V123" i="1"/>
  <c r="U123" i="1"/>
  <c r="P123" i="1"/>
  <c r="O123" i="1"/>
  <c r="N123" i="1"/>
  <c r="U122" i="1"/>
  <c r="T122" i="1"/>
  <c r="P122" i="1"/>
  <c r="O122" i="1"/>
  <c r="N122" i="1"/>
  <c r="T121" i="1"/>
  <c r="S121" i="1"/>
  <c r="W121" i="1" s="1"/>
  <c r="P121" i="1"/>
  <c r="O121" i="1"/>
  <c r="N121" i="1"/>
  <c r="V120" i="1"/>
  <c r="S120" i="1"/>
  <c r="W120" i="1" s="1"/>
  <c r="P120" i="1"/>
  <c r="O120" i="1"/>
  <c r="N120" i="1"/>
  <c r="V119" i="1"/>
  <c r="U119" i="1"/>
  <c r="P119" i="1"/>
  <c r="O119" i="1"/>
  <c r="N119" i="1"/>
  <c r="U118" i="1"/>
  <c r="T118" i="1"/>
  <c r="P118" i="1"/>
  <c r="O118" i="1"/>
  <c r="N118" i="1"/>
  <c r="T117" i="1"/>
  <c r="S117" i="1"/>
  <c r="W117" i="1" s="1"/>
  <c r="P117" i="1"/>
  <c r="O117" i="1"/>
  <c r="N117" i="1"/>
  <c r="V116" i="1"/>
  <c r="S116" i="1"/>
  <c r="W116" i="1" s="1"/>
  <c r="P116" i="1"/>
  <c r="O116" i="1"/>
  <c r="N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J165" i="1"/>
  <c r="G165" i="1"/>
  <c r="K165" i="1" s="1"/>
  <c r="D165" i="1"/>
  <c r="C165" i="1"/>
  <c r="I164" i="1"/>
  <c r="H164" i="1"/>
  <c r="D164" i="1"/>
  <c r="C164" i="1"/>
  <c r="J163" i="1"/>
  <c r="G163" i="1"/>
  <c r="K163" i="1" s="1"/>
  <c r="D163" i="1"/>
  <c r="C163" i="1"/>
  <c r="I162" i="1"/>
  <c r="H162" i="1"/>
  <c r="D162" i="1"/>
  <c r="C162" i="1"/>
  <c r="J161" i="1"/>
  <c r="G161" i="1"/>
  <c r="K161" i="1" s="1"/>
  <c r="D161" i="1"/>
  <c r="C161" i="1"/>
  <c r="I160" i="1"/>
  <c r="H160" i="1"/>
  <c r="D160" i="1"/>
  <c r="C160" i="1"/>
  <c r="J159" i="1"/>
  <c r="G159" i="1"/>
  <c r="K159" i="1" s="1"/>
  <c r="D159" i="1"/>
  <c r="C159" i="1"/>
  <c r="I158" i="1"/>
  <c r="H158" i="1"/>
  <c r="D158" i="1"/>
  <c r="C158" i="1"/>
  <c r="J157" i="1"/>
  <c r="G157" i="1"/>
  <c r="K157" i="1" s="1"/>
  <c r="D157" i="1"/>
  <c r="C157" i="1"/>
  <c r="I156" i="1"/>
  <c r="H156" i="1"/>
  <c r="D156" i="1"/>
  <c r="C156" i="1"/>
  <c r="J155" i="1"/>
  <c r="G155" i="1"/>
  <c r="K155" i="1" s="1"/>
  <c r="D155" i="1"/>
  <c r="C155" i="1"/>
  <c r="I154" i="1"/>
  <c r="H154" i="1"/>
  <c r="D154" i="1"/>
  <c r="C154" i="1"/>
  <c r="J153" i="1"/>
  <c r="G153" i="1"/>
  <c r="K153" i="1" s="1"/>
  <c r="D153" i="1"/>
  <c r="C153" i="1"/>
  <c r="I152" i="1"/>
  <c r="H152" i="1"/>
  <c r="D152" i="1"/>
  <c r="C152" i="1"/>
  <c r="J151" i="1"/>
  <c r="H151" i="1"/>
  <c r="G151" i="1"/>
  <c r="K151" i="1" s="1"/>
  <c r="D151" i="1"/>
  <c r="C151" i="1"/>
  <c r="J150" i="1"/>
  <c r="I150" i="1"/>
  <c r="H150" i="1"/>
  <c r="D150" i="1"/>
  <c r="C150" i="1"/>
  <c r="J149" i="1"/>
  <c r="H149" i="1"/>
  <c r="G149" i="1"/>
  <c r="K149" i="1" s="1"/>
  <c r="D149" i="1"/>
  <c r="C149" i="1"/>
  <c r="J148" i="1"/>
  <c r="I148" i="1"/>
  <c r="H148" i="1"/>
  <c r="D148" i="1"/>
  <c r="C148" i="1"/>
  <c r="J147" i="1"/>
  <c r="H147" i="1"/>
  <c r="G147" i="1"/>
  <c r="K147" i="1" s="1"/>
  <c r="D147" i="1"/>
  <c r="C147" i="1"/>
  <c r="J146" i="1"/>
  <c r="I146" i="1"/>
  <c r="H146" i="1"/>
  <c r="D146" i="1"/>
  <c r="C146" i="1"/>
  <c r="J145" i="1"/>
  <c r="H145" i="1"/>
  <c r="G145" i="1"/>
  <c r="K145" i="1" s="1"/>
  <c r="D145" i="1"/>
  <c r="C145" i="1"/>
  <c r="J144" i="1"/>
  <c r="I144" i="1"/>
  <c r="H144" i="1"/>
  <c r="D144" i="1"/>
  <c r="C144" i="1"/>
  <c r="J143" i="1"/>
  <c r="H143" i="1"/>
  <c r="G143" i="1"/>
  <c r="K143" i="1" s="1"/>
  <c r="D143" i="1"/>
  <c r="C143" i="1"/>
  <c r="J142" i="1"/>
  <c r="I142" i="1"/>
  <c r="H142" i="1"/>
  <c r="D142" i="1"/>
  <c r="C142" i="1"/>
  <c r="J141" i="1"/>
  <c r="H141" i="1"/>
  <c r="G141" i="1"/>
  <c r="K141" i="1" s="1"/>
  <c r="D141" i="1"/>
  <c r="C141" i="1"/>
  <c r="J140" i="1"/>
  <c r="I140" i="1"/>
  <c r="H140" i="1"/>
  <c r="D140" i="1"/>
  <c r="C140" i="1"/>
  <c r="J139" i="1"/>
  <c r="H139" i="1"/>
  <c r="G139" i="1"/>
  <c r="K139" i="1" s="1"/>
  <c r="D139" i="1"/>
  <c r="C139" i="1"/>
  <c r="J138" i="1"/>
  <c r="I138" i="1"/>
  <c r="H138" i="1"/>
  <c r="D138" i="1"/>
  <c r="C138" i="1"/>
  <c r="J137" i="1"/>
  <c r="H137" i="1"/>
  <c r="G137" i="1"/>
  <c r="K137" i="1" s="1"/>
  <c r="D137" i="1"/>
  <c r="C137" i="1"/>
  <c r="J136" i="1"/>
  <c r="I136" i="1"/>
  <c r="H136" i="1"/>
  <c r="D136" i="1"/>
  <c r="C136" i="1"/>
  <c r="J135" i="1"/>
  <c r="H135" i="1"/>
  <c r="G135" i="1"/>
  <c r="K135" i="1" s="1"/>
  <c r="D135" i="1"/>
  <c r="C135" i="1"/>
  <c r="J134" i="1"/>
  <c r="I134" i="1"/>
  <c r="H134" i="1"/>
  <c r="D134" i="1"/>
  <c r="C134" i="1"/>
  <c r="J133" i="1"/>
  <c r="H133" i="1"/>
  <c r="G133" i="1"/>
  <c r="K133" i="1" s="1"/>
  <c r="D133" i="1"/>
  <c r="C133" i="1"/>
  <c r="J132" i="1"/>
  <c r="I132" i="1"/>
  <c r="H132" i="1"/>
  <c r="D132" i="1"/>
  <c r="C132" i="1"/>
  <c r="J131" i="1"/>
  <c r="H131" i="1"/>
  <c r="G131" i="1"/>
  <c r="K131" i="1" s="1"/>
  <c r="D131" i="1"/>
  <c r="C131" i="1"/>
  <c r="J130" i="1"/>
  <c r="I130" i="1"/>
  <c r="H130" i="1"/>
  <c r="G130" i="1"/>
  <c r="K130" i="1" s="1"/>
  <c r="D130" i="1"/>
  <c r="C130" i="1"/>
  <c r="J129" i="1"/>
  <c r="I129" i="1"/>
  <c r="H129" i="1"/>
  <c r="G129" i="1"/>
  <c r="K129" i="1" s="1"/>
  <c r="D129" i="1"/>
  <c r="C129" i="1"/>
  <c r="J128" i="1"/>
  <c r="I128" i="1"/>
  <c r="H128" i="1"/>
  <c r="G128" i="1"/>
  <c r="K128" i="1" s="1"/>
  <c r="D128" i="1"/>
  <c r="C128" i="1"/>
  <c r="J127" i="1"/>
  <c r="I127" i="1"/>
  <c r="H127" i="1"/>
  <c r="G127" i="1"/>
  <c r="K127" i="1" s="1"/>
  <c r="D127" i="1"/>
  <c r="C127" i="1"/>
  <c r="J126" i="1"/>
  <c r="I126" i="1"/>
  <c r="H126" i="1"/>
  <c r="G126" i="1"/>
  <c r="K126" i="1" s="1"/>
  <c r="D126" i="1"/>
  <c r="C126" i="1"/>
  <c r="J125" i="1"/>
  <c r="I125" i="1"/>
  <c r="H125" i="1"/>
  <c r="G125" i="1"/>
  <c r="K125" i="1" s="1"/>
  <c r="D125" i="1"/>
  <c r="C125" i="1"/>
  <c r="J124" i="1"/>
  <c r="I124" i="1"/>
  <c r="H124" i="1"/>
  <c r="G124" i="1"/>
  <c r="K124" i="1" s="1"/>
  <c r="D124" i="1"/>
  <c r="C124" i="1"/>
  <c r="J123" i="1"/>
  <c r="I123" i="1"/>
  <c r="H123" i="1"/>
  <c r="G123" i="1"/>
  <c r="K123" i="1" s="1"/>
  <c r="D123" i="1"/>
  <c r="C123" i="1"/>
  <c r="J122" i="1"/>
  <c r="I122" i="1"/>
  <c r="H122" i="1"/>
  <c r="G122" i="1"/>
  <c r="K122" i="1" s="1"/>
  <c r="D122" i="1"/>
  <c r="C122" i="1"/>
  <c r="J121" i="1"/>
  <c r="I121" i="1"/>
  <c r="H121" i="1"/>
  <c r="G121" i="1"/>
  <c r="K121" i="1" s="1"/>
  <c r="D121" i="1"/>
  <c r="C121" i="1"/>
  <c r="J120" i="1"/>
  <c r="I120" i="1"/>
  <c r="H120" i="1"/>
  <c r="G120" i="1"/>
  <c r="K120" i="1" s="1"/>
  <c r="D120" i="1"/>
  <c r="C120" i="1"/>
  <c r="J119" i="1"/>
  <c r="I119" i="1"/>
  <c r="H119" i="1"/>
  <c r="G119" i="1"/>
  <c r="K119" i="1" s="1"/>
  <c r="D119" i="1"/>
  <c r="C119" i="1"/>
  <c r="J118" i="1"/>
  <c r="I118" i="1"/>
  <c r="H118" i="1"/>
  <c r="G118" i="1"/>
  <c r="K118" i="1" s="1"/>
  <c r="D118" i="1"/>
  <c r="C118" i="1"/>
  <c r="J117" i="1"/>
  <c r="I117" i="1"/>
  <c r="H117" i="1"/>
  <c r="G117" i="1"/>
  <c r="K117" i="1" s="1"/>
  <c r="D117" i="1"/>
  <c r="C117" i="1"/>
  <c r="J116" i="1"/>
  <c r="I116" i="1"/>
  <c r="H116" i="1"/>
  <c r="G116" i="1"/>
  <c r="K116" i="1" s="1"/>
  <c r="D116" i="1"/>
  <c r="C116" i="1"/>
  <c r="B116" i="1"/>
  <c r="N87" i="1"/>
  <c r="O87" i="1"/>
  <c r="P87" i="1"/>
  <c r="S87" i="1"/>
  <c r="W87" i="1" s="1"/>
  <c r="T87" i="1"/>
  <c r="U87" i="1"/>
  <c r="V87" i="1"/>
  <c r="N88" i="1"/>
  <c r="O88" i="1"/>
  <c r="P88" i="1"/>
  <c r="S88" i="1"/>
  <c r="W88" i="1" s="1"/>
  <c r="T88" i="1"/>
  <c r="U88" i="1"/>
  <c r="V88" i="1"/>
  <c r="N89" i="1"/>
  <c r="O89" i="1"/>
  <c r="P89" i="1"/>
  <c r="S89" i="1"/>
  <c r="W89" i="1" s="1"/>
  <c r="T89" i="1"/>
  <c r="U89" i="1"/>
  <c r="V89" i="1"/>
  <c r="N90" i="1"/>
  <c r="O90" i="1"/>
  <c r="P90" i="1"/>
  <c r="S90" i="1"/>
  <c r="W90" i="1" s="1"/>
  <c r="T90" i="1"/>
  <c r="U90" i="1"/>
  <c r="V90" i="1"/>
  <c r="N91" i="1"/>
  <c r="O91" i="1"/>
  <c r="P91" i="1"/>
  <c r="S91" i="1"/>
  <c r="W91" i="1" s="1"/>
  <c r="T91" i="1"/>
  <c r="U91" i="1"/>
  <c r="V91" i="1"/>
  <c r="N92" i="1"/>
  <c r="O92" i="1"/>
  <c r="P92" i="1"/>
  <c r="S92" i="1"/>
  <c r="W92" i="1" s="1"/>
  <c r="T92" i="1"/>
  <c r="U92" i="1"/>
  <c r="V92" i="1"/>
  <c r="N93" i="1"/>
  <c r="O93" i="1"/>
  <c r="P93" i="1"/>
  <c r="S93" i="1"/>
  <c r="W93" i="1" s="1"/>
  <c r="T93" i="1"/>
  <c r="U93" i="1"/>
  <c r="V93" i="1"/>
  <c r="N94" i="1"/>
  <c r="O94" i="1"/>
  <c r="P94" i="1"/>
  <c r="S94" i="1"/>
  <c r="W94" i="1" s="1"/>
  <c r="T94" i="1"/>
  <c r="U94" i="1"/>
  <c r="V94" i="1"/>
  <c r="N95" i="1"/>
  <c r="O95" i="1"/>
  <c r="P95" i="1"/>
  <c r="S95" i="1"/>
  <c r="W95" i="1" s="1"/>
  <c r="T95" i="1"/>
  <c r="U95" i="1"/>
  <c r="V95" i="1"/>
  <c r="N96" i="1"/>
  <c r="O96" i="1"/>
  <c r="P96" i="1"/>
  <c r="S96" i="1"/>
  <c r="W96" i="1" s="1"/>
  <c r="T96" i="1"/>
  <c r="U96" i="1"/>
  <c r="V96" i="1"/>
  <c r="N97" i="1"/>
  <c r="O97" i="1"/>
  <c r="P97" i="1"/>
  <c r="S97" i="1"/>
  <c r="W97" i="1" s="1"/>
  <c r="T97" i="1"/>
  <c r="U97" i="1"/>
  <c r="V97" i="1"/>
  <c r="N98" i="1"/>
  <c r="O98" i="1"/>
  <c r="P98" i="1"/>
  <c r="S98" i="1"/>
  <c r="W98" i="1" s="1"/>
  <c r="T98" i="1"/>
  <c r="U98" i="1"/>
  <c r="V98" i="1"/>
  <c r="N99" i="1"/>
  <c r="O99" i="1"/>
  <c r="P99" i="1"/>
  <c r="S99" i="1"/>
  <c r="W99" i="1" s="1"/>
  <c r="T99" i="1"/>
  <c r="U99" i="1"/>
  <c r="V99" i="1"/>
  <c r="N100" i="1"/>
  <c r="O100" i="1"/>
  <c r="P100" i="1"/>
  <c r="S100" i="1"/>
  <c r="W100" i="1" s="1"/>
  <c r="T100" i="1"/>
  <c r="U100" i="1"/>
  <c r="V100" i="1"/>
  <c r="N101" i="1"/>
  <c r="O101" i="1"/>
  <c r="P101" i="1"/>
  <c r="S101" i="1"/>
  <c r="W101" i="1" s="1"/>
  <c r="T101" i="1"/>
  <c r="U101" i="1"/>
  <c r="V101" i="1"/>
  <c r="N102" i="1"/>
  <c r="O102" i="1"/>
  <c r="P102" i="1"/>
  <c r="S102" i="1"/>
  <c r="W102" i="1" s="1"/>
  <c r="T102" i="1"/>
  <c r="U102" i="1"/>
  <c r="V102" i="1"/>
  <c r="N103" i="1"/>
  <c r="O103" i="1"/>
  <c r="P103" i="1"/>
  <c r="S103" i="1"/>
  <c r="W103" i="1" s="1"/>
  <c r="T103" i="1"/>
  <c r="U103" i="1"/>
  <c r="V103" i="1"/>
  <c r="N104" i="1"/>
  <c r="O104" i="1"/>
  <c r="P104" i="1"/>
  <c r="S104" i="1"/>
  <c r="W104" i="1" s="1"/>
  <c r="T104" i="1"/>
  <c r="U104" i="1"/>
  <c r="V104" i="1"/>
  <c r="N105" i="1"/>
  <c r="O105" i="1"/>
  <c r="P105" i="1"/>
  <c r="S105" i="1"/>
  <c r="W105" i="1" s="1"/>
  <c r="T105" i="1"/>
  <c r="U105" i="1"/>
  <c r="V105" i="1"/>
  <c r="N106" i="1"/>
  <c r="O106" i="1"/>
  <c r="P106" i="1"/>
  <c r="S106" i="1"/>
  <c r="W106" i="1" s="1"/>
  <c r="T106" i="1"/>
  <c r="U106" i="1"/>
  <c r="V106" i="1"/>
  <c r="N107" i="1"/>
  <c r="O107" i="1"/>
  <c r="P107" i="1"/>
  <c r="S107" i="1"/>
  <c r="W107" i="1" s="1"/>
  <c r="T107" i="1"/>
  <c r="U107" i="1"/>
  <c r="V107" i="1"/>
  <c r="N108" i="1"/>
  <c r="O108" i="1"/>
  <c r="P108" i="1"/>
  <c r="S108" i="1"/>
  <c r="W108" i="1" s="1"/>
  <c r="T108" i="1"/>
  <c r="U108" i="1"/>
  <c r="V108" i="1"/>
  <c r="N109" i="1"/>
  <c r="O109" i="1"/>
  <c r="P109" i="1"/>
  <c r="S109" i="1"/>
  <c r="W109" i="1" s="1"/>
  <c r="T109" i="1"/>
  <c r="U109" i="1"/>
  <c r="V109" i="1"/>
  <c r="N110" i="1"/>
  <c r="O110" i="1"/>
  <c r="P110" i="1"/>
  <c r="S110" i="1"/>
  <c r="W110" i="1" s="1"/>
  <c r="T110" i="1"/>
  <c r="U110" i="1"/>
  <c r="V110" i="1"/>
  <c r="N111" i="1"/>
  <c r="O111" i="1"/>
  <c r="P111" i="1"/>
  <c r="S111" i="1"/>
  <c r="W111" i="1" s="1"/>
  <c r="T111" i="1"/>
  <c r="U111" i="1"/>
  <c r="V111" i="1"/>
  <c r="B87" i="1"/>
  <c r="C87" i="1"/>
  <c r="D87" i="1"/>
  <c r="G87" i="1"/>
  <c r="K87" i="1" s="1"/>
  <c r="H87" i="1"/>
  <c r="I87" i="1"/>
  <c r="J87" i="1"/>
  <c r="B88" i="1"/>
  <c r="C88" i="1"/>
  <c r="D88" i="1"/>
  <c r="G88" i="1"/>
  <c r="K88" i="1" s="1"/>
  <c r="H88" i="1"/>
  <c r="I88" i="1"/>
  <c r="J88" i="1"/>
  <c r="B89" i="1"/>
  <c r="C89" i="1"/>
  <c r="D89" i="1"/>
  <c r="G89" i="1"/>
  <c r="K89" i="1" s="1"/>
  <c r="H89" i="1"/>
  <c r="I89" i="1"/>
  <c r="J89" i="1"/>
  <c r="B90" i="1"/>
  <c r="C90" i="1"/>
  <c r="D90" i="1"/>
  <c r="G90" i="1"/>
  <c r="K90" i="1" s="1"/>
  <c r="H90" i="1"/>
  <c r="I90" i="1"/>
  <c r="J90" i="1"/>
  <c r="B91" i="1"/>
  <c r="C91" i="1"/>
  <c r="D91" i="1"/>
  <c r="G91" i="1"/>
  <c r="K91" i="1" s="1"/>
  <c r="H91" i="1"/>
  <c r="I91" i="1"/>
  <c r="J91" i="1"/>
  <c r="B92" i="1"/>
  <c r="C92" i="1"/>
  <c r="D92" i="1"/>
  <c r="G92" i="1"/>
  <c r="K92" i="1" s="1"/>
  <c r="H92" i="1"/>
  <c r="I92" i="1"/>
  <c r="J92" i="1"/>
  <c r="B93" i="1"/>
  <c r="C93" i="1"/>
  <c r="D93" i="1"/>
  <c r="G93" i="1"/>
  <c r="K93" i="1" s="1"/>
  <c r="H93" i="1"/>
  <c r="I93" i="1"/>
  <c r="J93" i="1"/>
  <c r="B94" i="1"/>
  <c r="C94" i="1"/>
  <c r="D94" i="1"/>
  <c r="G94" i="1"/>
  <c r="K94" i="1" s="1"/>
  <c r="H94" i="1"/>
  <c r="I94" i="1"/>
  <c r="J94" i="1"/>
  <c r="B95" i="1"/>
  <c r="C95" i="1"/>
  <c r="D95" i="1"/>
  <c r="G95" i="1"/>
  <c r="K95" i="1" s="1"/>
  <c r="H95" i="1"/>
  <c r="I95" i="1"/>
  <c r="J95" i="1"/>
  <c r="B96" i="1"/>
  <c r="C96" i="1"/>
  <c r="D96" i="1"/>
  <c r="G96" i="1"/>
  <c r="K96" i="1" s="1"/>
  <c r="H96" i="1"/>
  <c r="I96" i="1"/>
  <c r="J96" i="1"/>
  <c r="B97" i="1"/>
  <c r="C97" i="1"/>
  <c r="D97" i="1"/>
  <c r="G97" i="1"/>
  <c r="K97" i="1" s="1"/>
  <c r="H97" i="1"/>
  <c r="I97" i="1"/>
  <c r="J97" i="1"/>
  <c r="B98" i="1"/>
  <c r="C98" i="1"/>
  <c r="D98" i="1"/>
  <c r="G98" i="1"/>
  <c r="K98" i="1" s="1"/>
  <c r="H98" i="1"/>
  <c r="I98" i="1"/>
  <c r="J98" i="1"/>
  <c r="B99" i="1"/>
  <c r="C99" i="1"/>
  <c r="D99" i="1"/>
  <c r="G99" i="1"/>
  <c r="K99" i="1" s="1"/>
  <c r="H99" i="1"/>
  <c r="I99" i="1"/>
  <c r="J99" i="1"/>
  <c r="B100" i="1"/>
  <c r="C100" i="1"/>
  <c r="D100" i="1"/>
  <c r="G100" i="1"/>
  <c r="K100" i="1" s="1"/>
  <c r="H100" i="1"/>
  <c r="I100" i="1"/>
  <c r="J100" i="1"/>
  <c r="B101" i="1"/>
  <c r="C101" i="1"/>
  <c r="D101" i="1"/>
  <c r="G101" i="1"/>
  <c r="K101" i="1" s="1"/>
  <c r="H101" i="1"/>
  <c r="I101" i="1"/>
  <c r="J101" i="1"/>
  <c r="B102" i="1"/>
  <c r="C102" i="1"/>
  <c r="D102" i="1"/>
  <c r="G102" i="1"/>
  <c r="K102" i="1" s="1"/>
  <c r="H102" i="1"/>
  <c r="I102" i="1"/>
  <c r="J102" i="1"/>
  <c r="B103" i="1"/>
  <c r="C103" i="1"/>
  <c r="D103" i="1"/>
  <c r="G103" i="1"/>
  <c r="K103" i="1" s="1"/>
  <c r="H103" i="1"/>
  <c r="I103" i="1"/>
  <c r="J103" i="1"/>
  <c r="B104" i="1"/>
  <c r="C104" i="1"/>
  <c r="D104" i="1"/>
  <c r="G104" i="1"/>
  <c r="K104" i="1" s="1"/>
  <c r="H104" i="1"/>
  <c r="I104" i="1"/>
  <c r="J104" i="1"/>
  <c r="B105" i="1"/>
  <c r="C105" i="1"/>
  <c r="D105" i="1"/>
  <c r="G105" i="1"/>
  <c r="K105" i="1" s="1"/>
  <c r="H105" i="1"/>
  <c r="I105" i="1"/>
  <c r="J105" i="1"/>
  <c r="B106" i="1"/>
  <c r="C106" i="1"/>
  <c r="D106" i="1"/>
  <c r="G106" i="1"/>
  <c r="K106" i="1" s="1"/>
  <c r="H106" i="1"/>
  <c r="I106" i="1"/>
  <c r="J106" i="1"/>
  <c r="B107" i="1"/>
  <c r="C107" i="1"/>
  <c r="D107" i="1"/>
  <c r="G107" i="1"/>
  <c r="K107" i="1" s="1"/>
  <c r="H107" i="1"/>
  <c r="I107" i="1"/>
  <c r="J107" i="1"/>
  <c r="B108" i="1"/>
  <c r="C108" i="1"/>
  <c r="D108" i="1"/>
  <c r="G108" i="1"/>
  <c r="K108" i="1" s="1"/>
  <c r="H108" i="1"/>
  <c r="I108" i="1"/>
  <c r="J108" i="1"/>
  <c r="B109" i="1"/>
  <c r="C109" i="1"/>
  <c r="D109" i="1"/>
  <c r="G109" i="1"/>
  <c r="K109" i="1" s="1"/>
  <c r="H109" i="1"/>
  <c r="I109" i="1"/>
  <c r="J109" i="1"/>
  <c r="B110" i="1"/>
  <c r="C110" i="1"/>
  <c r="D110" i="1"/>
  <c r="G110" i="1"/>
  <c r="K110" i="1" s="1"/>
  <c r="H110" i="1"/>
  <c r="I110" i="1"/>
  <c r="J110" i="1"/>
  <c r="B111" i="1"/>
  <c r="C111" i="1"/>
  <c r="D111" i="1"/>
  <c r="G111" i="1"/>
  <c r="K111" i="1" s="1"/>
  <c r="H111" i="1"/>
  <c r="I111" i="1"/>
  <c r="J111" i="1"/>
  <c r="V86" i="1"/>
  <c r="U86" i="1"/>
  <c r="T86" i="1"/>
  <c r="S86" i="1"/>
  <c r="W86" i="1" s="1"/>
  <c r="P86" i="1"/>
  <c r="O86" i="1"/>
  <c r="N86" i="1"/>
  <c r="J86" i="1"/>
  <c r="I86" i="1"/>
  <c r="H86" i="1"/>
  <c r="G86" i="1"/>
  <c r="K86" i="1" s="1"/>
  <c r="D86" i="1"/>
  <c r="C86" i="1"/>
  <c r="B86" i="1"/>
  <c r="V85" i="1"/>
  <c r="U85" i="1"/>
  <c r="T85" i="1"/>
  <c r="S85" i="1"/>
  <c r="W85" i="1" s="1"/>
  <c r="P85" i="1"/>
  <c r="O85" i="1"/>
  <c r="N85" i="1"/>
  <c r="J85" i="1"/>
  <c r="I85" i="1"/>
  <c r="H85" i="1"/>
  <c r="G85" i="1"/>
  <c r="K85" i="1" s="1"/>
  <c r="D85" i="1"/>
  <c r="C85" i="1"/>
  <c r="B85" i="1"/>
  <c r="V84" i="1"/>
  <c r="U84" i="1"/>
  <c r="T84" i="1"/>
  <c r="S84" i="1"/>
  <c r="W84" i="1" s="1"/>
  <c r="P84" i="1"/>
  <c r="O84" i="1"/>
  <c r="N84" i="1"/>
  <c r="J84" i="1"/>
  <c r="I84" i="1"/>
  <c r="H84" i="1"/>
  <c r="G84" i="1"/>
  <c r="K84" i="1" s="1"/>
  <c r="D84" i="1"/>
  <c r="C84" i="1"/>
  <c r="B84" i="1"/>
  <c r="V83" i="1"/>
  <c r="U83" i="1"/>
  <c r="T83" i="1"/>
  <c r="S83" i="1"/>
  <c r="W83" i="1" s="1"/>
  <c r="P83" i="1"/>
  <c r="O83" i="1"/>
  <c r="N83" i="1"/>
  <c r="J83" i="1"/>
  <c r="I83" i="1"/>
  <c r="H83" i="1"/>
  <c r="G83" i="1"/>
  <c r="K83" i="1" s="1"/>
  <c r="D83" i="1"/>
  <c r="C83" i="1"/>
  <c r="B83" i="1"/>
  <c r="V82" i="1"/>
  <c r="U82" i="1"/>
  <c r="T82" i="1"/>
  <c r="S82" i="1"/>
  <c r="W82" i="1" s="1"/>
  <c r="P82" i="1"/>
  <c r="O82" i="1"/>
  <c r="N82" i="1"/>
  <c r="J82" i="1"/>
  <c r="I82" i="1"/>
  <c r="H82" i="1"/>
  <c r="G82" i="1"/>
  <c r="K82" i="1" s="1"/>
  <c r="D82" i="1"/>
  <c r="C82" i="1"/>
  <c r="B82" i="1"/>
  <c r="V81" i="1"/>
  <c r="U81" i="1"/>
  <c r="T81" i="1"/>
  <c r="S81" i="1"/>
  <c r="W81" i="1" s="1"/>
  <c r="P81" i="1"/>
  <c r="O81" i="1"/>
  <c r="N81" i="1"/>
  <c r="J81" i="1"/>
  <c r="I81" i="1"/>
  <c r="H81" i="1"/>
  <c r="G81" i="1"/>
  <c r="K81" i="1" s="1"/>
  <c r="D81" i="1"/>
  <c r="C81" i="1"/>
  <c r="B81" i="1"/>
  <c r="V80" i="1"/>
  <c r="U80" i="1"/>
  <c r="T80" i="1"/>
  <c r="S80" i="1"/>
  <c r="W80" i="1" s="1"/>
  <c r="P80" i="1"/>
  <c r="O80" i="1"/>
  <c r="N80" i="1"/>
  <c r="J80" i="1"/>
  <c r="I80" i="1"/>
  <c r="H80" i="1"/>
  <c r="G80" i="1"/>
  <c r="K80" i="1" s="1"/>
  <c r="D80" i="1"/>
  <c r="C80" i="1"/>
  <c r="B80" i="1"/>
  <c r="V79" i="1"/>
  <c r="U79" i="1"/>
  <c r="T79" i="1"/>
  <c r="S79" i="1"/>
  <c r="W79" i="1" s="1"/>
  <c r="P79" i="1"/>
  <c r="O79" i="1"/>
  <c r="N79" i="1"/>
  <c r="J79" i="1"/>
  <c r="I79" i="1"/>
  <c r="H79" i="1"/>
  <c r="G79" i="1"/>
  <c r="K79" i="1" s="1"/>
  <c r="D79" i="1"/>
  <c r="C79" i="1"/>
  <c r="B79" i="1"/>
  <c r="V78" i="1"/>
  <c r="U78" i="1"/>
  <c r="T78" i="1"/>
  <c r="S78" i="1"/>
  <c r="W78" i="1" s="1"/>
  <c r="P78" i="1"/>
  <c r="O78" i="1"/>
  <c r="N78" i="1"/>
  <c r="J78" i="1"/>
  <c r="I78" i="1"/>
  <c r="H78" i="1"/>
  <c r="G78" i="1"/>
  <c r="K78" i="1" s="1"/>
  <c r="D78" i="1"/>
  <c r="C78" i="1"/>
  <c r="B78" i="1"/>
  <c r="V77" i="1"/>
  <c r="U77" i="1"/>
  <c r="T77" i="1"/>
  <c r="S77" i="1"/>
  <c r="W77" i="1" s="1"/>
  <c r="P77" i="1"/>
  <c r="O77" i="1"/>
  <c r="N77" i="1"/>
  <c r="J77" i="1"/>
  <c r="I77" i="1"/>
  <c r="H77" i="1"/>
  <c r="G77" i="1"/>
  <c r="K77" i="1" s="1"/>
  <c r="D77" i="1"/>
  <c r="C77" i="1"/>
  <c r="B77" i="1"/>
  <c r="V76" i="1"/>
  <c r="U76" i="1"/>
  <c r="T76" i="1"/>
  <c r="S76" i="1"/>
  <c r="W76" i="1" s="1"/>
  <c r="P76" i="1"/>
  <c r="O76" i="1"/>
  <c r="N76" i="1"/>
  <c r="J76" i="1"/>
  <c r="I76" i="1"/>
  <c r="H76" i="1"/>
  <c r="G76" i="1"/>
  <c r="K76" i="1" s="1"/>
  <c r="D76" i="1"/>
  <c r="C76" i="1"/>
  <c r="B76" i="1"/>
  <c r="V75" i="1"/>
  <c r="U75" i="1"/>
  <c r="T75" i="1"/>
  <c r="S75" i="1"/>
  <c r="W75" i="1" s="1"/>
  <c r="P75" i="1"/>
  <c r="O75" i="1"/>
  <c r="N75" i="1"/>
  <c r="J75" i="1"/>
  <c r="I75" i="1"/>
  <c r="H75" i="1"/>
  <c r="G75" i="1"/>
  <c r="K75" i="1" s="1"/>
  <c r="D75" i="1"/>
  <c r="C75" i="1"/>
  <c r="B75" i="1"/>
  <c r="V74" i="1"/>
  <c r="U74" i="1"/>
  <c r="T74" i="1"/>
  <c r="S74" i="1"/>
  <c r="W74" i="1" s="1"/>
  <c r="P74" i="1"/>
  <c r="O74" i="1"/>
  <c r="N74" i="1"/>
  <c r="J74" i="1"/>
  <c r="I74" i="1"/>
  <c r="H74" i="1"/>
  <c r="G74" i="1"/>
  <c r="K74" i="1" s="1"/>
  <c r="D74" i="1"/>
  <c r="C74" i="1"/>
  <c r="B74" i="1"/>
  <c r="V73" i="1"/>
  <c r="U73" i="1"/>
  <c r="T73" i="1"/>
  <c r="S73" i="1"/>
  <c r="W73" i="1" s="1"/>
  <c r="P73" i="1"/>
  <c r="O73" i="1"/>
  <c r="N73" i="1"/>
  <c r="J73" i="1"/>
  <c r="I73" i="1"/>
  <c r="H73" i="1"/>
  <c r="G73" i="1"/>
  <c r="K73" i="1" s="1"/>
  <c r="D73" i="1"/>
  <c r="C73" i="1"/>
  <c r="B73" i="1"/>
  <c r="V72" i="1"/>
  <c r="U72" i="1"/>
  <c r="T72" i="1"/>
  <c r="S72" i="1"/>
  <c r="W72" i="1" s="1"/>
  <c r="P72" i="1"/>
  <c r="O72" i="1"/>
  <c r="N72" i="1"/>
  <c r="J72" i="1"/>
  <c r="I72" i="1"/>
  <c r="H72" i="1"/>
  <c r="G72" i="1"/>
  <c r="K72" i="1" s="1"/>
  <c r="D72" i="1"/>
  <c r="C72" i="1"/>
  <c r="B72" i="1"/>
  <c r="V71" i="1"/>
  <c r="U71" i="1"/>
  <c r="T71" i="1"/>
  <c r="S71" i="1"/>
  <c r="W71" i="1" s="1"/>
  <c r="P71" i="1"/>
  <c r="O71" i="1"/>
  <c r="N71" i="1"/>
  <c r="J71" i="1"/>
  <c r="I71" i="1"/>
  <c r="H71" i="1"/>
  <c r="G71" i="1"/>
  <c r="K71" i="1" s="1"/>
  <c r="D71" i="1"/>
  <c r="C71" i="1"/>
  <c r="B71" i="1"/>
  <c r="V70" i="1"/>
  <c r="U70" i="1"/>
  <c r="T70" i="1"/>
  <c r="S70" i="1"/>
  <c r="W70" i="1" s="1"/>
  <c r="P70" i="1"/>
  <c r="O70" i="1"/>
  <c r="N70" i="1"/>
  <c r="J70" i="1"/>
  <c r="I70" i="1"/>
  <c r="H70" i="1"/>
  <c r="G70" i="1"/>
  <c r="K70" i="1" s="1"/>
  <c r="D70" i="1"/>
  <c r="C70" i="1"/>
  <c r="B70" i="1"/>
  <c r="V69" i="1"/>
  <c r="U69" i="1"/>
  <c r="T69" i="1"/>
  <c r="S69" i="1"/>
  <c r="W69" i="1" s="1"/>
  <c r="P69" i="1"/>
  <c r="O69" i="1"/>
  <c r="N69" i="1"/>
  <c r="J69" i="1"/>
  <c r="I69" i="1"/>
  <c r="H69" i="1"/>
  <c r="G69" i="1"/>
  <c r="K69" i="1" s="1"/>
  <c r="D69" i="1"/>
  <c r="C69" i="1"/>
  <c r="B69" i="1"/>
  <c r="V68" i="1"/>
  <c r="U68" i="1"/>
  <c r="T68" i="1"/>
  <c r="S68" i="1"/>
  <c r="W68" i="1" s="1"/>
  <c r="P68" i="1"/>
  <c r="O68" i="1"/>
  <c r="N68" i="1"/>
  <c r="J68" i="1"/>
  <c r="I68" i="1"/>
  <c r="H68" i="1"/>
  <c r="G68" i="1"/>
  <c r="K68" i="1" s="1"/>
  <c r="D68" i="1"/>
  <c r="C68" i="1"/>
  <c r="B68" i="1"/>
  <c r="V67" i="1"/>
  <c r="U67" i="1"/>
  <c r="T67" i="1"/>
  <c r="S67" i="1"/>
  <c r="W67" i="1" s="1"/>
  <c r="P67" i="1"/>
  <c r="O67" i="1"/>
  <c r="N67" i="1"/>
  <c r="J67" i="1"/>
  <c r="I67" i="1"/>
  <c r="H67" i="1"/>
  <c r="G67" i="1"/>
  <c r="K67" i="1" s="1"/>
  <c r="D67" i="1"/>
  <c r="C67" i="1"/>
  <c r="B67" i="1"/>
  <c r="V66" i="1"/>
  <c r="U66" i="1"/>
  <c r="T66" i="1"/>
  <c r="S66" i="1"/>
  <c r="W66" i="1" s="1"/>
  <c r="P66" i="1"/>
  <c r="O66" i="1"/>
  <c r="N66" i="1"/>
  <c r="J66" i="1"/>
  <c r="I66" i="1"/>
  <c r="H66" i="1"/>
  <c r="G66" i="1"/>
  <c r="K66" i="1" s="1"/>
  <c r="D66" i="1"/>
  <c r="C66" i="1"/>
  <c r="B66" i="1"/>
  <c r="V65" i="1"/>
  <c r="U65" i="1"/>
  <c r="T65" i="1"/>
  <c r="S65" i="1"/>
  <c r="W65" i="1" s="1"/>
  <c r="P65" i="1"/>
  <c r="O65" i="1"/>
  <c r="N65" i="1"/>
  <c r="J65" i="1"/>
  <c r="I65" i="1"/>
  <c r="H65" i="1"/>
  <c r="G65" i="1"/>
  <c r="K65" i="1" s="1"/>
  <c r="D65" i="1"/>
  <c r="C65" i="1"/>
  <c r="B65" i="1"/>
  <c r="V64" i="1"/>
  <c r="U64" i="1"/>
  <c r="T64" i="1"/>
  <c r="S64" i="1"/>
  <c r="W64" i="1" s="1"/>
  <c r="P64" i="1"/>
  <c r="O64" i="1"/>
  <c r="N64" i="1"/>
  <c r="J64" i="1"/>
  <c r="I64" i="1"/>
  <c r="H64" i="1"/>
  <c r="G64" i="1"/>
  <c r="K64" i="1" s="1"/>
  <c r="D64" i="1"/>
  <c r="C64" i="1"/>
  <c r="B64" i="1"/>
  <c r="V63" i="1"/>
  <c r="U63" i="1"/>
  <c r="T63" i="1"/>
  <c r="S63" i="1"/>
  <c r="W63" i="1" s="1"/>
  <c r="P63" i="1"/>
  <c r="O63" i="1"/>
  <c r="N63" i="1"/>
  <c r="J63" i="1"/>
  <c r="I63" i="1"/>
  <c r="H63" i="1"/>
  <c r="G63" i="1"/>
  <c r="K63" i="1" s="1"/>
  <c r="D63" i="1"/>
  <c r="C63" i="1"/>
  <c r="B63" i="1"/>
  <c r="V62" i="1"/>
  <c r="U62" i="1"/>
  <c r="T62" i="1"/>
  <c r="S62" i="1"/>
  <c r="W62" i="1" s="1"/>
  <c r="P62" i="1"/>
  <c r="O62" i="1"/>
  <c r="N62" i="1"/>
  <c r="J62" i="1"/>
  <c r="I62" i="1"/>
  <c r="H62" i="1"/>
  <c r="G62" i="1"/>
  <c r="K62" i="1" s="1"/>
  <c r="D62" i="1"/>
  <c r="C62" i="1"/>
  <c r="B62" i="1"/>
  <c r="V57" i="1"/>
  <c r="U57" i="1"/>
  <c r="T57" i="1"/>
  <c r="S57" i="1"/>
  <c r="W57" i="1" s="1"/>
  <c r="P57" i="1"/>
  <c r="O57" i="1"/>
  <c r="N57" i="1"/>
  <c r="V56" i="1"/>
  <c r="U56" i="1"/>
  <c r="T56" i="1"/>
  <c r="S56" i="1"/>
  <c r="W56" i="1" s="1"/>
  <c r="P56" i="1"/>
  <c r="O56" i="1"/>
  <c r="N56" i="1"/>
  <c r="V55" i="1"/>
  <c r="U55" i="1"/>
  <c r="T55" i="1"/>
  <c r="S55" i="1"/>
  <c r="W55" i="1" s="1"/>
  <c r="P55" i="1"/>
  <c r="O55" i="1"/>
  <c r="N55" i="1"/>
  <c r="V54" i="1"/>
  <c r="U54" i="1"/>
  <c r="T54" i="1"/>
  <c r="S54" i="1"/>
  <c r="W54" i="1" s="1"/>
  <c r="P54" i="1"/>
  <c r="O54" i="1"/>
  <c r="N54" i="1"/>
  <c r="V53" i="1"/>
  <c r="U53" i="1"/>
  <c r="T53" i="1"/>
  <c r="S53" i="1"/>
  <c r="W53" i="1" s="1"/>
  <c r="P53" i="1"/>
  <c r="O53" i="1"/>
  <c r="N53" i="1"/>
  <c r="V52" i="1"/>
  <c r="U52" i="1"/>
  <c r="T52" i="1"/>
  <c r="S52" i="1"/>
  <c r="W52" i="1" s="1"/>
  <c r="P52" i="1"/>
  <c r="O52" i="1"/>
  <c r="N52" i="1"/>
  <c r="V51" i="1"/>
  <c r="U51" i="1"/>
  <c r="T51" i="1"/>
  <c r="S51" i="1"/>
  <c r="W51" i="1" s="1"/>
  <c r="P51" i="1"/>
  <c r="O51" i="1"/>
  <c r="N51" i="1"/>
  <c r="V50" i="1"/>
  <c r="U50" i="1"/>
  <c r="T50" i="1"/>
  <c r="S50" i="1"/>
  <c r="W50" i="1" s="1"/>
  <c r="P50" i="1"/>
  <c r="O50" i="1"/>
  <c r="N50" i="1"/>
  <c r="V49" i="1"/>
  <c r="U49" i="1"/>
  <c r="T49" i="1"/>
  <c r="S49" i="1"/>
  <c r="W49" i="1" s="1"/>
  <c r="P49" i="1"/>
  <c r="O49" i="1"/>
  <c r="N49" i="1"/>
  <c r="V48" i="1"/>
  <c r="U48" i="1"/>
  <c r="T48" i="1"/>
  <c r="S48" i="1"/>
  <c r="W48" i="1" s="1"/>
  <c r="P48" i="1"/>
  <c r="O48" i="1"/>
  <c r="N48" i="1"/>
  <c r="V47" i="1"/>
  <c r="U47" i="1"/>
  <c r="T47" i="1"/>
  <c r="S47" i="1"/>
  <c r="W47" i="1" s="1"/>
  <c r="P47" i="1"/>
  <c r="O47" i="1"/>
  <c r="N47" i="1"/>
  <c r="V46" i="1"/>
  <c r="U46" i="1"/>
  <c r="T46" i="1"/>
  <c r="S46" i="1"/>
  <c r="W46" i="1" s="1"/>
  <c r="P46" i="1"/>
  <c r="O46" i="1"/>
  <c r="N46" i="1"/>
  <c r="V45" i="1"/>
  <c r="U45" i="1"/>
  <c r="T45" i="1"/>
  <c r="S45" i="1"/>
  <c r="W45" i="1" s="1"/>
  <c r="P45" i="1"/>
  <c r="O45" i="1"/>
  <c r="N45" i="1"/>
  <c r="V44" i="1"/>
  <c r="U44" i="1"/>
  <c r="T44" i="1"/>
  <c r="S44" i="1"/>
  <c r="W44" i="1" s="1"/>
  <c r="P44" i="1"/>
  <c r="O44" i="1"/>
  <c r="N44" i="1"/>
  <c r="V43" i="1"/>
  <c r="U43" i="1"/>
  <c r="T43" i="1"/>
  <c r="S43" i="1"/>
  <c r="W43" i="1" s="1"/>
  <c r="P43" i="1"/>
  <c r="O43" i="1"/>
  <c r="N43" i="1"/>
  <c r="V42" i="1"/>
  <c r="U42" i="1"/>
  <c r="T42" i="1"/>
  <c r="S42" i="1"/>
  <c r="W42" i="1" s="1"/>
  <c r="P42" i="1"/>
  <c r="O42" i="1"/>
  <c r="N42" i="1"/>
  <c r="V41" i="1"/>
  <c r="U41" i="1"/>
  <c r="T41" i="1"/>
  <c r="S41" i="1"/>
  <c r="W41" i="1" s="1"/>
  <c r="P41" i="1"/>
  <c r="O41" i="1"/>
  <c r="N41" i="1"/>
  <c r="V40" i="1"/>
  <c r="U40" i="1"/>
  <c r="T40" i="1"/>
  <c r="S40" i="1"/>
  <c r="W40" i="1" s="1"/>
  <c r="P40" i="1"/>
  <c r="O40" i="1"/>
  <c r="N40" i="1"/>
  <c r="V39" i="1"/>
  <c r="U39" i="1"/>
  <c r="T39" i="1"/>
  <c r="S39" i="1"/>
  <c r="W39" i="1" s="1"/>
  <c r="P39" i="1"/>
  <c r="O39" i="1"/>
  <c r="N39" i="1"/>
  <c r="V38" i="1"/>
  <c r="U38" i="1"/>
  <c r="T38" i="1"/>
  <c r="S38" i="1"/>
  <c r="W38" i="1" s="1"/>
  <c r="P38" i="1"/>
  <c r="O38" i="1"/>
  <c r="N38" i="1"/>
  <c r="V37" i="1"/>
  <c r="U37" i="1"/>
  <c r="T37" i="1"/>
  <c r="S37" i="1"/>
  <c r="W37" i="1" s="1"/>
  <c r="P37" i="1"/>
  <c r="O37" i="1"/>
  <c r="N37" i="1"/>
  <c r="V36" i="1"/>
  <c r="U36" i="1"/>
  <c r="T36" i="1"/>
  <c r="S36" i="1"/>
  <c r="W36" i="1" s="1"/>
  <c r="P36" i="1"/>
  <c r="O36" i="1"/>
  <c r="N36" i="1"/>
  <c r="V35" i="1"/>
  <c r="U35" i="1"/>
  <c r="T35" i="1"/>
  <c r="S35" i="1"/>
  <c r="W35" i="1" s="1"/>
  <c r="P35" i="1"/>
  <c r="O35" i="1"/>
  <c r="N35" i="1"/>
  <c r="V34" i="1"/>
  <c r="U34" i="1"/>
  <c r="T34" i="1"/>
  <c r="S34" i="1"/>
  <c r="W34" i="1" s="1"/>
  <c r="P34" i="1"/>
  <c r="O34" i="1"/>
  <c r="N34" i="1"/>
  <c r="V33" i="1"/>
  <c r="U33" i="1"/>
  <c r="T33" i="1"/>
  <c r="S33" i="1"/>
  <c r="W33" i="1" s="1"/>
  <c r="P33" i="1"/>
  <c r="O33" i="1"/>
  <c r="N33" i="1"/>
  <c r="V165" i="1" l="1"/>
  <c r="U164" i="1"/>
  <c r="T163" i="1"/>
  <c r="S162" i="1"/>
  <c r="W162" i="1" s="1"/>
  <c r="V161" i="1"/>
  <c r="U160" i="1"/>
  <c r="T159" i="1"/>
  <c r="S158" i="1"/>
  <c r="W158" i="1" s="1"/>
  <c r="V157" i="1"/>
  <c r="U156" i="1"/>
  <c r="T155" i="1"/>
  <c r="S154" i="1"/>
  <c r="W154" i="1" s="1"/>
  <c r="V153" i="1"/>
  <c r="U152" i="1"/>
  <c r="T151" i="1"/>
  <c r="S150" i="1"/>
  <c r="W150" i="1" s="1"/>
  <c r="V149" i="1"/>
  <c r="U148" i="1"/>
  <c r="T147" i="1"/>
  <c r="S146" i="1"/>
  <c r="W146" i="1" s="1"/>
  <c r="V145" i="1"/>
  <c r="U144" i="1"/>
  <c r="T143" i="1"/>
  <c r="S142" i="1"/>
  <c r="W142" i="1" s="1"/>
  <c r="V141" i="1"/>
  <c r="U140" i="1"/>
  <c r="T139" i="1"/>
  <c r="S138" i="1"/>
  <c r="W138" i="1" s="1"/>
  <c r="V137" i="1"/>
  <c r="U136" i="1"/>
  <c r="T135" i="1"/>
  <c r="S134" i="1"/>
  <c r="W134" i="1" s="1"/>
  <c r="V133" i="1"/>
  <c r="U132" i="1"/>
  <c r="T131" i="1"/>
  <c r="S130" i="1"/>
  <c r="W130" i="1" s="1"/>
  <c r="V129" i="1"/>
  <c r="U128" i="1"/>
  <c r="T127" i="1"/>
  <c r="S126" i="1"/>
  <c r="W126" i="1" s="1"/>
  <c r="V125" i="1"/>
  <c r="U124" i="1"/>
  <c r="T123" i="1"/>
  <c r="S122" i="1"/>
  <c r="W122" i="1" s="1"/>
  <c r="V121" i="1"/>
  <c r="U120" i="1"/>
  <c r="T119" i="1"/>
  <c r="S118" i="1"/>
  <c r="W118" i="1" s="1"/>
  <c r="V117" i="1"/>
  <c r="U116" i="1"/>
  <c r="I165" i="1"/>
  <c r="G164" i="1"/>
  <c r="K164" i="1" s="1"/>
  <c r="I163" i="1"/>
  <c r="G162" i="1"/>
  <c r="K162" i="1" s="1"/>
  <c r="I161" i="1"/>
  <c r="G160" i="1"/>
  <c r="K160" i="1" s="1"/>
  <c r="I159" i="1"/>
  <c r="G158" i="1"/>
  <c r="K158" i="1" s="1"/>
  <c r="I157" i="1"/>
  <c r="G156" i="1"/>
  <c r="K156" i="1" s="1"/>
  <c r="I155" i="1"/>
  <c r="G154" i="1"/>
  <c r="K154" i="1" s="1"/>
  <c r="I153" i="1"/>
  <c r="G152" i="1"/>
  <c r="K152" i="1" s="1"/>
  <c r="I151" i="1"/>
  <c r="G150" i="1"/>
  <c r="K150" i="1" s="1"/>
  <c r="I149" i="1"/>
  <c r="G148" i="1"/>
  <c r="K148" i="1" s="1"/>
  <c r="I147" i="1"/>
  <c r="G146" i="1"/>
  <c r="K146" i="1" s="1"/>
  <c r="I145" i="1"/>
  <c r="G144" i="1"/>
  <c r="K144" i="1" s="1"/>
  <c r="I143" i="1"/>
  <c r="G142" i="1"/>
  <c r="K142" i="1" s="1"/>
  <c r="I141" i="1"/>
  <c r="G140" i="1"/>
  <c r="K140" i="1" s="1"/>
  <c r="I139" i="1"/>
  <c r="G138" i="1"/>
  <c r="K138" i="1" s="1"/>
  <c r="I137" i="1"/>
  <c r="G136" i="1"/>
  <c r="K136" i="1" s="1"/>
  <c r="I135" i="1"/>
  <c r="G134" i="1"/>
  <c r="K134" i="1" s="1"/>
  <c r="I133" i="1"/>
  <c r="G132" i="1"/>
  <c r="K132" i="1" s="1"/>
  <c r="I131" i="1"/>
  <c r="U165" i="1"/>
  <c r="T164" i="1"/>
  <c r="S163" i="1"/>
  <c r="W163" i="1" s="1"/>
  <c r="V162" i="1"/>
  <c r="U161" i="1"/>
  <c r="T160" i="1"/>
  <c r="S159" i="1"/>
  <c r="W159" i="1" s="1"/>
  <c r="V158" i="1"/>
  <c r="U157" i="1"/>
  <c r="T156" i="1"/>
  <c r="S155" i="1"/>
  <c r="W155" i="1" s="1"/>
  <c r="V154" i="1"/>
  <c r="U153" i="1"/>
  <c r="T152" i="1"/>
  <c r="S151" i="1"/>
  <c r="W151" i="1" s="1"/>
  <c r="V150" i="1"/>
  <c r="U149" i="1"/>
  <c r="T148" i="1"/>
  <c r="S147" i="1"/>
  <c r="W147" i="1" s="1"/>
  <c r="V146" i="1"/>
  <c r="U145" i="1"/>
  <c r="T144" i="1"/>
  <c r="S143" i="1"/>
  <c r="W143" i="1" s="1"/>
  <c r="V142" i="1"/>
  <c r="U141" i="1"/>
  <c r="T140" i="1"/>
  <c r="S139" i="1"/>
  <c r="W139" i="1" s="1"/>
  <c r="V138" i="1"/>
  <c r="U137" i="1"/>
  <c r="T136" i="1"/>
  <c r="S135" i="1"/>
  <c r="W135" i="1" s="1"/>
  <c r="V134" i="1"/>
  <c r="U133" i="1"/>
  <c r="T132" i="1"/>
  <c r="S131" i="1"/>
  <c r="W131" i="1" s="1"/>
  <c r="V130" i="1"/>
  <c r="U129" i="1"/>
  <c r="T128" i="1"/>
  <c r="S127" i="1"/>
  <c r="W127" i="1" s="1"/>
  <c r="V126" i="1"/>
  <c r="U125" i="1"/>
  <c r="T124" i="1"/>
  <c r="S123" i="1"/>
  <c r="W123" i="1" s="1"/>
  <c r="V122" i="1"/>
  <c r="U121" i="1"/>
  <c r="T120" i="1"/>
  <c r="S119" i="1"/>
  <c r="W119" i="1" s="1"/>
  <c r="V118" i="1"/>
  <c r="U117" i="1"/>
  <c r="T116" i="1"/>
  <c r="H165" i="1"/>
  <c r="J164" i="1"/>
  <c r="H163" i="1"/>
  <c r="J162" i="1"/>
  <c r="H161" i="1"/>
  <c r="J160" i="1"/>
  <c r="H159" i="1"/>
  <c r="J158" i="1"/>
  <c r="H157" i="1"/>
  <c r="J156" i="1"/>
  <c r="H155" i="1"/>
  <c r="J154" i="1"/>
  <c r="H153" i="1"/>
  <c r="J152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33" i="1"/>
  <c r="I57" i="1" l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33" i="1"/>
  <c r="G34" i="1"/>
  <c r="K34" i="1" s="1"/>
  <c r="G35" i="1"/>
  <c r="K35" i="1" s="1"/>
  <c r="G36" i="1"/>
  <c r="K36" i="1" s="1"/>
  <c r="G37" i="1"/>
  <c r="K37" i="1" s="1"/>
  <c r="G38" i="1"/>
  <c r="K38" i="1" s="1"/>
  <c r="G39" i="1"/>
  <c r="K39" i="1" s="1"/>
  <c r="G40" i="1"/>
  <c r="K40" i="1" s="1"/>
  <c r="G41" i="1"/>
  <c r="K41" i="1" s="1"/>
  <c r="G42" i="1"/>
  <c r="K42" i="1" s="1"/>
  <c r="G43" i="1"/>
  <c r="K43" i="1" s="1"/>
  <c r="G44" i="1"/>
  <c r="K44" i="1" s="1"/>
  <c r="G45" i="1"/>
  <c r="K45" i="1" s="1"/>
  <c r="G46" i="1"/>
  <c r="K46" i="1" s="1"/>
  <c r="G47" i="1"/>
  <c r="K47" i="1" s="1"/>
  <c r="G48" i="1"/>
  <c r="K48" i="1" s="1"/>
  <c r="G49" i="1"/>
  <c r="K49" i="1" s="1"/>
  <c r="G50" i="1"/>
  <c r="K50" i="1" s="1"/>
  <c r="G51" i="1"/>
  <c r="K51" i="1" s="1"/>
  <c r="G52" i="1"/>
  <c r="K52" i="1" s="1"/>
  <c r="G53" i="1"/>
  <c r="K53" i="1" s="1"/>
  <c r="G54" i="1"/>
  <c r="K54" i="1" s="1"/>
  <c r="G55" i="1"/>
  <c r="K55" i="1" s="1"/>
  <c r="G56" i="1"/>
  <c r="K56" i="1" s="1"/>
  <c r="G57" i="1"/>
  <c r="K57" i="1" s="1"/>
  <c r="G33" i="1"/>
  <c r="K33" i="1" s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33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4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4" i="1"/>
</calcChain>
</file>

<file path=xl/sharedStrings.xml><?xml version="1.0" encoding="utf-8"?>
<sst xmlns="http://schemas.openxmlformats.org/spreadsheetml/2006/main" count="126" uniqueCount="20">
  <si>
    <t>Subsonic Flow</t>
  </si>
  <si>
    <t>M</t>
  </si>
  <si>
    <r>
      <t>Compressible Flow Tables 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 xml:space="preserve"> = 1.4)</t>
    </r>
  </si>
  <si>
    <t>A/A*</t>
  </si>
  <si>
    <t>g</t>
  </si>
  <si>
    <t>Supersonic Flow</t>
  </si>
  <si>
    <r>
      <t>M</t>
    </r>
    <r>
      <rPr>
        <vertAlign val="subscript"/>
        <sz val="9"/>
        <color theme="1"/>
        <rFont val="Calibri"/>
        <family val="2"/>
        <scheme val="minor"/>
      </rPr>
      <t>x</t>
    </r>
  </si>
  <si>
    <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</si>
  <si>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t>P</t>
    </r>
    <r>
      <rPr>
        <vertAlign val="subscript"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/P</t>
    </r>
    <r>
      <rPr>
        <vertAlign val="subscript"/>
        <sz val="9"/>
        <color theme="1"/>
        <rFont val="Calibri"/>
        <family val="2"/>
        <scheme val="minor"/>
      </rPr>
      <t>x</t>
    </r>
  </si>
  <si>
    <r>
      <t>T</t>
    </r>
    <r>
      <rPr>
        <vertAlign val="subscript"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/T</t>
    </r>
    <r>
      <rPr>
        <vertAlign val="subscript"/>
        <sz val="9"/>
        <color theme="1"/>
        <rFont val="Calibri"/>
        <family val="2"/>
        <scheme val="minor"/>
      </rPr>
      <t>x</t>
    </r>
  </si>
  <si>
    <r>
      <t>P/P</t>
    </r>
    <r>
      <rPr>
        <vertAlign val="subscript"/>
        <sz val="9"/>
        <color theme="1"/>
        <rFont val="Calibri"/>
        <family val="2"/>
        <scheme val="minor"/>
      </rPr>
      <t>t</t>
    </r>
  </si>
  <si>
    <r>
      <t>T/T</t>
    </r>
    <r>
      <rPr>
        <vertAlign val="subscript"/>
        <sz val="9"/>
        <color theme="1"/>
        <rFont val="Calibri"/>
        <family val="2"/>
        <scheme val="minor"/>
      </rPr>
      <t>t</t>
    </r>
  </si>
  <si>
    <r>
      <t>P</t>
    </r>
    <r>
      <rPr>
        <vertAlign val="subscript"/>
        <sz val="9"/>
        <color theme="1"/>
        <rFont val="Calibri"/>
        <family val="2"/>
        <scheme val="minor"/>
      </rPr>
      <t>ty</t>
    </r>
    <r>
      <rPr>
        <sz val="9"/>
        <color theme="1"/>
        <rFont val="Calibri"/>
        <family val="2"/>
        <scheme val="minor"/>
      </rPr>
      <t>/P</t>
    </r>
    <r>
      <rPr>
        <vertAlign val="subscript"/>
        <sz val="9"/>
        <color theme="1"/>
        <rFont val="Calibri"/>
        <family val="2"/>
        <scheme val="minor"/>
      </rPr>
      <t>tx</t>
    </r>
  </si>
  <si>
    <r>
      <t>MFP</t>
    </r>
    <r>
      <rPr>
        <sz val="6"/>
        <color theme="1"/>
        <rFont val="SymbolMono BT"/>
        <family val="1"/>
        <charset val="2"/>
      </rPr>
      <t>Ö</t>
    </r>
    <r>
      <rPr>
        <sz val="6"/>
        <color theme="1"/>
        <rFont val="Calibri"/>
        <family val="2"/>
        <scheme val="minor"/>
      </rPr>
      <t>R</t>
    </r>
    <r>
      <rPr>
        <sz val="6"/>
        <color theme="1"/>
        <rFont val="SymbolMono BT"/>
        <family val="1"/>
        <charset val="2"/>
      </rPr>
      <t>/</t>
    </r>
    <r>
      <rPr>
        <sz val="6"/>
        <color theme="1"/>
        <rFont val="Calibri"/>
        <family val="2"/>
        <scheme val="minor"/>
      </rPr>
      <t>g</t>
    </r>
    <r>
      <rPr>
        <vertAlign val="subscript"/>
        <sz val="6"/>
        <color theme="1"/>
        <rFont val="Calibri"/>
        <family val="2"/>
        <scheme val="minor"/>
      </rPr>
      <t>c</t>
    </r>
  </si>
  <si>
    <t>Cp Btu/lbmR</t>
  </si>
  <si>
    <r>
      <t>g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lb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ft/s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lb</t>
    </r>
    <r>
      <rPr>
        <vertAlign val="subscript"/>
        <sz val="11"/>
        <color theme="1"/>
        <rFont val="Calibri"/>
        <family val="2"/>
        <scheme val="minor"/>
      </rPr>
      <t>f</t>
    </r>
  </si>
  <si>
    <r>
      <t>conv ftlb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/Btu</t>
    </r>
  </si>
  <si>
    <r>
      <t>R ftlb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/lb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</si>
  <si>
    <r>
      <t>MFP lb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SymbolMono BT"/>
        <family val="1"/>
        <charset val="2"/>
      </rPr>
      <t>Ö</t>
    </r>
    <r>
      <rPr>
        <sz val="11"/>
        <color theme="1"/>
        <rFont val="Calibri"/>
        <family val="2"/>
      </rPr>
      <t>R</t>
    </r>
    <r>
      <rPr>
        <sz val="11"/>
        <color theme="1"/>
        <rFont val="Calibri"/>
        <family val="2"/>
        <scheme val="minor"/>
      </rPr>
      <t>/(slb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</si>
  <si>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Cp Btu/lb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</si>
</sst>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theme="1"/>
      <name val="SymbolMono BT"/>
      <family val="1"/>
      <charset val="2"/>
    </font>
    <font>
      <vertAlign val="subscript"/>
      <sz val="6"/>
      <color theme="1"/>
      <name val="Calibri"/>
      <family val="2"/>
      <scheme val="minor"/>
    </font>
    <font>
      <sz val="11"/>
      <color theme="1"/>
      <name val="SymbolMono BT"/>
      <family val="1"/>
      <charset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  <xf numFmtId="0" fontId="1" fillId="0" borderId="0" xfId="0" applyFont="1"/>
    <xf numFmtId="0" fontId="3" fillId="0" borderId="3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6" xfId="0" applyBorder="1"/>
    <xf numFmtId="164" fontId="0" fillId="0" borderId="11" xfId="0" applyNumberFormat="1" applyBorder="1"/>
    <xf numFmtId="0" fontId="1" fillId="0" borderId="11" xfId="0" applyFont="1" applyBorder="1"/>
    <xf numFmtId="0" fontId="0" fillId="0" borderId="11" xfId="0" applyBorder="1"/>
    <xf numFmtId="0" fontId="0" fillId="0" borderId="14" xfId="0" applyBorder="1"/>
    <xf numFmtId="0" fontId="1" fillId="0" borderId="0" xfId="0" applyFont="1" applyBorder="1"/>
    <xf numFmtId="165" fontId="4" fillId="0" borderId="6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0" fontId="0" fillId="0" borderId="21" xfId="0" applyBorder="1"/>
    <xf numFmtId="164" fontId="0" fillId="0" borderId="23" xfId="0" applyNumberFormat="1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9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4" fillId="0" borderId="31" xfId="0" applyNumberFormat="1" applyFont="1" applyBorder="1" applyAlignment="1">
      <alignment horizontal="center" vertical="center"/>
    </xf>
    <xf numFmtId="164" fontId="4" fillId="0" borderId="26" xfId="0" applyNumberFormat="1" applyFont="1" applyBorder="1" applyAlignment="1">
      <alignment horizontal="center" vertical="center"/>
    </xf>
    <xf numFmtId="0" fontId="1" fillId="0" borderId="23" xfId="0" applyFont="1" applyBorder="1"/>
    <xf numFmtId="164" fontId="4" fillId="0" borderId="30" xfId="0" applyNumberFormat="1" applyFont="1" applyBorder="1" applyAlignment="1">
      <alignment horizontal="center" vertical="center"/>
    </xf>
    <xf numFmtId="0" fontId="0" fillId="0" borderId="32" xfId="0" applyBorder="1"/>
    <xf numFmtId="0" fontId="0" fillId="0" borderId="9" xfId="0" applyFont="1" applyBorder="1"/>
    <xf numFmtId="164" fontId="6" fillId="0" borderId="3" xfId="0" applyNumberFormat="1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4" fillId="0" borderId="30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/>
    </xf>
    <xf numFmtId="164" fontId="4" fillId="0" borderId="36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/>
    <xf numFmtId="0" fontId="0" fillId="0" borderId="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4" xfId="0" applyBorder="1"/>
    <xf numFmtId="0" fontId="0" fillId="7" borderId="34" xfId="0" applyFill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A5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7897499398577019"/>
          <c:y val="6.5712363250535491E-2"/>
          <c:w val="0.66632867518874794"/>
          <c:h val="0.85245935352520086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'Gas Tables, g=1.4'!$A$116:$A$165</c:f>
              <c:numCache>
                <c:formatCode>General</c:formatCode>
                <c:ptCount val="50"/>
                <c:pt idx="0">
                  <c:v>2.5</c:v>
                </c:pt>
                <c:pt idx="1">
                  <c:v>2.5099999999999998</c:v>
                </c:pt>
                <c:pt idx="2">
                  <c:v>2.52</c:v>
                </c:pt>
                <c:pt idx="3">
                  <c:v>2.5299999999999998</c:v>
                </c:pt>
                <c:pt idx="4">
                  <c:v>2.54</c:v>
                </c:pt>
                <c:pt idx="5">
                  <c:v>2.5499999999999998</c:v>
                </c:pt>
                <c:pt idx="6">
                  <c:v>2.56</c:v>
                </c:pt>
                <c:pt idx="7">
                  <c:v>2.57</c:v>
                </c:pt>
                <c:pt idx="8">
                  <c:v>2.58</c:v>
                </c:pt>
                <c:pt idx="9">
                  <c:v>2.59</c:v>
                </c:pt>
                <c:pt idx="10">
                  <c:v>2.6</c:v>
                </c:pt>
                <c:pt idx="11">
                  <c:v>2.61</c:v>
                </c:pt>
                <c:pt idx="12">
                  <c:v>2.62</c:v>
                </c:pt>
                <c:pt idx="13">
                  <c:v>2.63</c:v>
                </c:pt>
                <c:pt idx="14">
                  <c:v>2.64</c:v>
                </c:pt>
                <c:pt idx="15">
                  <c:v>2.65</c:v>
                </c:pt>
                <c:pt idx="16">
                  <c:v>2.66</c:v>
                </c:pt>
                <c:pt idx="17">
                  <c:v>2.67</c:v>
                </c:pt>
                <c:pt idx="18">
                  <c:v>2.68</c:v>
                </c:pt>
                <c:pt idx="19">
                  <c:v>2.69</c:v>
                </c:pt>
                <c:pt idx="20">
                  <c:v>2.7</c:v>
                </c:pt>
                <c:pt idx="21">
                  <c:v>2.71</c:v>
                </c:pt>
                <c:pt idx="22">
                  <c:v>2.71999999999999</c:v>
                </c:pt>
                <c:pt idx="23">
                  <c:v>2.73</c:v>
                </c:pt>
                <c:pt idx="24">
                  <c:v>2.73999999999999</c:v>
                </c:pt>
                <c:pt idx="25">
                  <c:v>2.75</c:v>
                </c:pt>
                <c:pt idx="26">
                  <c:v>2.75999999999999</c:v>
                </c:pt>
                <c:pt idx="27">
                  <c:v>2.7699999999999898</c:v>
                </c:pt>
                <c:pt idx="28">
                  <c:v>2.77999999999999</c:v>
                </c:pt>
                <c:pt idx="29">
                  <c:v>2.7899999999999898</c:v>
                </c:pt>
                <c:pt idx="30">
                  <c:v>2.7999999999999901</c:v>
                </c:pt>
                <c:pt idx="31">
                  <c:v>2.8099999999999898</c:v>
                </c:pt>
                <c:pt idx="32">
                  <c:v>2.8199999999999901</c:v>
                </c:pt>
                <c:pt idx="33">
                  <c:v>2.8299999999999899</c:v>
                </c:pt>
                <c:pt idx="34">
                  <c:v>2.8399999999999901</c:v>
                </c:pt>
                <c:pt idx="35">
                  <c:v>2.8499999999999899</c:v>
                </c:pt>
                <c:pt idx="36">
                  <c:v>2.8599999999999901</c:v>
                </c:pt>
                <c:pt idx="37">
                  <c:v>2.8699999999999899</c:v>
                </c:pt>
                <c:pt idx="38">
                  <c:v>2.8799999999999901</c:v>
                </c:pt>
                <c:pt idx="39">
                  <c:v>2.8899999999999899</c:v>
                </c:pt>
                <c:pt idx="40">
                  <c:v>2.8999999999999901</c:v>
                </c:pt>
                <c:pt idx="41">
                  <c:v>2.9099999999999899</c:v>
                </c:pt>
                <c:pt idx="42">
                  <c:v>2.9199999999999902</c:v>
                </c:pt>
                <c:pt idx="43">
                  <c:v>2.9299999999999899</c:v>
                </c:pt>
                <c:pt idx="44">
                  <c:v>2.9399999999999902</c:v>
                </c:pt>
                <c:pt idx="45">
                  <c:v>2.94999999999999</c:v>
                </c:pt>
                <c:pt idx="46">
                  <c:v>2.9599999999999902</c:v>
                </c:pt>
                <c:pt idx="47">
                  <c:v>2.96999999999999</c:v>
                </c:pt>
                <c:pt idx="48">
                  <c:v>2.9799999999999902</c:v>
                </c:pt>
                <c:pt idx="49">
                  <c:v>2.98999999999999</c:v>
                </c:pt>
              </c:numCache>
            </c:numRef>
          </c:xVal>
          <c:yVal>
            <c:numRef>
              <c:f>'Gas Tables, g=1.4'!$D$116:$D$165</c:f>
              <c:numCache>
                <c:formatCode>0.0000</c:formatCode>
                <c:ptCount val="50"/>
                <c:pt idx="0">
                  <c:v>2.6367187500000004</c:v>
                </c:pt>
                <c:pt idx="1">
                  <c:v>2.6614565946196711</c:v>
                </c:pt>
                <c:pt idx="2">
                  <c:v>2.6864527620665499</c:v>
                </c:pt>
                <c:pt idx="3">
                  <c:v>2.7117093392305835</c:v>
                </c:pt>
                <c:pt idx="4">
                  <c:v>2.7372284283685029</c:v>
                </c:pt>
                <c:pt idx="5">
                  <c:v>2.7630121471325797</c:v>
                </c:pt>
                <c:pt idx="6">
                  <c:v>2.7890626286000009</c:v>
                </c:pt>
                <c:pt idx="7">
                  <c:v>2.8153820213028702</c:v>
                </c:pt>
                <c:pt idx="8">
                  <c:v>2.8419724892587985</c:v>
                </c:pt>
                <c:pt idx="9">
                  <c:v>2.8688362120020763</c:v>
                </c:pt>
                <c:pt idx="10">
                  <c:v>2.8959753846153848</c:v>
                </c:pt>
                <c:pt idx="11">
                  <c:v>2.9233922177620979</c:v>
                </c:pt>
                <c:pt idx="12">
                  <c:v>2.9510889377190859</c:v>
                </c:pt>
                <c:pt idx="13">
                  <c:v>2.9790677864100283</c:v>
                </c:pt>
                <c:pt idx="14">
                  <c:v>3.0073310214392812</c:v>
                </c:pt>
                <c:pt idx="15">
                  <c:v>3.0358809161261791</c:v>
                </c:pt>
                <c:pt idx="16">
                  <c:v>3.0647197595398499</c:v>
                </c:pt>
                <c:pt idx="17">
                  <c:v>3.0938498565344874</c:v>
                </c:pt>
                <c:pt idx="18">
                  <c:v>3.1232735277850772</c:v>
                </c:pt>
                <c:pt idx="19">
                  <c:v>3.15299310982356</c:v>
                </c:pt>
                <c:pt idx="20">
                  <c:v>3.183010955075448</c:v>
                </c:pt>
                <c:pt idx="21">
                  <c:v>3.2133294318968186</c:v>
                </c:pt>
                <c:pt idx="22">
                  <c:v>3.2439509246117337</c:v>
                </c:pt>
                <c:pt idx="23">
                  <c:v>3.274877833550212</c:v>
                </c:pt>
                <c:pt idx="24">
                  <c:v>3.3061125750861007</c:v>
                </c:pt>
                <c:pt idx="25">
                  <c:v>3.3376575816761376</c:v>
                </c:pt>
                <c:pt idx="26">
                  <c:v>3.3695153018984128</c:v>
                </c:pt>
                <c:pt idx="27">
                  <c:v>3.4016882004921607</c:v>
                </c:pt>
                <c:pt idx="28">
                  <c:v>3.4341787583970902</c:v>
                </c:pt>
                <c:pt idx="29">
                  <c:v>3.4669894727935446</c:v>
                </c:pt>
                <c:pt idx="30">
                  <c:v>3.5001228571428231</c:v>
                </c:pt>
                <c:pt idx="31">
                  <c:v>3.5335814412278577</c:v>
                </c:pt>
                <c:pt idx="32">
                  <c:v>3.567367771194188</c:v>
                </c:pt>
                <c:pt idx="33">
                  <c:v>3.6014844095912659</c:v>
                </c:pt>
                <c:pt idx="34">
                  <c:v>3.6359339354140503</c:v>
                </c:pt>
                <c:pt idx="35">
                  <c:v>3.6707189441449062</c:v>
                </c:pt>
                <c:pt idx="36">
                  <c:v>3.7058420477957692</c:v>
                </c:pt>
                <c:pt idx="37">
                  <c:v>3.7413058749506183</c:v>
                </c:pt>
                <c:pt idx="38">
                  <c:v>3.7771130708081966</c:v>
                </c:pt>
                <c:pt idx="39">
                  <c:v>3.8132662972250064</c:v>
                </c:pt>
                <c:pt idx="40">
                  <c:v>3.8497682327585863</c:v>
                </c:pt>
                <c:pt idx="41">
                  <c:v>3.8866215727109865</c:v>
                </c:pt>
                <c:pt idx="42">
                  <c:v>3.9238290291725635</c:v>
                </c:pt>
                <c:pt idx="43">
                  <c:v>3.9613933310659615</c:v>
                </c:pt>
                <c:pt idx="44">
                  <c:v>3.9993172241903383</c:v>
                </c:pt>
                <c:pt idx="45">
                  <c:v>4.0376034712658502</c:v>
                </c:pt>
                <c:pt idx="46">
                  <c:v>4.0762548519783426</c:v>
                </c:pt>
                <c:pt idx="47">
                  <c:v>4.1152741630242309</c:v>
                </c:pt>
                <c:pt idx="48">
                  <c:v>4.1546642181556654</c:v>
                </c:pt>
                <c:pt idx="49">
                  <c:v>4.1944278482258399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C4-475A-BF7B-A7A1177EE746}"/>
            </c:ext>
          </c:extLst>
        </c:ser>
        <c:ser>
          <c:idx val="1"/>
          <c:order val="1"/>
          <c:marker>
            <c:symbol val="none"/>
          </c:marker>
          <c:xVal>
            <c:numRef>
              <c:f>'Gas Tables, g=1.4'!$M$116:$M$165</c:f>
              <c:numCache>
                <c:formatCode>General</c:formatCode>
                <c:ptCount val="50"/>
                <c:pt idx="0">
                  <c:v>3</c:v>
                </c:pt>
                <c:pt idx="1">
                  <c:v>3.01</c:v>
                </c:pt>
                <c:pt idx="2">
                  <c:v>3.02</c:v>
                </c:pt>
                <c:pt idx="3">
                  <c:v>3.03</c:v>
                </c:pt>
                <c:pt idx="4">
                  <c:v>3.04</c:v>
                </c:pt>
                <c:pt idx="5">
                  <c:v>3.05</c:v>
                </c:pt>
                <c:pt idx="6">
                  <c:v>3.06</c:v>
                </c:pt>
                <c:pt idx="7">
                  <c:v>3.07</c:v>
                </c:pt>
                <c:pt idx="8">
                  <c:v>3.08</c:v>
                </c:pt>
                <c:pt idx="9">
                  <c:v>3.09</c:v>
                </c:pt>
                <c:pt idx="10">
                  <c:v>3.1</c:v>
                </c:pt>
                <c:pt idx="11">
                  <c:v>3.11</c:v>
                </c:pt>
                <c:pt idx="12">
                  <c:v>3.12</c:v>
                </c:pt>
                <c:pt idx="13">
                  <c:v>3.13</c:v>
                </c:pt>
                <c:pt idx="14">
                  <c:v>3.14</c:v>
                </c:pt>
                <c:pt idx="15">
                  <c:v>3.15</c:v>
                </c:pt>
                <c:pt idx="16">
                  <c:v>3.16</c:v>
                </c:pt>
                <c:pt idx="17">
                  <c:v>3.17</c:v>
                </c:pt>
                <c:pt idx="18">
                  <c:v>3.18</c:v>
                </c:pt>
                <c:pt idx="19">
                  <c:v>3.19</c:v>
                </c:pt>
                <c:pt idx="20">
                  <c:v>3.2</c:v>
                </c:pt>
                <c:pt idx="21">
                  <c:v>3.21</c:v>
                </c:pt>
                <c:pt idx="22">
                  <c:v>3.21999999999999</c:v>
                </c:pt>
                <c:pt idx="23">
                  <c:v>3.23</c:v>
                </c:pt>
                <c:pt idx="24">
                  <c:v>3.23999999999999</c:v>
                </c:pt>
                <c:pt idx="25">
                  <c:v>3.25</c:v>
                </c:pt>
                <c:pt idx="26">
                  <c:v>3.25999999999999</c:v>
                </c:pt>
                <c:pt idx="27">
                  <c:v>3.2699999999999898</c:v>
                </c:pt>
                <c:pt idx="28">
                  <c:v>3.27999999999999</c:v>
                </c:pt>
                <c:pt idx="29">
                  <c:v>3.2899999999999898</c:v>
                </c:pt>
                <c:pt idx="30">
                  <c:v>3.2999999999999901</c:v>
                </c:pt>
                <c:pt idx="31">
                  <c:v>3.3099999999999898</c:v>
                </c:pt>
                <c:pt idx="32">
                  <c:v>3.3199999999999901</c:v>
                </c:pt>
                <c:pt idx="33">
                  <c:v>3.3299999999999899</c:v>
                </c:pt>
                <c:pt idx="34">
                  <c:v>3.3399999999999901</c:v>
                </c:pt>
                <c:pt idx="35">
                  <c:v>3.3499999999999899</c:v>
                </c:pt>
                <c:pt idx="36">
                  <c:v>3.3599999999999901</c:v>
                </c:pt>
                <c:pt idx="37">
                  <c:v>3.3699999999999899</c:v>
                </c:pt>
                <c:pt idx="38">
                  <c:v>3.3799999999999901</c:v>
                </c:pt>
                <c:pt idx="39">
                  <c:v>3.3899999999999899</c:v>
                </c:pt>
                <c:pt idx="40">
                  <c:v>3.3999999999999901</c:v>
                </c:pt>
                <c:pt idx="41">
                  <c:v>3.4099999999999899</c:v>
                </c:pt>
                <c:pt idx="42">
                  <c:v>3.4199999999999902</c:v>
                </c:pt>
                <c:pt idx="43">
                  <c:v>3.4299999999999899</c:v>
                </c:pt>
                <c:pt idx="44">
                  <c:v>3.4399999999999902</c:v>
                </c:pt>
                <c:pt idx="45">
                  <c:v>3.44999999999999</c:v>
                </c:pt>
                <c:pt idx="46">
                  <c:v>3.4599999999999902</c:v>
                </c:pt>
                <c:pt idx="47">
                  <c:v>3.46999999999999</c:v>
                </c:pt>
                <c:pt idx="48">
                  <c:v>3.4799999999999902</c:v>
                </c:pt>
                <c:pt idx="49">
                  <c:v>3.48999999999999</c:v>
                </c:pt>
              </c:numCache>
            </c:numRef>
          </c:xVal>
          <c:yVal>
            <c:numRef>
              <c:f>'Gas Tables, g=1.4'!$P$116:$P$165</c:f>
              <c:numCache>
                <c:formatCode>0.0000</c:formatCode>
                <c:ptCount val="50"/>
                <c:pt idx="0">
                  <c:v>4.2345679012345698</c:v>
                </c:pt>
                <c:pt idx="1">
                  <c:v>4.2750872423738775</c:v>
                </c:pt>
                <c:pt idx="2">
                  <c:v>4.3159887540741719</c:v>
                </c:pt>
                <c:pt idx="3">
                  <c:v>4.3572753360501935</c:v>
                </c:pt>
                <c:pt idx="4">
                  <c:v>4.3989499053473677</c:v>
                </c:pt>
                <c:pt idx="5">
                  <c:v>4.4410153963883205</c:v>
                </c:pt>
                <c:pt idx="6">
                  <c:v>4.4834747610195098</c:v>
                </c:pt>
                <c:pt idx="7">
                  <c:v>4.5263309685581055</c:v>
                </c:pt>
                <c:pt idx="8">
                  <c:v>4.5695870058389607</c:v>
                </c:pt>
                <c:pt idx="9">
                  <c:v>4.6132458772618383</c:v>
                </c:pt>
                <c:pt idx="10">
                  <c:v>4.6573106048387114</c:v>
                </c:pt>
                <c:pt idx="11">
                  <c:v>4.7017842282412765</c:v>
                </c:pt>
                <c:pt idx="12">
                  <c:v>4.7466698048486231</c:v>
                </c:pt>
                <c:pt idx="13">
                  <c:v>4.7919704097950087</c:v>
                </c:pt>
                <c:pt idx="14">
                  <c:v>4.8376891360178353</c:v>
                </c:pt>
                <c:pt idx="15">
                  <c:v>4.8838290943057379</c:v>
                </c:pt>
                <c:pt idx="16">
                  <c:v>4.9303934133468355</c:v>
                </c:pt>
                <c:pt idx="17">
                  <c:v>4.9773852397770888</c:v>
                </c:pt>
                <c:pt idx="18">
                  <c:v>5.0248077382288407</c:v>
                </c:pt>
                <c:pt idx="19">
                  <c:v>5.0726640913794281</c:v>
                </c:pt>
                <c:pt idx="20">
                  <c:v>5.1209575000000029</c:v>
                </c:pt>
                <c:pt idx="21">
                  <c:v>5.169691183004387</c:v>
                </c:pt>
                <c:pt idx="22">
                  <c:v>5.2188683774980857</c:v>
                </c:pt>
                <c:pt idx="23">
                  <c:v>5.268492338827671</c:v>
                </c:pt>
                <c:pt idx="24">
                  <c:v>5.318566340629487</c:v>
                </c:pt>
                <c:pt idx="25">
                  <c:v>5.3690936748798066</c:v>
                </c:pt>
                <c:pt idx="26">
                  <c:v>5.420077651943509</c:v>
                </c:pt>
                <c:pt idx="27">
                  <c:v>5.4715216006244374</c:v>
                </c:pt>
                <c:pt idx="28">
                  <c:v>5.523428868214582</c:v>
                </c:pt>
                <c:pt idx="29">
                  <c:v>5.5758028205441361</c:v>
                </c:pt>
                <c:pt idx="30">
                  <c:v>5.6286468420313724</c:v>
                </c:pt>
                <c:pt idx="31">
                  <c:v>5.6819643357326877</c:v>
                </c:pt>
                <c:pt idx="32">
                  <c:v>5.735758723392717</c:v>
                </c:pt>
                <c:pt idx="33">
                  <c:v>5.7900334454945632</c:v>
                </c:pt>
                <c:pt idx="34">
                  <c:v>5.8447919613101273</c:v>
                </c:pt>
                <c:pt idx="35">
                  <c:v>5.9000377489505071</c:v>
                </c:pt>
                <c:pt idx="36">
                  <c:v>5.955774305416524</c:v>
                </c:pt>
                <c:pt idx="37">
                  <c:v>6.0120051466493152</c:v>
                </c:pt>
                <c:pt idx="38">
                  <c:v>6.0687338075810091</c:v>
                </c:pt>
                <c:pt idx="39">
                  <c:v>6.1259638421855129</c:v>
                </c:pt>
                <c:pt idx="40">
                  <c:v>6.1836988235293564</c:v>
                </c:pt>
                <c:pt idx="41">
                  <c:v>6.241942343822628</c:v>
                </c:pt>
                <c:pt idx="42">
                  <c:v>6.3006980144700364</c:v>
                </c:pt>
                <c:pt idx="43">
                  <c:v>6.3599694661219175</c:v>
                </c:pt>
                <c:pt idx="44">
                  <c:v>6.4197603487255268</c:v>
                </c:pt>
                <c:pt idx="45">
                  <c:v>6.4800743315761906</c:v>
                </c:pt>
                <c:pt idx="46">
                  <c:v>6.5409151033687278</c:v>
                </c:pt>
                <c:pt idx="47">
                  <c:v>6.6022863722487504</c:v>
                </c:pt>
                <c:pt idx="48">
                  <c:v>6.6641918658642227</c:v>
                </c:pt>
                <c:pt idx="49">
                  <c:v>6.7266353314169498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C4-475A-BF7B-A7A1177EE746}"/>
            </c:ext>
          </c:extLst>
        </c:ser>
        <c:ser>
          <c:idx val="2"/>
          <c:order val="2"/>
          <c:marker>
            <c:symbol val="none"/>
          </c:marker>
          <c:xVal>
            <c:numRef>
              <c:f>'Gas Tables, g=1.4'!$A$62:$A$111</c:f>
              <c:numCache>
                <c:formatCode>General</c:formatCode>
                <c:ptCount val="50"/>
                <c:pt idx="0">
                  <c:v>1.5</c:v>
                </c:pt>
                <c:pt idx="1">
                  <c:v>1.51</c:v>
                </c:pt>
                <c:pt idx="2">
                  <c:v>1.52</c:v>
                </c:pt>
                <c:pt idx="3">
                  <c:v>1.53</c:v>
                </c:pt>
                <c:pt idx="4">
                  <c:v>1.54</c:v>
                </c:pt>
                <c:pt idx="5">
                  <c:v>1.55</c:v>
                </c:pt>
                <c:pt idx="6">
                  <c:v>1.56</c:v>
                </c:pt>
                <c:pt idx="7">
                  <c:v>1.57</c:v>
                </c:pt>
                <c:pt idx="8">
                  <c:v>1.58</c:v>
                </c:pt>
                <c:pt idx="9">
                  <c:v>1.59</c:v>
                </c:pt>
                <c:pt idx="10">
                  <c:v>1.6</c:v>
                </c:pt>
                <c:pt idx="11">
                  <c:v>1.61</c:v>
                </c:pt>
                <c:pt idx="12">
                  <c:v>1.62</c:v>
                </c:pt>
                <c:pt idx="13">
                  <c:v>1.63</c:v>
                </c:pt>
                <c:pt idx="14">
                  <c:v>1.64</c:v>
                </c:pt>
                <c:pt idx="15">
                  <c:v>1.65</c:v>
                </c:pt>
                <c:pt idx="16">
                  <c:v>1.66</c:v>
                </c:pt>
                <c:pt idx="17">
                  <c:v>1.67</c:v>
                </c:pt>
                <c:pt idx="18">
                  <c:v>1.68</c:v>
                </c:pt>
                <c:pt idx="19">
                  <c:v>1.69</c:v>
                </c:pt>
                <c:pt idx="20">
                  <c:v>1.7</c:v>
                </c:pt>
                <c:pt idx="21">
                  <c:v>1.71</c:v>
                </c:pt>
                <c:pt idx="22">
                  <c:v>1.72</c:v>
                </c:pt>
                <c:pt idx="23">
                  <c:v>1.73</c:v>
                </c:pt>
                <c:pt idx="24">
                  <c:v>1.74</c:v>
                </c:pt>
                <c:pt idx="25">
                  <c:v>1.75</c:v>
                </c:pt>
                <c:pt idx="26">
                  <c:v>1.76</c:v>
                </c:pt>
                <c:pt idx="27">
                  <c:v>1.77</c:v>
                </c:pt>
                <c:pt idx="28">
                  <c:v>1.78</c:v>
                </c:pt>
                <c:pt idx="29">
                  <c:v>1.79</c:v>
                </c:pt>
                <c:pt idx="30">
                  <c:v>1.8</c:v>
                </c:pt>
                <c:pt idx="31">
                  <c:v>1.81</c:v>
                </c:pt>
                <c:pt idx="32">
                  <c:v>1.82</c:v>
                </c:pt>
                <c:pt idx="33">
                  <c:v>1.83</c:v>
                </c:pt>
                <c:pt idx="34">
                  <c:v>1.84</c:v>
                </c:pt>
                <c:pt idx="35">
                  <c:v>1.85</c:v>
                </c:pt>
                <c:pt idx="36">
                  <c:v>1.86</c:v>
                </c:pt>
                <c:pt idx="37">
                  <c:v>1.87</c:v>
                </c:pt>
                <c:pt idx="38">
                  <c:v>1.88</c:v>
                </c:pt>
                <c:pt idx="39">
                  <c:v>1.89</c:v>
                </c:pt>
                <c:pt idx="40">
                  <c:v>1.9</c:v>
                </c:pt>
                <c:pt idx="41">
                  <c:v>1.91</c:v>
                </c:pt>
                <c:pt idx="42">
                  <c:v>1.92</c:v>
                </c:pt>
                <c:pt idx="43">
                  <c:v>1.93</c:v>
                </c:pt>
                <c:pt idx="44">
                  <c:v>1.94</c:v>
                </c:pt>
                <c:pt idx="45">
                  <c:v>1.95</c:v>
                </c:pt>
                <c:pt idx="46">
                  <c:v>1.96</c:v>
                </c:pt>
                <c:pt idx="47">
                  <c:v>1.97</c:v>
                </c:pt>
                <c:pt idx="48">
                  <c:v>1.98</c:v>
                </c:pt>
                <c:pt idx="49">
                  <c:v>1.99</c:v>
                </c:pt>
              </c:numCache>
            </c:numRef>
          </c:xVal>
          <c:yVal>
            <c:numRef>
              <c:f>'Gas Tables, g=1.4'!$D$62:$D$111</c:f>
              <c:numCache>
                <c:formatCode>0.0000</c:formatCode>
                <c:ptCount val="50"/>
                <c:pt idx="0">
                  <c:v>1.1761670524691357</c:v>
                </c:pt>
                <c:pt idx="1">
                  <c:v>1.1829907154108443</c:v>
                </c:pt>
                <c:pt idx="2">
                  <c:v>1.1899427930947368</c:v>
                </c:pt>
                <c:pt idx="3">
                  <c:v>1.197023680576522</c:v>
                </c:pt>
                <c:pt idx="4">
                  <c:v>1.2042337984779219</c:v>
                </c:pt>
                <c:pt idx="5">
                  <c:v>1.2115735924899191</c:v>
                </c:pt>
                <c:pt idx="6">
                  <c:v>1.2190435328972462</c:v>
                </c:pt>
                <c:pt idx="7">
                  <c:v>1.226644114123169</c:v>
                </c:pt>
                <c:pt idx="8">
                  <c:v>1.2343758542936711</c:v>
                </c:pt>
                <c:pt idx="9">
                  <c:v>1.2422392948201755</c:v>
                </c:pt>
                <c:pt idx="10">
                  <c:v>1.250235</c:v>
                </c:pt>
                <c:pt idx="11">
                  <c:v>1.2583635566337732</c:v>
                </c:pt>
                <c:pt idx="12">
                  <c:v>1.2666255736590768</c:v>
                </c:pt>
                <c:pt idx="13">
                  <c:v>1.2750216817996172</c:v>
                </c:pt>
                <c:pt idx="14">
                  <c:v>1.2835525332292681</c:v>
                </c:pt>
                <c:pt idx="15">
                  <c:v>1.2922188012503502</c:v>
                </c:pt>
                <c:pt idx="16">
                  <c:v>1.3010211799855422</c:v>
                </c:pt>
                <c:pt idx="17">
                  <c:v>1.3099603840828593</c:v>
                </c:pt>
                <c:pt idx="18">
                  <c:v>1.3190371484331567</c:v>
                </c:pt>
                <c:pt idx="19">
                  <c:v>1.3282522278996305</c:v>
                </c:pt>
                <c:pt idx="20">
                  <c:v>1.3376063970588237</c:v>
                </c:pt>
                <c:pt idx="21">
                  <c:v>1.3471004499526773</c:v>
                </c:pt>
                <c:pt idx="22">
                  <c:v>1.3567351998511625</c:v>
                </c:pt>
                <c:pt idx="23">
                  <c:v>1.3665114790250723</c:v>
                </c:pt>
                <c:pt idx="24">
                  <c:v>1.3764301385285649</c:v>
                </c:pt>
                <c:pt idx="25">
                  <c:v>1.3864920479910716</c:v>
                </c:pt>
                <c:pt idx="26">
                  <c:v>1.3966980954181818</c:v>
                </c:pt>
                <c:pt idx="27">
                  <c:v>1.4070491870011748</c:v>
                </c:pt>
                <c:pt idx="28">
                  <c:v>1.4175462469348326</c:v>
                </c:pt>
                <c:pt idx="29">
                  <c:v>1.4281902172432261</c:v>
                </c:pt>
                <c:pt idx="30">
                  <c:v>1.4389820576131689</c:v>
                </c:pt>
                <c:pt idx="31">
                  <c:v>1.4499227452350143</c:v>
                </c:pt>
                <c:pt idx="32">
                  <c:v>1.4610132746505493</c:v>
                </c:pt>
                <c:pt idx="33">
                  <c:v>1.4722546576076927</c:v>
                </c:pt>
                <c:pt idx="34">
                  <c:v>1.4836479229217392</c:v>
                </c:pt>
                <c:pt idx="35">
                  <c:v>1.4951941163429054</c:v>
                </c:pt>
                <c:pt idx="36">
                  <c:v>1.5068943004299489</c:v>
                </c:pt>
                <c:pt idx="37">
                  <c:v>1.518749554429613</c:v>
                </c:pt>
                <c:pt idx="38">
                  <c:v>1.5307609741617023</c:v>
                </c:pt>
                <c:pt idx="39">
                  <c:v>1.542929671909566</c:v>
                </c:pt>
                <c:pt idx="40">
                  <c:v>1.5552567763157896</c:v>
                </c:pt>
                <c:pt idx="41">
                  <c:v>1.5677434322829185</c:v>
                </c:pt>
                <c:pt idx="42">
                  <c:v>1.580390800879012</c:v>
                </c:pt>
                <c:pt idx="43">
                  <c:v>1.5932000592478632</c:v>
                </c:pt>
                <c:pt idx="44">
                  <c:v>1.6061724005237115</c:v>
                </c:pt>
                <c:pt idx="45">
                  <c:v>1.6193090337502967</c:v>
                </c:pt>
                <c:pt idx="46">
                  <c:v>1.6326111838040811</c:v>
                </c:pt>
                <c:pt idx="47">
                  <c:v>1.6460800913215097</c:v>
                </c:pt>
                <c:pt idx="48">
                  <c:v>1.6597170126301537</c:v>
                </c:pt>
                <c:pt idx="49">
                  <c:v>1.6735232196836056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C4-475A-BF7B-A7A1177EE746}"/>
            </c:ext>
          </c:extLst>
        </c:ser>
        <c:ser>
          <c:idx val="3"/>
          <c:order val="3"/>
          <c:marker>
            <c:symbol val="none"/>
          </c:marker>
          <c:xVal>
            <c:numRef>
              <c:f>'Gas Tables, g=1.4'!$M$62:$M$111</c:f>
              <c:numCache>
                <c:formatCode>General</c:formatCode>
                <c:ptCount val="5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2.21999999999999</c:v>
                </c:pt>
                <c:pt idx="23">
                  <c:v>2.23</c:v>
                </c:pt>
                <c:pt idx="24">
                  <c:v>2.23999999999999</c:v>
                </c:pt>
                <c:pt idx="25">
                  <c:v>2.25</c:v>
                </c:pt>
                <c:pt idx="26">
                  <c:v>2.25999999999999</c:v>
                </c:pt>
                <c:pt idx="27">
                  <c:v>2.2699999999999898</c:v>
                </c:pt>
                <c:pt idx="28">
                  <c:v>2.27999999999999</c:v>
                </c:pt>
                <c:pt idx="29">
                  <c:v>2.2899999999999898</c:v>
                </c:pt>
                <c:pt idx="30">
                  <c:v>2.2999999999999901</c:v>
                </c:pt>
                <c:pt idx="31">
                  <c:v>2.3099999999999898</c:v>
                </c:pt>
                <c:pt idx="32">
                  <c:v>2.3199999999999901</c:v>
                </c:pt>
                <c:pt idx="33">
                  <c:v>2.3299999999999899</c:v>
                </c:pt>
                <c:pt idx="34">
                  <c:v>2.3399999999999901</c:v>
                </c:pt>
                <c:pt idx="35">
                  <c:v>2.3499999999999899</c:v>
                </c:pt>
                <c:pt idx="36">
                  <c:v>2.3599999999999901</c:v>
                </c:pt>
                <c:pt idx="37">
                  <c:v>2.3699999999999899</c:v>
                </c:pt>
                <c:pt idx="38">
                  <c:v>2.3799999999999901</c:v>
                </c:pt>
                <c:pt idx="39">
                  <c:v>2.3899999999999899</c:v>
                </c:pt>
                <c:pt idx="40">
                  <c:v>2.3999999999999901</c:v>
                </c:pt>
                <c:pt idx="41">
                  <c:v>2.4099999999999899</c:v>
                </c:pt>
                <c:pt idx="42">
                  <c:v>2.4199999999999902</c:v>
                </c:pt>
                <c:pt idx="43">
                  <c:v>2.4299999999999899</c:v>
                </c:pt>
                <c:pt idx="44">
                  <c:v>2.4399999999999902</c:v>
                </c:pt>
                <c:pt idx="45">
                  <c:v>2.44999999999999</c:v>
                </c:pt>
                <c:pt idx="46">
                  <c:v>2.4599999999999902</c:v>
                </c:pt>
                <c:pt idx="47">
                  <c:v>2.46999999999999</c:v>
                </c:pt>
                <c:pt idx="48">
                  <c:v>2.4799999999999902</c:v>
                </c:pt>
                <c:pt idx="49">
                  <c:v>2.48999999999999</c:v>
                </c:pt>
              </c:numCache>
            </c:numRef>
          </c:xVal>
          <c:yVal>
            <c:numRef>
              <c:f>'Gas Tables, g=1.4'!$P$62:$P$111</c:f>
              <c:numCache>
                <c:formatCode>0.0000</c:formatCode>
                <c:ptCount val="50"/>
                <c:pt idx="0">
                  <c:v>1.6875000000000004</c:v>
                </c:pt>
                <c:pt idx="1">
                  <c:v>1.7016486566040183</c:v>
                </c:pt>
                <c:pt idx="2">
                  <c:v>1.7159705079722778</c:v>
                </c:pt>
                <c:pt idx="3">
                  <c:v>1.7304668879819582</c:v>
                </c:pt>
                <c:pt idx="4">
                  <c:v>1.7451391458625998</c:v>
                </c:pt>
                <c:pt idx="5">
                  <c:v>1.7599886461509151</c:v>
                </c:pt>
                <c:pt idx="6">
                  <c:v>1.775016768648543</c:v>
                </c:pt>
                <c:pt idx="7">
                  <c:v>1.7902249083826467</c:v>
                </c:pt>
                <c:pt idx="8">
                  <c:v>1.8056144755692309</c:v>
                </c:pt>
                <c:pt idx="9">
                  <c:v>1.8211868955791268</c:v>
                </c:pt>
                <c:pt idx="10">
                  <c:v>1.8369436089065252</c:v>
                </c:pt>
                <c:pt idx="11">
                  <c:v>1.8528860711399877</c:v>
                </c:pt>
                <c:pt idx="12">
                  <c:v>1.8690157529358493</c:v>
                </c:pt>
                <c:pt idx="13">
                  <c:v>1.8853341399939334</c:v>
                </c:pt>
                <c:pt idx="14">
                  <c:v>1.9018427330355148</c:v>
                </c:pt>
                <c:pt idx="15">
                  <c:v>1.9185430477834298</c:v>
                </c:pt>
                <c:pt idx="16">
                  <c:v>1.9354366149443065</c:v>
                </c:pt>
                <c:pt idx="17">
                  <c:v>1.9525249801927995</c:v>
                </c:pt>
                <c:pt idx="18">
                  <c:v>1.9698097041577982</c:v>
                </c:pt>
                <c:pt idx="19">
                  <c:v>1.9872923624105383</c:v>
                </c:pt>
                <c:pt idx="20">
                  <c:v>2.0049745454545462</c:v>
                </c:pt>
                <c:pt idx="21">
                  <c:v>2.022857858717364</c:v>
                </c:pt>
                <c:pt idx="22">
                  <c:v>2.0409439225439927</c:v>
                </c:pt>
                <c:pt idx="23">
                  <c:v>2.0592343721920958</c:v>
                </c:pt>
                <c:pt idx="24">
                  <c:v>2.0777308578285538</c:v>
                </c:pt>
                <c:pt idx="25">
                  <c:v>2.0964350445280351</c:v>
                </c:pt>
                <c:pt idx="26">
                  <c:v>2.1153486122725482</c:v>
                </c:pt>
                <c:pt idx="27">
                  <c:v>2.1344732559530097</c:v>
                </c:pt>
                <c:pt idx="28">
                  <c:v>2.1538106853717811</c:v>
                </c:pt>
                <c:pt idx="29">
                  <c:v>2.1733626252468681</c:v>
                </c:pt>
                <c:pt idx="30">
                  <c:v>2.1931308152173714</c:v>
                </c:pt>
                <c:pt idx="31">
                  <c:v>2.2131170098502295</c:v>
                </c:pt>
                <c:pt idx="32">
                  <c:v>2.2333229786482551</c:v>
                </c:pt>
                <c:pt idx="33">
                  <c:v>2.2537505060593666</c:v>
                </c:pt>
                <c:pt idx="34">
                  <c:v>2.2744013914870336</c:v>
                </c:pt>
                <c:pt idx="35">
                  <c:v>2.2952774493018397</c:v>
                </c:pt>
                <c:pt idx="36">
                  <c:v>2.3163805088542162</c:v>
                </c:pt>
                <c:pt idx="37">
                  <c:v>2.3377124144881978</c:v>
                </c:pt>
                <c:pt idx="38">
                  <c:v>2.3592750255562818</c:v>
                </c:pt>
                <c:pt idx="39">
                  <c:v>2.3810702164352806</c:v>
                </c:pt>
                <c:pt idx="40">
                  <c:v>2.4030998765431892</c:v>
                </c:pt>
                <c:pt idx="41">
                  <c:v>2.4253659103569807</c:v>
                </c:pt>
                <c:pt idx="42">
                  <c:v>2.4478702374313839</c:v>
                </c:pt>
                <c:pt idx="43">
                  <c:v>2.4706147924185284</c:v>
                </c:pt>
                <c:pt idx="44">
                  <c:v>2.4936015250885011</c:v>
                </c:pt>
                <c:pt idx="45">
                  <c:v>2.5168324003507418</c:v>
                </c:pt>
                <c:pt idx="46">
                  <c:v>2.5403093982762792</c:v>
                </c:pt>
                <c:pt idx="47">
                  <c:v>2.5640345141207757</c:v>
                </c:pt>
                <c:pt idx="48">
                  <c:v>2.588009758348365</c:v>
                </c:pt>
                <c:pt idx="49">
                  <c:v>2.6122371566562319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C4-475A-BF7B-A7A1177EE746}"/>
            </c:ext>
          </c:extLst>
        </c:ser>
        <c:ser>
          <c:idx val="4"/>
          <c:order val="4"/>
          <c:marker>
            <c:symbol val="none"/>
          </c:marker>
          <c:xVal>
            <c:numRef>
              <c:f>'Gas Tables, g=1.4'!$M$33:$M$57</c:f>
              <c:numCache>
                <c:formatCode>General</c:formatCode>
                <c:ptCount val="25"/>
                <c:pt idx="0">
                  <c:v>1.25</c:v>
                </c:pt>
                <c:pt idx="1">
                  <c:v>1.26</c:v>
                </c:pt>
                <c:pt idx="2">
                  <c:v>1.27</c:v>
                </c:pt>
                <c:pt idx="3">
                  <c:v>1.28</c:v>
                </c:pt>
                <c:pt idx="4">
                  <c:v>1.29</c:v>
                </c:pt>
                <c:pt idx="5">
                  <c:v>1.3</c:v>
                </c:pt>
                <c:pt idx="6">
                  <c:v>1.31</c:v>
                </c:pt>
                <c:pt idx="7">
                  <c:v>1.32</c:v>
                </c:pt>
                <c:pt idx="8">
                  <c:v>1.33</c:v>
                </c:pt>
                <c:pt idx="9">
                  <c:v>1.34</c:v>
                </c:pt>
                <c:pt idx="10">
                  <c:v>1.35</c:v>
                </c:pt>
                <c:pt idx="11">
                  <c:v>1.36</c:v>
                </c:pt>
                <c:pt idx="12">
                  <c:v>1.37</c:v>
                </c:pt>
                <c:pt idx="13">
                  <c:v>1.38</c:v>
                </c:pt>
                <c:pt idx="14">
                  <c:v>1.39</c:v>
                </c:pt>
                <c:pt idx="15">
                  <c:v>1.4</c:v>
                </c:pt>
                <c:pt idx="16">
                  <c:v>1.41</c:v>
                </c:pt>
                <c:pt idx="17">
                  <c:v>1.42</c:v>
                </c:pt>
                <c:pt idx="18">
                  <c:v>1.43</c:v>
                </c:pt>
                <c:pt idx="19">
                  <c:v>1.44</c:v>
                </c:pt>
                <c:pt idx="20">
                  <c:v>1.45</c:v>
                </c:pt>
                <c:pt idx="21">
                  <c:v>1.46</c:v>
                </c:pt>
                <c:pt idx="22">
                  <c:v>1.47</c:v>
                </c:pt>
                <c:pt idx="23">
                  <c:v>1.48</c:v>
                </c:pt>
                <c:pt idx="24">
                  <c:v>1.49</c:v>
                </c:pt>
              </c:numCache>
            </c:numRef>
          </c:xVal>
          <c:yVal>
            <c:numRef>
              <c:f>'Gas Tables, g=1.4'!$P$33:$P$57</c:f>
              <c:numCache>
                <c:formatCode>0.0000</c:formatCode>
                <c:ptCount val="25"/>
                <c:pt idx="0">
                  <c:v>1.0467529296875</c:v>
                </c:pt>
                <c:pt idx="1">
                  <c:v>1.0504064173330985</c:v>
                </c:pt>
                <c:pt idx="2">
                  <c:v>1.0541887906995078</c:v>
                </c:pt>
                <c:pt idx="3">
                  <c:v>1.0580995548000003</c:v>
                </c:pt>
                <c:pt idx="4">
                  <c:v>1.0621382637550996</c:v>
                </c:pt>
                <c:pt idx="5">
                  <c:v>1.0663045192307699</c:v>
                </c:pt>
                <c:pt idx="6">
                  <c:v>1.0705979689506682</c:v>
                </c:pt>
                <c:pt idx="7">
                  <c:v>1.0750183052785631</c:v>
                </c:pt>
                <c:pt idx="8">
                  <c:v>1.0795652638671991</c:v>
                </c:pt>
                <c:pt idx="9">
                  <c:v>1.0842386223701495</c:v>
                </c:pt>
                <c:pt idx="10">
                  <c:v>1.089038199213392</c:v>
                </c:pt>
                <c:pt idx="11">
                  <c:v>1.09396385242353</c:v>
                </c:pt>
                <c:pt idx="12">
                  <c:v>1.099015478509763</c:v>
                </c:pt>
                <c:pt idx="13">
                  <c:v>1.1041930113968872</c:v>
                </c:pt>
                <c:pt idx="14">
                  <c:v>1.1094964214067444</c:v>
                </c:pt>
                <c:pt idx="15">
                  <c:v>1.1149257142857143</c:v>
                </c:pt>
                <c:pt idx="16">
                  <c:v>1.1204809302759422</c:v>
                </c:pt>
                <c:pt idx="17">
                  <c:v>1.126162143228169</c:v>
                </c:pt>
                <c:pt idx="18">
                  <c:v>1.1319694597541086</c:v>
                </c:pt>
                <c:pt idx="19">
                  <c:v>1.1379030184164611</c:v>
                </c:pt>
                <c:pt idx="20">
                  <c:v>1.1439629889547411</c:v>
                </c:pt>
                <c:pt idx="21">
                  <c:v>1.1501495715452053</c:v>
                </c:pt>
                <c:pt idx="22">
                  <c:v>1.1564629960932504</c:v>
                </c:pt>
                <c:pt idx="23">
                  <c:v>1.1629035215567565</c:v>
                </c:pt>
                <c:pt idx="24">
                  <c:v>1.1694714352989093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EC4-475A-BF7B-A7A1177EE746}"/>
            </c:ext>
          </c:extLst>
        </c:ser>
        <c:ser>
          <c:idx val="5"/>
          <c:order val="5"/>
          <c:marker>
            <c:symbol val="none"/>
          </c:marker>
          <c:xVal>
            <c:numRef>
              <c:f>'Gas Tables, g=1.4'!$A$33:$A$57</c:f>
              <c:numCache>
                <c:formatCode>General</c:formatCode>
                <c:ptCount val="25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1.1299999999999999</c:v>
                </c:pt>
                <c:pt idx="14">
                  <c:v>1.1399999999999999</c:v>
                </c:pt>
                <c:pt idx="15">
                  <c:v>1.1499999999999999</c:v>
                </c:pt>
                <c:pt idx="16">
                  <c:v>1.1599999999999999</c:v>
                </c:pt>
                <c:pt idx="17">
                  <c:v>1.17</c:v>
                </c:pt>
                <c:pt idx="18">
                  <c:v>1.18</c:v>
                </c:pt>
                <c:pt idx="19">
                  <c:v>1.19</c:v>
                </c:pt>
                <c:pt idx="20">
                  <c:v>1.2</c:v>
                </c:pt>
                <c:pt idx="21">
                  <c:v>1.21</c:v>
                </c:pt>
                <c:pt idx="22">
                  <c:v>1.22</c:v>
                </c:pt>
                <c:pt idx="23">
                  <c:v>1.23</c:v>
                </c:pt>
                <c:pt idx="24">
                  <c:v>1.24</c:v>
                </c:pt>
              </c:numCache>
            </c:numRef>
          </c:xVal>
          <c:yVal>
            <c:numRef>
              <c:f>'Gas Tables, g=1.4'!$D$33:$D$57</c:f>
              <c:numCache>
                <c:formatCode>0.0000</c:formatCode>
                <c:ptCount val="25"/>
                <c:pt idx="0">
                  <c:v>1</c:v>
                </c:pt>
                <c:pt idx="1">
                  <c:v>1.0000828763320542</c:v>
                </c:pt>
                <c:pt idx="2">
                  <c:v>1.0003297241252</c:v>
                </c:pt>
                <c:pt idx="3">
                  <c:v>1.0007379739595876</c:v>
                </c:pt>
                <c:pt idx="4">
                  <c:v>1.0013051879384618</c:v>
                </c:pt>
                <c:pt idx="5">
                  <c:v>1.0020290537505512</c:v>
                </c:pt>
                <c:pt idx="6">
                  <c:v>1.0029073790716985</c:v>
                </c:pt>
                <c:pt idx="7">
                  <c:v>1.0039380862835285</c:v>
                </c:pt>
                <c:pt idx="8">
                  <c:v>1.0051192074886146</c:v>
                </c:pt>
                <c:pt idx="9">
                  <c:v>1.0064488798030964</c:v>
                </c:pt>
                <c:pt idx="10">
                  <c:v>1.0079253409090911</c:v>
                </c:pt>
                <c:pt idx="11">
                  <c:v>1.0095469248505213</c:v>
                </c:pt>
                <c:pt idx="12">
                  <c:v>1.0113120580571429</c:v>
                </c:pt>
                <c:pt idx="13">
                  <c:v>1.0132192555826325</c:v>
                </c:pt>
                <c:pt idx="14">
                  <c:v>1.0152671175436001</c:v>
                </c:pt>
                <c:pt idx="15">
                  <c:v>1.0174543257472826</c:v>
                </c:pt>
                <c:pt idx="16">
                  <c:v>1.0197796404965522</c:v>
                </c:pt>
                <c:pt idx="17">
                  <c:v>1.0222418975616059</c:v>
                </c:pt>
                <c:pt idx="18">
                  <c:v>1.0248400053084743</c:v>
                </c:pt>
                <c:pt idx="19">
                  <c:v>1.0275729419751052</c:v>
                </c:pt>
                <c:pt idx="20">
                  <c:v>1.0304397530864196</c:v>
                </c:pt>
                <c:pt idx="21">
                  <c:v>1.0334395490003101</c:v>
                </c:pt>
                <c:pt idx="22">
                  <c:v>1.036571502577049</c:v>
                </c:pt>
                <c:pt idx="23">
                  <c:v>1.0398348469651046</c:v>
                </c:pt>
                <c:pt idx="24">
                  <c:v>1.0432288734967745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EC4-475A-BF7B-A7A1177EE746}"/>
            </c:ext>
          </c:extLst>
        </c:ser>
        <c:ser>
          <c:idx val="6"/>
          <c:order val="6"/>
          <c:marker>
            <c:symbol val="none"/>
          </c:marker>
          <c:xVal>
            <c:numRef>
              <c:f>'Gas Tables, g=1.4'!$A$11:$A$28</c:f>
              <c:numCache>
                <c:formatCode>General</c:formatCode>
                <c:ptCount val="18"/>
                <c:pt idx="0">
                  <c:v>0.08</c:v>
                </c:pt>
                <c:pt idx="1">
                  <c:v>0.09</c:v>
                </c:pt>
                <c:pt idx="2">
                  <c:v>0.1</c:v>
                </c:pt>
                <c:pt idx="3">
                  <c:v>0.11</c:v>
                </c:pt>
                <c:pt idx="4">
                  <c:v>0.12</c:v>
                </c:pt>
                <c:pt idx="5">
                  <c:v>0.13</c:v>
                </c:pt>
                <c:pt idx="6">
                  <c:v>0.14000000000000001</c:v>
                </c:pt>
                <c:pt idx="7">
                  <c:v>0.15</c:v>
                </c:pt>
                <c:pt idx="8">
                  <c:v>0.16</c:v>
                </c:pt>
                <c:pt idx="9">
                  <c:v>0.17</c:v>
                </c:pt>
                <c:pt idx="10">
                  <c:v>0.18</c:v>
                </c:pt>
                <c:pt idx="11">
                  <c:v>0.19</c:v>
                </c:pt>
                <c:pt idx="12">
                  <c:v>0.2</c:v>
                </c:pt>
                <c:pt idx="13">
                  <c:v>0.21</c:v>
                </c:pt>
                <c:pt idx="14">
                  <c:v>0.22</c:v>
                </c:pt>
                <c:pt idx="15">
                  <c:v>0.23</c:v>
                </c:pt>
                <c:pt idx="16">
                  <c:v>0.24</c:v>
                </c:pt>
                <c:pt idx="17">
                  <c:v>0.25</c:v>
                </c:pt>
              </c:numCache>
            </c:numRef>
          </c:xVal>
          <c:yVal>
            <c:numRef>
              <c:f>'Gas Tables, g=1.4'!$D$11:$D$28</c:f>
              <c:numCache>
                <c:formatCode>0.0000</c:formatCode>
                <c:ptCount val="18"/>
                <c:pt idx="0">
                  <c:v>7.2616096448</c:v>
                </c:pt>
                <c:pt idx="1">
                  <c:v>6.4613418046008739</c:v>
                </c:pt>
                <c:pt idx="2">
                  <c:v>5.8218287500000008</c:v>
                </c:pt>
                <c:pt idx="3">
                  <c:v>5.2992297105034121</c:v>
                </c:pt>
                <c:pt idx="4">
                  <c:v>4.8643176460641975</c:v>
                </c:pt>
                <c:pt idx="5">
                  <c:v>4.4968585817951912</c:v>
                </c:pt>
                <c:pt idx="6">
                  <c:v>4.1823997992571424</c:v>
                </c:pt>
                <c:pt idx="7">
                  <c:v>3.9103427512538578</c:v>
                </c:pt>
                <c:pt idx="8">
                  <c:v>3.6727386335999999</c:v>
                </c:pt>
                <c:pt idx="9">
                  <c:v>3.4635090492257343</c:v>
                </c:pt>
                <c:pt idx="10">
                  <c:v>3.2779264509316883</c:v>
                </c:pt>
                <c:pt idx="11">
                  <c:v>3.112258654870395</c:v>
                </c:pt>
                <c:pt idx="12">
                  <c:v>2.9635200000000008</c:v>
                </c:pt>
                <c:pt idx="13">
                  <c:v>2.8292936048527566</c:v>
                </c:pt>
                <c:pt idx="14">
                  <c:v>2.7076020997454537</c:v>
                </c:pt>
                <c:pt idx="15">
                  <c:v>2.596812081036413</c:v>
                </c:pt>
                <c:pt idx="16">
                  <c:v>2.4955624518320985</c:v>
                </c:pt>
                <c:pt idx="17">
                  <c:v>2.4027099609375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EC4-475A-BF7B-A7A1177EE746}"/>
            </c:ext>
          </c:extLst>
        </c:ser>
        <c:ser>
          <c:idx val="7"/>
          <c:order val="7"/>
          <c:marker>
            <c:symbol val="none"/>
          </c:marker>
          <c:xVal>
            <c:numRef>
              <c:f>'Gas Tables, g=1.4'!$G$4:$G$28</c:f>
              <c:numCache>
                <c:formatCode>General</c:formatCode>
                <c:ptCount val="25"/>
                <c:pt idx="0">
                  <c:v>0.26</c:v>
                </c:pt>
                <c:pt idx="1">
                  <c:v>0.27</c:v>
                </c:pt>
                <c:pt idx="2">
                  <c:v>0.28000000000000003</c:v>
                </c:pt>
                <c:pt idx="3">
                  <c:v>0.28999999999999998</c:v>
                </c:pt>
                <c:pt idx="4">
                  <c:v>0.3</c:v>
                </c:pt>
                <c:pt idx="5">
                  <c:v>0.31</c:v>
                </c:pt>
                <c:pt idx="6">
                  <c:v>0.32</c:v>
                </c:pt>
                <c:pt idx="7">
                  <c:v>0.33</c:v>
                </c:pt>
                <c:pt idx="8">
                  <c:v>0.34</c:v>
                </c:pt>
                <c:pt idx="9">
                  <c:v>0.35</c:v>
                </c:pt>
                <c:pt idx="10">
                  <c:v>0.36</c:v>
                </c:pt>
                <c:pt idx="11">
                  <c:v>0.37</c:v>
                </c:pt>
                <c:pt idx="12">
                  <c:v>0.38</c:v>
                </c:pt>
                <c:pt idx="13">
                  <c:v>0.39</c:v>
                </c:pt>
                <c:pt idx="14">
                  <c:v>0.4</c:v>
                </c:pt>
                <c:pt idx="15">
                  <c:v>0.41</c:v>
                </c:pt>
                <c:pt idx="16">
                  <c:v>0.42</c:v>
                </c:pt>
                <c:pt idx="17">
                  <c:v>0.43</c:v>
                </c:pt>
                <c:pt idx="18">
                  <c:v>0.44</c:v>
                </c:pt>
                <c:pt idx="19">
                  <c:v>0.45</c:v>
                </c:pt>
                <c:pt idx="20">
                  <c:v>0.46</c:v>
                </c:pt>
                <c:pt idx="21">
                  <c:v>0.47</c:v>
                </c:pt>
                <c:pt idx="22">
                  <c:v>0.48</c:v>
                </c:pt>
                <c:pt idx="23">
                  <c:v>0.49</c:v>
                </c:pt>
                <c:pt idx="24">
                  <c:v>0.5</c:v>
                </c:pt>
              </c:numCache>
            </c:numRef>
          </c:xVal>
          <c:yVal>
            <c:numRef>
              <c:f>'Gas Tables, g=1.4'!$J$4:$J$28</c:f>
              <c:numCache>
                <c:formatCode>0.0000</c:formatCode>
                <c:ptCount val="25"/>
                <c:pt idx="0">
                  <c:v>2.317287309753846</c:v>
                </c:pt>
                <c:pt idx="1">
                  <c:v>2.2384705687669579</c:v>
                </c:pt>
                <c:pt idx="2">
                  <c:v>2.1655535762285707</c:v>
                </c:pt>
                <c:pt idx="3">
                  <c:v>2.0979276336737072</c:v>
                </c:pt>
                <c:pt idx="4">
                  <c:v>2.0350652623456793</c:v>
                </c:pt>
                <c:pt idx="5">
                  <c:v>1.9765071035495971</c:v>
                </c:pt>
                <c:pt idx="6">
                  <c:v>1.9218512752000003</c:v>
                </c:pt>
                <c:pt idx="7">
                  <c:v>1.8707446635517528</c:v>
                </c:pt>
                <c:pt idx="8">
                  <c:v>1.8228757516941176</c:v>
                </c:pt>
                <c:pt idx="9">
                  <c:v>1.7779686774553571</c:v>
                </c:pt>
                <c:pt idx="10">
                  <c:v>1.7357782816658431</c:v>
                </c:pt>
                <c:pt idx="11">
                  <c:v>1.6960859594145268</c:v>
                </c:pt>
                <c:pt idx="12">
                  <c:v>1.6586961663789477</c:v>
                </c:pt>
                <c:pt idx="13">
                  <c:v>1.623433462651483</c:v>
                </c:pt>
                <c:pt idx="14">
                  <c:v>1.5901400000000003</c:v>
                </c:pt>
                <c:pt idx="15">
                  <c:v>1.5586733768545733</c:v>
                </c:pt>
                <c:pt idx="16">
                  <c:v>1.5289047997326279</c:v>
                </c:pt>
                <c:pt idx="17">
                  <c:v>1.5007175012171516</c:v>
                </c:pt>
                <c:pt idx="18">
                  <c:v>1.4740053736727279</c:v>
                </c:pt>
                <c:pt idx="19">
                  <c:v>1.4486717851401749</c:v>
                </c:pt>
                <c:pt idx="20">
                  <c:v>1.424628549686956</c:v>
                </c:pt>
                <c:pt idx="21">
                  <c:v>1.4017950292093082</c:v>
                </c:pt>
                <c:pt idx="22">
                  <c:v>1.380097347516049</c:v>
                </c:pt>
                <c:pt idx="23">
                  <c:v>1.3594677006538263</c:v>
                </c:pt>
                <c:pt idx="24">
                  <c:v>1.3398437500000004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EC4-475A-BF7B-A7A1177EE746}"/>
            </c:ext>
          </c:extLst>
        </c:ser>
        <c:ser>
          <c:idx val="8"/>
          <c:order val="8"/>
          <c:marker>
            <c:symbol val="none"/>
          </c:marker>
          <c:xVal>
            <c:numRef>
              <c:f>'Gas Tables, g=1.4'!$M$4:$M$28</c:f>
              <c:numCache>
                <c:formatCode>General</c:formatCode>
                <c:ptCount val="25"/>
                <c:pt idx="0">
                  <c:v>0.51</c:v>
                </c:pt>
                <c:pt idx="1">
                  <c:v>0.52</c:v>
                </c:pt>
                <c:pt idx="2">
                  <c:v>0.53</c:v>
                </c:pt>
                <c:pt idx="3">
                  <c:v>0.54</c:v>
                </c:pt>
                <c:pt idx="4">
                  <c:v>0.55000000000000004</c:v>
                </c:pt>
                <c:pt idx="5">
                  <c:v>0.56000000000000005</c:v>
                </c:pt>
                <c:pt idx="6">
                  <c:v>0.56999999999999995</c:v>
                </c:pt>
                <c:pt idx="7">
                  <c:v>0.57999999999999996</c:v>
                </c:pt>
                <c:pt idx="8">
                  <c:v>0.59</c:v>
                </c:pt>
                <c:pt idx="9">
                  <c:v>0.6</c:v>
                </c:pt>
                <c:pt idx="10">
                  <c:v>0.61</c:v>
                </c:pt>
                <c:pt idx="11">
                  <c:v>0.62</c:v>
                </c:pt>
                <c:pt idx="12">
                  <c:v>0.63</c:v>
                </c:pt>
                <c:pt idx="13">
                  <c:v>0.64</c:v>
                </c:pt>
                <c:pt idx="14">
                  <c:v>0.65</c:v>
                </c:pt>
                <c:pt idx="15">
                  <c:v>0.66</c:v>
                </c:pt>
                <c:pt idx="16">
                  <c:v>0.67</c:v>
                </c:pt>
                <c:pt idx="17">
                  <c:v>0.68</c:v>
                </c:pt>
                <c:pt idx="18">
                  <c:v>0.69</c:v>
                </c:pt>
                <c:pt idx="19">
                  <c:v>0.7</c:v>
                </c:pt>
                <c:pt idx="20">
                  <c:v>0.71</c:v>
                </c:pt>
                <c:pt idx="21">
                  <c:v>0.72</c:v>
                </c:pt>
                <c:pt idx="22">
                  <c:v>0.73</c:v>
                </c:pt>
                <c:pt idx="23">
                  <c:v>0.74</c:v>
                </c:pt>
                <c:pt idx="24">
                  <c:v>0.75</c:v>
                </c:pt>
              </c:numCache>
            </c:numRef>
          </c:xVal>
          <c:yVal>
            <c:numRef>
              <c:f>'Gas Tables, g=1.4'!$P$4:$P$28</c:f>
              <c:numCache>
                <c:formatCode>0.0000</c:formatCode>
                <c:ptCount val="25"/>
                <c:pt idx="0">
                  <c:v>1.3211680867628994</c:v>
                </c:pt>
                <c:pt idx="1">
                  <c:v>1.3033877582769227</c:v>
                </c:pt>
                <c:pt idx="2">
                  <c:v>1.286453847930896</c:v>
                </c:pt>
                <c:pt idx="3">
                  <c:v>1.2703211017772291</c:v>
                </c:pt>
                <c:pt idx="4">
                  <c:v>1.2549475958806819</c:v>
                </c:pt>
                <c:pt idx="5">
                  <c:v>1.2402944393142861</c:v>
                </c:pt>
                <c:pt idx="6">
                  <c:v>1.2263255084246998</c:v>
                </c:pt>
                <c:pt idx="7">
                  <c:v>1.2130072085931038</c:v>
                </c:pt>
                <c:pt idx="8">
                  <c:v>1.2003082602294497</c:v>
                </c:pt>
                <c:pt idx="9">
                  <c:v>1.1881995061728399</c:v>
                </c:pt>
                <c:pt idx="10">
                  <c:v>1.1766537380415982</c:v>
                </c:pt>
                <c:pt idx="11">
                  <c:v>1.1656455393935488</c:v>
                </c:pt>
                <c:pt idx="12">
                  <c:v>1.1551511438286965</c:v>
                </c:pt>
                <c:pt idx="13">
                  <c:v>1.1451483064000001</c:v>
                </c:pt>
                <c:pt idx="14">
                  <c:v>1.1356161868990384</c:v>
                </c:pt>
                <c:pt idx="15">
                  <c:v>1.1265352437571274</c:v>
                </c:pt>
                <c:pt idx="16">
                  <c:v>1.1178871374527986</c:v>
                </c:pt>
                <c:pt idx="17">
                  <c:v>1.1096546424470586</c:v>
                </c:pt>
                <c:pt idx="18">
                  <c:v>1.1018215667812734</c:v>
                </c:pt>
                <c:pt idx="19">
                  <c:v>1.0943726785714283</c:v>
                </c:pt>
                <c:pt idx="20">
                  <c:v>1.0872936387188381</c:v>
                </c:pt>
                <c:pt idx="21">
                  <c:v>1.0805709392329219</c:v>
                </c:pt>
                <c:pt idx="22">
                  <c:v>1.0741918466279106</c:v>
                </c:pt>
                <c:pt idx="23">
                  <c:v>1.0681443499135137</c:v>
                </c:pt>
                <c:pt idx="24">
                  <c:v>1.0624171127507716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EC4-475A-BF7B-A7A1177EE746}"/>
            </c:ext>
          </c:extLst>
        </c:ser>
        <c:ser>
          <c:idx val="9"/>
          <c:order val="9"/>
          <c:marker>
            <c:symbol val="none"/>
          </c:marker>
          <c:xVal>
            <c:numRef>
              <c:f>'Gas Tables, g=1.4'!$S$4:$S$28</c:f>
              <c:numCache>
                <c:formatCode>General</c:formatCode>
                <c:ptCount val="25"/>
                <c:pt idx="0">
                  <c:v>0.76</c:v>
                </c:pt>
                <c:pt idx="1">
                  <c:v>0.77</c:v>
                </c:pt>
                <c:pt idx="2">
                  <c:v>0.78</c:v>
                </c:pt>
                <c:pt idx="3">
                  <c:v>0.79</c:v>
                </c:pt>
                <c:pt idx="4">
                  <c:v>0.8</c:v>
                </c:pt>
                <c:pt idx="5">
                  <c:v>0.81</c:v>
                </c:pt>
                <c:pt idx="6">
                  <c:v>0.82</c:v>
                </c:pt>
                <c:pt idx="7">
                  <c:v>0.83</c:v>
                </c:pt>
                <c:pt idx="8">
                  <c:v>0.84</c:v>
                </c:pt>
                <c:pt idx="9">
                  <c:v>0.85</c:v>
                </c:pt>
                <c:pt idx="10">
                  <c:v>0.86</c:v>
                </c:pt>
                <c:pt idx="11">
                  <c:v>0.87</c:v>
                </c:pt>
                <c:pt idx="12">
                  <c:v>0.88</c:v>
                </c:pt>
                <c:pt idx="13">
                  <c:v>0.89</c:v>
                </c:pt>
                <c:pt idx="14">
                  <c:v>0.9</c:v>
                </c:pt>
                <c:pt idx="15">
                  <c:v>0.91</c:v>
                </c:pt>
                <c:pt idx="16">
                  <c:v>0.92</c:v>
                </c:pt>
                <c:pt idx="17">
                  <c:v>0.93</c:v>
                </c:pt>
                <c:pt idx="18">
                  <c:v>0.94</c:v>
                </c:pt>
                <c:pt idx="19">
                  <c:v>0.95</c:v>
                </c:pt>
                <c:pt idx="20">
                  <c:v>0.96</c:v>
                </c:pt>
                <c:pt idx="21">
                  <c:v>0.97</c:v>
                </c:pt>
                <c:pt idx="22">
                  <c:v>0.98</c:v>
                </c:pt>
                <c:pt idx="23">
                  <c:v>0.99</c:v>
                </c:pt>
                <c:pt idx="24">
                  <c:v>1</c:v>
                </c:pt>
              </c:numCache>
            </c:numRef>
          </c:xVal>
          <c:yVal>
            <c:numRef>
              <c:f>('Gas Tables, g=1.4'!$V$4:$V$27,'Gas Tables, g=1.4'!$V$28)</c:f>
              <c:numCache>
                <c:formatCode>0.0000</c:formatCode>
                <c:ptCount val="25"/>
                <c:pt idx="0">
                  <c:v>1.056999429389474</c:v>
                </c:pt>
                <c:pt idx="1">
                  <c:v>1.051881184043344</c:v>
                </c:pt>
                <c:pt idx="2">
                  <c:v>1.0470528133944921</c:v>
                </c:pt>
                <c:pt idx="3">
                  <c:v>1.0425052719498415</c:v>
                </c:pt>
                <c:pt idx="4">
                  <c:v>1.0382300000000004</c:v>
                </c:pt>
                <c:pt idx="5">
                  <c:v>1.0342188939556525</c:v>
                </c:pt>
                <c:pt idx="6">
                  <c:v>1.0304642788585365</c:v>
                </c:pt>
                <c:pt idx="7">
                  <c:v>1.0269588828835845</c:v>
                </c:pt>
                <c:pt idx="8">
                  <c:v>1.0236958136663139</c:v>
                </c:pt>
                <c:pt idx="9">
                  <c:v>1.0206685363051466</c:v>
                </c:pt>
                <c:pt idx="10">
                  <c:v>1.0178708529023259</c:v>
                </c:pt>
                <c:pt idx="11">
                  <c:v>1.015296883519631</c:v>
                </c:pt>
                <c:pt idx="12">
                  <c:v>1.0129410484363635</c:v>
                </c:pt>
                <c:pt idx="13">
                  <c:v>1.0107980516071631</c:v>
                </c:pt>
                <c:pt idx="14">
                  <c:v>1.0088628652263374</c:v>
                </c:pt>
                <c:pt idx="15">
                  <c:v>1.0071307153135987</c:v>
                </c:pt>
                <c:pt idx="16">
                  <c:v>1.0055970682434781</c:v>
                </c:pt>
                <c:pt idx="17">
                  <c:v>1.0042576181473961</c:v>
                </c:pt>
                <c:pt idx="18">
                  <c:v>1.0031082751234042</c:v>
                </c:pt>
                <c:pt idx="19">
                  <c:v>1.0021451541940787</c:v>
                </c:pt>
                <c:pt idx="20">
                  <c:v>1.0013645649580252</c:v>
                </c:pt>
                <c:pt idx="21">
                  <c:v>1.0007630018849232</c:v>
                </c:pt>
                <c:pt idx="22">
                  <c:v>1.0003371352081636</c:v>
                </c:pt>
                <c:pt idx="23">
                  <c:v>1.0000838023728067</c:v>
                </c:pt>
                <c:pt idx="2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EC4-475A-BF7B-A7A1177EE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709096"/>
        <c:axId val="306709488"/>
      </c:scatterChart>
      <c:valAx>
        <c:axId val="3067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6709488"/>
        <c:crosses val="autoZero"/>
        <c:crossBetween val="midCat"/>
      </c:valAx>
      <c:valAx>
        <c:axId val="306709488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306709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'Normal Shock Ptot Ratio'!$A$3:$A$380</c:f>
              <c:numCache>
                <c:formatCode>General</c:formatCode>
                <c:ptCount val="378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1.1299999999999999</c:v>
                </c:pt>
                <c:pt idx="14">
                  <c:v>1.1399999999999999</c:v>
                </c:pt>
                <c:pt idx="15">
                  <c:v>1.1499999999999999</c:v>
                </c:pt>
                <c:pt idx="16">
                  <c:v>1.1599999999999999</c:v>
                </c:pt>
                <c:pt idx="17">
                  <c:v>1.17</c:v>
                </c:pt>
                <c:pt idx="18">
                  <c:v>1.18</c:v>
                </c:pt>
                <c:pt idx="19">
                  <c:v>1.19</c:v>
                </c:pt>
                <c:pt idx="20">
                  <c:v>1.2</c:v>
                </c:pt>
                <c:pt idx="21">
                  <c:v>1.21</c:v>
                </c:pt>
                <c:pt idx="22">
                  <c:v>1.22</c:v>
                </c:pt>
                <c:pt idx="23">
                  <c:v>1.23</c:v>
                </c:pt>
                <c:pt idx="24">
                  <c:v>1.24</c:v>
                </c:pt>
                <c:pt idx="52">
                  <c:v>1.75</c:v>
                </c:pt>
                <c:pt idx="53">
                  <c:v>1.76</c:v>
                </c:pt>
                <c:pt idx="54">
                  <c:v>1.77</c:v>
                </c:pt>
                <c:pt idx="55">
                  <c:v>1.78</c:v>
                </c:pt>
                <c:pt idx="56">
                  <c:v>1.79</c:v>
                </c:pt>
                <c:pt idx="57">
                  <c:v>1.8</c:v>
                </c:pt>
                <c:pt idx="58">
                  <c:v>1.81</c:v>
                </c:pt>
                <c:pt idx="59">
                  <c:v>1.82</c:v>
                </c:pt>
                <c:pt idx="60">
                  <c:v>1.83</c:v>
                </c:pt>
                <c:pt idx="61">
                  <c:v>1.84</c:v>
                </c:pt>
                <c:pt idx="62">
                  <c:v>1.85</c:v>
                </c:pt>
                <c:pt idx="63">
                  <c:v>1.86</c:v>
                </c:pt>
                <c:pt idx="64">
                  <c:v>1.87</c:v>
                </c:pt>
                <c:pt idx="65">
                  <c:v>1.88</c:v>
                </c:pt>
                <c:pt idx="66">
                  <c:v>1.89</c:v>
                </c:pt>
                <c:pt idx="67">
                  <c:v>1.9</c:v>
                </c:pt>
                <c:pt idx="68">
                  <c:v>1.91</c:v>
                </c:pt>
                <c:pt idx="69">
                  <c:v>1.92</c:v>
                </c:pt>
                <c:pt idx="70">
                  <c:v>1.93</c:v>
                </c:pt>
                <c:pt idx="71">
                  <c:v>1.94</c:v>
                </c:pt>
                <c:pt idx="72">
                  <c:v>1.95</c:v>
                </c:pt>
                <c:pt idx="73">
                  <c:v>1.96</c:v>
                </c:pt>
                <c:pt idx="74">
                  <c:v>1.97</c:v>
                </c:pt>
                <c:pt idx="75">
                  <c:v>1.98</c:v>
                </c:pt>
                <c:pt idx="76">
                  <c:v>1.99</c:v>
                </c:pt>
                <c:pt idx="77">
                  <c:v>2</c:v>
                </c:pt>
                <c:pt idx="78">
                  <c:v>2.0099999999999998</c:v>
                </c:pt>
                <c:pt idx="79">
                  <c:v>2.02</c:v>
                </c:pt>
                <c:pt idx="80">
                  <c:v>2.0299999999999998</c:v>
                </c:pt>
                <c:pt idx="81">
                  <c:v>2.04</c:v>
                </c:pt>
                <c:pt idx="82">
                  <c:v>2.0499999999999998</c:v>
                </c:pt>
                <c:pt idx="83">
                  <c:v>2.06</c:v>
                </c:pt>
                <c:pt idx="84">
                  <c:v>2.0699999999999998</c:v>
                </c:pt>
                <c:pt idx="85">
                  <c:v>2.08</c:v>
                </c:pt>
                <c:pt idx="86">
                  <c:v>2.09</c:v>
                </c:pt>
                <c:pt idx="87">
                  <c:v>2.1</c:v>
                </c:pt>
                <c:pt idx="88">
                  <c:v>2.11</c:v>
                </c:pt>
                <c:pt idx="89">
                  <c:v>2.12</c:v>
                </c:pt>
                <c:pt idx="90">
                  <c:v>2.13</c:v>
                </c:pt>
                <c:pt idx="91">
                  <c:v>2.14</c:v>
                </c:pt>
                <c:pt idx="92">
                  <c:v>2.15</c:v>
                </c:pt>
                <c:pt idx="93">
                  <c:v>2.16</c:v>
                </c:pt>
                <c:pt idx="94">
                  <c:v>2.17</c:v>
                </c:pt>
                <c:pt idx="95">
                  <c:v>2.1800000000000002</c:v>
                </c:pt>
                <c:pt idx="96">
                  <c:v>2.19</c:v>
                </c:pt>
                <c:pt idx="97">
                  <c:v>2.2000000000000002</c:v>
                </c:pt>
                <c:pt idx="98">
                  <c:v>2.21</c:v>
                </c:pt>
                <c:pt idx="99">
                  <c:v>2.2200000000000002</c:v>
                </c:pt>
                <c:pt idx="100">
                  <c:v>2.23</c:v>
                </c:pt>
                <c:pt idx="101">
                  <c:v>2.2400000000000002</c:v>
                </c:pt>
                <c:pt idx="102">
                  <c:v>2.25</c:v>
                </c:pt>
                <c:pt idx="103">
                  <c:v>2.2599999999999998</c:v>
                </c:pt>
                <c:pt idx="104">
                  <c:v>2.27</c:v>
                </c:pt>
                <c:pt idx="105">
                  <c:v>2.2799999999999998</c:v>
                </c:pt>
                <c:pt idx="106">
                  <c:v>2.29</c:v>
                </c:pt>
                <c:pt idx="107">
                  <c:v>2.2999999999999998</c:v>
                </c:pt>
                <c:pt idx="108">
                  <c:v>2.31</c:v>
                </c:pt>
                <c:pt idx="109">
                  <c:v>2.3199999999999998</c:v>
                </c:pt>
                <c:pt idx="110">
                  <c:v>2.33</c:v>
                </c:pt>
                <c:pt idx="111">
                  <c:v>2.34</c:v>
                </c:pt>
                <c:pt idx="112">
                  <c:v>2.35</c:v>
                </c:pt>
                <c:pt idx="113">
                  <c:v>2.36</c:v>
                </c:pt>
                <c:pt idx="114">
                  <c:v>2.37</c:v>
                </c:pt>
                <c:pt idx="115">
                  <c:v>2.38</c:v>
                </c:pt>
                <c:pt idx="116">
                  <c:v>2.39</c:v>
                </c:pt>
                <c:pt idx="117">
                  <c:v>2.4</c:v>
                </c:pt>
                <c:pt idx="118">
                  <c:v>2.41</c:v>
                </c:pt>
                <c:pt idx="119">
                  <c:v>2.42</c:v>
                </c:pt>
                <c:pt idx="120">
                  <c:v>2.4300000000000099</c:v>
                </c:pt>
                <c:pt idx="121">
                  <c:v>2.44</c:v>
                </c:pt>
                <c:pt idx="122">
                  <c:v>2.4500000000000099</c:v>
                </c:pt>
                <c:pt idx="123">
                  <c:v>2.46</c:v>
                </c:pt>
                <c:pt idx="124">
                  <c:v>2.47000000000001</c:v>
                </c:pt>
                <c:pt idx="125">
                  <c:v>2.4800000000000102</c:v>
                </c:pt>
                <c:pt idx="126">
                  <c:v>2.49000000000001</c:v>
                </c:pt>
                <c:pt idx="127">
                  <c:v>2.5000000000000102</c:v>
                </c:pt>
                <c:pt idx="128">
                  <c:v>2.51000000000001</c:v>
                </c:pt>
                <c:pt idx="129">
                  <c:v>2.5200000000000098</c:v>
                </c:pt>
                <c:pt idx="130">
                  <c:v>2.53000000000001</c:v>
                </c:pt>
                <c:pt idx="131">
                  <c:v>2.5400000000000098</c:v>
                </c:pt>
                <c:pt idx="132">
                  <c:v>2.55000000000001</c:v>
                </c:pt>
                <c:pt idx="133">
                  <c:v>2.5600000000000098</c:v>
                </c:pt>
                <c:pt idx="134">
                  <c:v>2.5700000000000101</c:v>
                </c:pt>
                <c:pt idx="135">
                  <c:v>2.5800000000000098</c:v>
                </c:pt>
                <c:pt idx="136">
                  <c:v>2.5900000000000101</c:v>
                </c:pt>
                <c:pt idx="137">
                  <c:v>2.6000000000000099</c:v>
                </c:pt>
                <c:pt idx="138">
                  <c:v>2.6100000000000101</c:v>
                </c:pt>
                <c:pt idx="139">
                  <c:v>2.6200000000000099</c:v>
                </c:pt>
                <c:pt idx="140">
                  <c:v>2.6300000000000101</c:v>
                </c:pt>
                <c:pt idx="141">
                  <c:v>2.6400000000000099</c:v>
                </c:pt>
                <c:pt idx="142">
                  <c:v>2.6500000000000101</c:v>
                </c:pt>
                <c:pt idx="143">
                  <c:v>2.6600000000000099</c:v>
                </c:pt>
                <c:pt idx="144">
                  <c:v>2.6700000000000101</c:v>
                </c:pt>
                <c:pt idx="145">
                  <c:v>2.6800000000000099</c:v>
                </c:pt>
                <c:pt idx="146">
                  <c:v>2.6900000000000102</c:v>
                </c:pt>
                <c:pt idx="147">
                  <c:v>2.7000000000000099</c:v>
                </c:pt>
                <c:pt idx="148">
                  <c:v>2.7100000000000102</c:v>
                </c:pt>
                <c:pt idx="149">
                  <c:v>2.72000000000001</c:v>
                </c:pt>
                <c:pt idx="150">
                  <c:v>2.7300000000000102</c:v>
                </c:pt>
                <c:pt idx="151">
                  <c:v>2.74000000000001</c:v>
                </c:pt>
                <c:pt idx="152">
                  <c:v>2.7500000000000102</c:v>
                </c:pt>
                <c:pt idx="153">
                  <c:v>2.76000000000001</c:v>
                </c:pt>
                <c:pt idx="154">
                  <c:v>2.7700000000000098</c:v>
                </c:pt>
                <c:pt idx="155">
                  <c:v>2.78000000000001</c:v>
                </c:pt>
                <c:pt idx="156">
                  <c:v>2.7900000000000098</c:v>
                </c:pt>
                <c:pt idx="157">
                  <c:v>2.80000000000001</c:v>
                </c:pt>
                <c:pt idx="158">
                  <c:v>2.8100000000000098</c:v>
                </c:pt>
                <c:pt idx="159">
                  <c:v>2.8200000000000101</c:v>
                </c:pt>
                <c:pt idx="160">
                  <c:v>2.8300000000000098</c:v>
                </c:pt>
                <c:pt idx="161">
                  <c:v>2.8400000000000101</c:v>
                </c:pt>
                <c:pt idx="162">
                  <c:v>2.8500000000000099</c:v>
                </c:pt>
                <c:pt idx="163">
                  <c:v>2.8600000000000101</c:v>
                </c:pt>
                <c:pt idx="164">
                  <c:v>2.8700000000000201</c:v>
                </c:pt>
                <c:pt idx="165">
                  <c:v>2.8800000000000101</c:v>
                </c:pt>
                <c:pt idx="166">
                  <c:v>2.8900000000000099</c:v>
                </c:pt>
                <c:pt idx="167">
                  <c:v>2.9000000000000199</c:v>
                </c:pt>
                <c:pt idx="168">
                  <c:v>2.9100000000000201</c:v>
                </c:pt>
                <c:pt idx="169">
                  <c:v>2.9200000000000199</c:v>
                </c:pt>
                <c:pt idx="170">
                  <c:v>2.9300000000000201</c:v>
                </c:pt>
                <c:pt idx="171">
                  <c:v>2.9400000000000199</c:v>
                </c:pt>
                <c:pt idx="172">
                  <c:v>2.9500000000000202</c:v>
                </c:pt>
                <c:pt idx="173">
                  <c:v>2.9600000000000199</c:v>
                </c:pt>
                <c:pt idx="174">
                  <c:v>2.9700000000000202</c:v>
                </c:pt>
                <c:pt idx="175">
                  <c:v>2.98000000000002</c:v>
                </c:pt>
                <c:pt idx="176">
                  <c:v>2.9900000000000202</c:v>
                </c:pt>
                <c:pt idx="177">
                  <c:v>3.00000000000002</c:v>
                </c:pt>
                <c:pt idx="178">
                  <c:v>3.0100000000000202</c:v>
                </c:pt>
                <c:pt idx="179">
                  <c:v>3.02000000000002</c:v>
                </c:pt>
                <c:pt idx="180">
                  <c:v>3.0300000000000198</c:v>
                </c:pt>
                <c:pt idx="181">
                  <c:v>3.04000000000002</c:v>
                </c:pt>
                <c:pt idx="182">
                  <c:v>3.0500000000000198</c:v>
                </c:pt>
                <c:pt idx="183">
                  <c:v>3.06000000000002</c:v>
                </c:pt>
                <c:pt idx="184">
                  <c:v>3.0700000000000198</c:v>
                </c:pt>
                <c:pt idx="185">
                  <c:v>3.0800000000000201</c:v>
                </c:pt>
                <c:pt idx="186">
                  <c:v>3.0900000000000198</c:v>
                </c:pt>
                <c:pt idx="187">
                  <c:v>3.1000000000000201</c:v>
                </c:pt>
                <c:pt idx="188">
                  <c:v>3.1100000000000199</c:v>
                </c:pt>
                <c:pt idx="189">
                  <c:v>3.1200000000000201</c:v>
                </c:pt>
                <c:pt idx="190">
                  <c:v>3.1300000000000199</c:v>
                </c:pt>
                <c:pt idx="191">
                  <c:v>3.1400000000000201</c:v>
                </c:pt>
                <c:pt idx="192">
                  <c:v>3.1500000000000199</c:v>
                </c:pt>
                <c:pt idx="193">
                  <c:v>3.1600000000000201</c:v>
                </c:pt>
                <c:pt idx="194">
                  <c:v>3.1700000000000199</c:v>
                </c:pt>
                <c:pt idx="195">
                  <c:v>3.1800000000000201</c:v>
                </c:pt>
                <c:pt idx="196">
                  <c:v>3.1900000000000199</c:v>
                </c:pt>
                <c:pt idx="197">
                  <c:v>3.2000000000000202</c:v>
                </c:pt>
                <c:pt idx="198">
                  <c:v>3.2100000000000199</c:v>
                </c:pt>
                <c:pt idx="199">
                  <c:v>3.2200000000000202</c:v>
                </c:pt>
                <c:pt idx="200">
                  <c:v>3.23000000000002</c:v>
                </c:pt>
                <c:pt idx="201">
                  <c:v>3.2400000000000202</c:v>
                </c:pt>
                <c:pt idx="202">
                  <c:v>3.25000000000002</c:v>
                </c:pt>
                <c:pt idx="203">
                  <c:v>3.2600000000000202</c:v>
                </c:pt>
                <c:pt idx="204">
                  <c:v>3.27000000000002</c:v>
                </c:pt>
                <c:pt idx="205">
                  <c:v>3.2800000000000198</c:v>
                </c:pt>
                <c:pt idx="206">
                  <c:v>3.29000000000002</c:v>
                </c:pt>
                <c:pt idx="207">
                  <c:v>3.3000000000000198</c:v>
                </c:pt>
                <c:pt idx="208">
                  <c:v>3.31000000000002</c:v>
                </c:pt>
                <c:pt idx="209">
                  <c:v>3.32000000000003</c:v>
                </c:pt>
                <c:pt idx="210">
                  <c:v>3.3300000000000298</c:v>
                </c:pt>
                <c:pt idx="211">
                  <c:v>3.3400000000000301</c:v>
                </c:pt>
                <c:pt idx="212">
                  <c:v>3.3500000000000298</c:v>
                </c:pt>
                <c:pt idx="213">
                  <c:v>3.3600000000000301</c:v>
                </c:pt>
                <c:pt idx="214">
                  <c:v>3.3700000000000299</c:v>
                </c:pt>
                <c:pt idx="215">
                  <c:v>3.3800000000000301</c:v>
                </c:pt>
                <c:pt idx="216">
                  <c:v>3.3900000000000299</c:v>
                </c:pt>
                <c:pt idx="217">
                  <c:v>3.4000000000000301</c:v>
                </c:pt>
                <c:pt idx="218">
                  <c:v>3.4100000000000299</c:v>
                </c:pt>
                <c:pt idx="219">
                  <c:v>3.4200000000000301</c:v>
                </c:pt>
                <c:pt idx="220">
                  <c:v>3.4300000000000299</c:v>
                </c:pt>
                <c:pt idx="221">
                  <c:v>3.4400000000000301</c:v>
                </c:pt>
                <c:pt idx="222">
                  <c:v>3.4500000000000299</c:v>
                </c:pt>
                <c:pt idx="223">
                  <c:v>3.4600000000000302</c:v>
                </c:pt>
                <c:pt idx="224">
                  <c:v>3.4700000000000299</c:v>
                </c:pt>
                <c:pt idx="225">
                  <c:v>3.4800000000000302</c:v>
                </c:pt>
                <c:pt idx="226">
                  <c:v>3.49000000000003</c:v>
                </c:pt>
                <c:pt idx="227">
                  <c:v>3.5000000000000302</c:v>
                </c:pt>
                <c:pt idx="228">
                  <c:v>3.51000000000003</c:v>
                </c:pt>
                <c:pt idx="229">
                  <c:v>3.5200000000000302</c:v>
                </c:pt>
                <c:pt idx="230">
                  <c:v>3.53000000000003</c:v>
                </c:pt>
                <c:pt idx="231">
                  <c:v>3.5400000000000298</c:v>
                </c:pt>
                <c:pt idx="232">
                  <c:v>3.55000000000003</c:v>
                </c:pt>
                <c:pt idx="233">
                  <c:v>3.5600000000000298</c:v>
                </c:pt>
                <c:pt idx="234">
                  <c:v>3.57000000000003</c:v>
                </c:pt>
                <c:pt idx="235">
                  <c:v>3.5800000000000298</c:v>
                </c:pt>
                <c:pt idx="236">
                  <c:v>3.5900000000000301</c:v>
                </c:pt>
                <c:pt idx="237">
                  <c:v>3.6000000000000298</c:v>
                </c:pt>
                <c:pt idx="238">
                  <c:v>3.6100000000000301</c:v>
                </c:pt>
                <c:pt idx="239">
                  <c:v>3.6200000000000299</c:v>
                </c:pt>
                <c:pt idx="240">
                  <c:v>3.6300000000000301</c:v>
                </c:pt>
                <c:pt idx="241">
                  <c:v>3.6400000000000299</c:v>
                </c:pt>
                <c:pt idx="242">
                  <c:v>3.6500000000000301</c:v>
                </c:pt>
                <c:pt idx="243">
                  <c:v>3.6600000000000299</c:v>
                </c:pt>
                <c:pt idx="244">
                  <c:v>3.6700000000000301</c:v>
                </c:pt>
                <c:pt idx="245">
                  <c:v>3.6800000000000299</c:v>
                </c:pt>
                <c:pt idx="246">
                  <c:v>3.6900000000000301</c:v>
                </c:pt>
                <c:pt idx="247">
                  <c:v>3.7000000000000299</c:v>
                </c:pt>
                <c:pt idx="248">
                  <c:v>3.7100000000000302</c:v>
                </c:pt>
                <c:pt idx="249">
                  <c:v>3.7200000000000299</c:v>
                </c:pt>
                <c:pt idx="250">
                  <c:v>3.7300000000000302</c:v>
                </c:pt>
                <c:pt idx="251">
                  <c:v>3.74000000000003</c:v>
                </c:pt>
                <c:pt idx="252">
                  <c:v>3.75000000000004</c:v>
                </c:pt>
                <c:pt idx="253">
                  <c:v>3.7600000000000402</c:v>
                </c:pt>
                <c:pt idx="254">
                  <c:v>3.77000000000004</c:v>
                </c:pt>
                <c:pt idx="255">
                  <c:v>3.7800000000000402</c:v>
                </c:pt>
                <c:pt idx="256">
                  <c:v>3.79000000000004</c:v>
                </c:pt>
                <c:pt idx="257">
                  <c:v>3.8000000000000398</c:v>
                </c:pt>
                <c:pt idx="258">
                  <c:v>3.81000000000004</c:v>
                </c:pt>
                <c:pt idx="259">
                  <c:v>3.8200000000000398</c:v>
                </c:pt>
                <c:pt idx="260">
                  <c:v>3.83000000000004</c:v>
                </c:pt>
                <c:pt idx="261">
                  <c:v>3.8400000000000398</c:v>
                </c:pt>
                <c:pt idx="262">
                  <c:v>3.8500000000000401</c:v>
                </c:pt>
                <c:pt idx="263">
                  <c:v>3.8600000000000398</c:v>
                </c:pt>
                <c:pt idx="264">
                  <c:v>3.8700000000000401</c:v>
                </c:pt>
                <c:pt idx="265">
                  <c:v>3.8800000000000399</c:v>
                </c:pt>
                <c:pt idx="266">
                  <c:v>3.8900000000000401</c:v>
                </c:pt>
                <c:pt idx="267">
                  <c:v>3.9000000000000399</c:v>
                </c:pt>
                <c:pt idx="268">
                  <c:v>3.9100000000000401</c:v>
                </c:pt>
                <c:pt idx="269">
                  <c:v>3.9200000000000399</c:v>
                </c:pt>
                <c:pt idx="270">
                  <c:v>3.9300000000000401</c:v>
                </c:pt>
                <c:pt idx="271">
                  <c:v>3.9400000000000399</c:v>
                </c:pt>
                <c:pt idx="272">
                  <c:v>3.9500000000000401</c:v>
                </c:pt>
                <c:pt idx="273">
                  <c:v>3.9600000000000399</c:v>
                </c:pt>
                <c:pt idx="274">
                  <c:v>3.9700000000000402</c:v>
                </c:pt>
                <c:pt idx="275">
                  <c:v>3.98000000000004</c:v>
                </c:pt>
                <c:pt idx="276">
                  <c:v>3.9900000000000402</c:v>
                </c:pt>
                <c:pt idx="277">
                  <c:v>4.00000000000004</c:v>
                </c:pt>
                <c:pt idx="278">
                  <c:v>4.0100000000000398</c:v>
                </c:pt>
                <c:pt idx="279">
                  <c:v>4.0200000000000404</c:v>
                </c:pt>
                <c:pt idx="280">
                  <c:v>4.0300000000000402</c:v>
                </c:pt>
                <c:pt idx="281">
                  <c:v>4.04000000000004</c:v>
                </c:pt>
                <c:pt idx="282">
                  <c:v>4.0500000000000398</c:v>
                </c:pt>
                <c:pt idx="283">
                  <c:v>4.0600000000000396</c:v>
                </c:pt>
                <c:pt idx="284">
                  <c:v>4.0700000000000403</c:v>
                </c:pt>
                <c:pt idx="285">
                  <c:v>4.08000000000004</c:v>
                </c:pt>
                <c:pt idx="286">
                  <c:v>4.0900000000000398</c:v>
                </c:pt>
                <c:pt idx="287">
                  <c:v>4.1000000000000396</c:v>
                </c:pt>
                <c:pt idx="288">
                  <c:v>4.1100000000000403</c:v>
                </c:pt>
                <c:pt idx="289">
                  <c:v>4.1200000000000401</c:v>
                </c:pt>
                <c:pt idx="290">
                  <c:v>4.1300000000000399</c:v>
                </c:pt>
                <c:pt idx="291">
                  <c:v>4.1400000000000396</c:v>
                </c:pt>
                <c:pt idx="292">
                  <c:v>4.1500000000000403</c:v>
                </c:pt>
                <c:pt idx="293">
                  <c:v>4.1600000000000401</c:v>
                </c:pt>
                <c:pt idx="294">
                  <c:v>4.1700000000000399</c:v>
                </c:pt>
                <c:pt idx="295">
                  <c:v>4.1800000000000503</c:v>
                </c:pt>
                <c:pt idx="296">
                  <c:v>4.1900000000000501</c:v>
                </c:pt>
                <c:pt idx="297">
                  <c:v>4.2000000000000499</c:v>
                </c:pt>
                <c:pt idx="298">
                  <c:v>4.2100000000000497</c:v>
                </c:pt>
                <c:pt idx="299">
                  <c:v>4.2200000000000504</c:v>
                </c:pt>
                <c:pt idx="300">
                  <c:v>4.2300000000000502</c:v>
                </c:pt>
                <c:pt idx="301">
                  <c:v>4.24000000000005</c:v>
                </c:pt>
                <c:pt idx="302">
                  <c:v>4.2500000000000497</c:v>
                </c:pt>
                <c:pt idx="303">
                  <c:v>4.2600000000000504</c:v>
                </c:pt>
                <c:pt idx="304">
                  <c:v>4.2700000000000502</c:v>
                </c:pt>
                <c:pt idx="305">
                  <c:v>4.28000000000005</c:v>
                </c:pt>
                <c:pt idx="306">
                  <c:v>4.2900000000000498</c:v>
                </c:pt>
                <c:pt idx="307">
                  <c:v>4.3000000000000496</c:v>
                </c:pt>
                <c:pt idx="308">
                  <c:v>4.3100000000000502</c:v>
                </c:pt>
                <c:pt idx="309">
                  <c:v>4.32000000000005</c:v>
                </c:pt>
                <c:pt idx="310">
                  <c:v>4.3300000000000498</c:v>
                </c:pt>
                <c:pt idx="311">
                  <c:v>4.3400000000000496</c:v>
                </c:pt>
                <c:pt idx="312">
                  <c:v>4.3500000000000503</c:v>
                </c:pt>
                <c:pt idx="313">
                  <c:v>4.3600000000000501</c:v>
                </c:pt>
                <c:pt idx="314">
                  <c:v>4.3700000000000498</c:v>
                </c:pt>
                <c:pt idx="315">
                  <c:v>4.3800000000000496</c:v>
                </c:pt>
                <c:pt idx="316">
                  <c:v>4.3900000000000503</c:v>
                </c:pt>
                <c:pt idx="317">
                  <c:v>4.4000000000000501</c:v>
                </c:pt>
                <c:pt idx="318">
                  <c:v>4.4100000000000499</c:v>
                </c:pt>
                <c:pt idx="319">
                  <c:v>4.4200000000000497</c:v>
                </c:pt>
                <c:pt idx="320">
                  <c:v>4.4300000000000503</c:v>
                </c:pt>
                <c:pt idx="321">
                  <c:v>4.4400000000000501</c:v>
                </c:pt>
                <c:pt idx="322">
                  <c:v>4.4500000000000499</c:v>
                </c:pt>
                <c:pt idx="323">
                  <c:v>4.4600000000000497</c:v>
                </c:pt>
                <c:pt idx="324">
                  <c:v>4.4700000000000504</c:v>
                </c:pt>
                <c:pt idx="325">
                  <c:v>4.4800000000000502</c:v>
                </c:pt>
                <c:pt idx="326">
                  <c:v>4.49000000000005</c:v>
                </c:pt>
                <c:pt idx="327">
                  <c:v>4.5000000000000497</c:v>
                </c:pt>
                <c:pt idx="328">
                  <c:v>4.5100000000000504</c:v>
                </c:pt>
                <c:pt idx="329">
                  <c:v>4.5200000000000502</c:v>
                </c:pt>
                <c:pt idx="330">
                  <c:v>4.53000000000005</c:v>
                </c:pt>
                <c:pt idx="331">
                  <c:v>4.5400000000000498</c:v>
                </c:pt>
                <c:pt idx="332">
                  <c:v>4.5500000000000496</c:v>
                </c:pt>
                <c:pt idx="333">
                  <c:v>4.5600000000000502</c:v>
                </c:pt>
                <c:pt idx="334">
                  <c:v>4.57000000000005</c:v>
                </c:pt>
                <c:pt idx="335">
                  <c:v>4.5800000000000498</c:v>
                </c:pt>
                <c:pt idx="336">
                  <c:v>4.5900000000000496</c:v>
                </c:pt>
                <c:pt idx="337">
                  <c:v>4.6000000000000503</c:v>
                </c:pt>
                <c:pt idx="338">
                  <c:v>4.6100000000000501</c:v>
                </c:pt>
                <c:pt idx="339">
                  <c:v>4.6200000000000596</c:v>
                </c:pt>
                <c:pt idx="340">
                  <c:v>4.6300000000000603</c:v>
                </c:pt>
                <c:pt idx="341">
                  <c:v>4.6400000000000601</c:v>
                </c:pt>
                <c:pt idx="342">
                  <c:v>4.6500000000000599</c:v>
                </c:pt>
                <c:pt idx="343">
                  <c:v>4.6600000000000597</c:v>
                </c:pt>
                <c:pt idx="344">
                  <c:v>4.6700000000000603</c:v>
                </c:pt>
                <c:pt idx="345">
                  <c:v>4.6800000000000601</c:v>
                </c:pt>
                <c:pt idx="346">
                  <c:v>4.6900000000000599</c:v>
                </c:pt>
                <c:pt idx="347">
                  <c:v>4.7000000000000597</c:v>
                </c:pt>
                <c:pt idx="348">
                  <c:v>4.7100000000000604</c:v>
                </c:pt>
                <c:pt idx="349">
                  <c:v>4.7200000000000601</c:v>
                </c:pt>
                <c:pt idx="350">
                  <c:v>4.7300000000000599</c:v>
                </c:pt>
                <c:pt idx="351">
                  <c:v>4.7400000000000597</c:v>
                </c:pt>
                <c:pt idx="352">
                  <c:v>4.7500000000000604</c:v>
                </c:pt>
                <c:pt idx="353">
                  <c:v>4.7600000000000602</c:v>
                </c:pt>
                <c:pt idx="354">
                  <c:v>4.77000000000006</c:v>
                </c:pt>
                <c:pt idx="355">
                  <c:v>4.7800000000000598</c:v>
                </c:pt>
                <c:pt idx="356">
                  <c:v>4.7900000000000604</c:v>
                </c:pt>
                <c:pt idx="357">
                  <c:v>4.8000000000000602</c:v>
                </c:pt>
                <c:pt idx="358">
                  <c:v>4.81000000000006</c:v>
                </c:pt>
                <c:pt idx="359">
                  <c:v>4.8200000000000598</c:v>
                </c:pt>
                <c:pt idx="360">
                  <c:v>4.8300000000000596</c:v>
                </c:pt>
                <c:pt idx="361">
                  <c:v>4.8400000000000603</c:v>
                </c:pt>
                <c:pt idx="362">
                  <c:v>4.85000000000006</c:v>
                </c:pt>
                <c:pt idx="363">
                  <c:v>4.8600000000000598</c:v>
                </c:pt>
                <c:pt idx="364">
                  <c:v>4.8700000000000596</c:v>
                </c:pt>
                <c:pt idx="365">
                  <c:v>4.8800000000000603</c:v>
                </c:pt>
                <c:pt idx="366">
                  <c:v>4.8900000000000601</c:v>
                </c:pt>
                <c:pt idx="367">
                  <c:v>4.9000000000000599</c:v>
                </c:pt>
                <c:pt idx="368">
                  <c:v>4.9100000000000597</c:v>
                </c:pt>
                <c:pt idx="369">
                  <c:v>4.9200000000000603</c:v>
                </c:pt>
                <c:pt idx="370">
                  <c:v>4.9300000000000601</c:v>
                </c:pt>
                <c:pt idx="371">
                  <c:v>4.9400000000000599</c:v>
                </c:pt>
                <c:pt idx="372">
                  <c:v>4.9500000000000597</c:v>
                </c:pt>
                <c:pt idx="373">
                  <c:v>4.9600000000000604</c:v>
                </c:pt>
                <c:pt idx="374">
                  <c:v>4.9700000000000601</c:v>
                </c:pt>
                <c:pt idx="375">
                  <c:v>4.9800000000000599</c:v>
                </c:pt>
                <c:pt idx="376">
                  <c:v>4.9900000000000597</c:v>
                </c:pt>
                <c:pt idx="377">
                  <c:v>5.0000000000000604</c:v>
                </c:pt>
              </c:numCache>
            </c:numRef>
          </c:xVal>
          <c:yVal>
            <c:numRef>
              <c:f>'Normal Shock Ptot Ratio'!$B$3:$B$380</c:f>
              <c:numCache>
                <c:formatCode>0.0000</c:formatCode>
                <c:ptCount val="378"/>
                <c:pt idx="0">
                  <c:v>1</c:v>
                </c:pt>
                <c:pt idx="1">
                  <c:v>0.99999872922810717</c:v>
                </c:pt>
                <c:pt idx="2">
                  <c:v>0.99999003180618007</c:v>
                </c:pt>
                <c:pt idx="3">
                  <c:v>0.99996700557246765</c:v>
                </c:pt>
                <c:pt idx="4">
                  <c:v>0.99992328244888296</c:v>
                </c:pt>
                <c:pt idx="5">
                  <c:v>0.99985299009517314</c:v>
                </c:pt>
                <c:pt idx="6">
                  <c:v>0.99975071704619334</c:v>
                </c:pt>
                <c:pt idx="7">
                  <c:v>0.99961148094666208</c:v>
                </c:pt>
                <c:pt idx="8">
                  <c:v>0.99943069954582964</c:v>
                </c:pt>
                <c:pt idx="9">
                  <c:v>0.99920416415596047</c:v>
                </c:pt>
                <c:pt idx="10">
                  <c:v>0.99892801531447006</c:v>
                </c:pt>
                <c:pt idx="11">
                  <c:v>0.99859872042065889</c:v>
                </c:pt>
                <c:pt idx="12">
                  <c:v>0.99821305314505282</c:v>
                </c:pt>
                <c:pt idx="13">
                  <c:v>0.99776807443295024</c:v>
                </c:pt>
                <c:pt idx="14">
                  <c:v>0.99726111494428238</c:v>
                </c:pt>
                <c:pt idx="15">
                  <c:v>0.99668975878988575</c:v>
                </c:pt>
                <c:pt idx="16">
                  <c:v>0.99605182844001183</c:v>
                </c:pt>
                <c:pt idx="17">
                  <c:v>0.99534537069468865</c:v>
                </c:pt>
                <c:pt idx="18">
                  <c:v>0.99456864361766384</c:v>
                </c:pt>
                <c:pt idx="19">
                  <c:v>0.99372010434631675</c:v>
                </c:pt>
                <c:pt idx="20">
                  <c:v>0.9927983976993624</c:v>
                </c:pt>
                <c:pt idx="21">
                  <c:v>0.99180234551238389</c:v>
                </c:pt>
                <c:pt idx="22">
                  <c:v>0.99073093663866951</c:v>
                </c:pt>
                <c:pt idx="23">
                  <c:v>0.98958331755919537</c:v>
                </c:pt>
                <c:pt idx="24">
                  <c:v>0.98835878355147033</c:v>
                </c:pt>
                <c:pt idx="52">
                  <c:v>0.83456539208449898</c:v>
                </c:pt>
                <c:pt idx="53">
                  <c:v>0.83024205529547723</c:v>
                </c:pt>
                <c:pt idx="54">
                  <c:v>0.82589097517856525</c:v>
                </c:pt>
                <c:pt idx="55">
                  <c:v>0.82151341046518356</c:v>
                </c:pt>
                <c:pt idx="56">
                  <c:v>0.81711060748095443</c:v>
                </c:pt>
                <c:pt idx="57">
                  <c:v>0.81268379959868786</c:v>
                </c:pt>
                <c:pt idx="58">
                  <c:v>0.80823420672736523</c:v>
                </c:pt>
                <c:pt idx="59">
                  <c:v>0.80376303483584943</c:v>
                </c:pt>
                <c:pt idx="60">
                  <c:v>0.79927147551010447</c:v>
                </c:pt>
                <c:pt idx="61">
                  <c:v>0.79476070554270239</c:v>
                </c:pt>
                <c:pt idx="62">
                  <c:v>0.79023188655348309</c:v>
                </c:pt>
                <c:pt idx="63">
                  <c:v>0.78568616464019647</c:v>
                </c:pt>
                <c:pt idx="64">
                  <c:v>0.78112467005804886</c:v>
                </c:pt>
                <c:pt idx="65">
                  <c:v>0.77654851692706439</c:v>
                </c:pt>
                <c:pt idx="66">
                  <c:v>0.77195880296620223</c:v>
                </c:pt>
                <c:pt idx="67">
                  <c:v>0.76735660925323468</c:v>
                </c:pt>
                <c:pt idx="68">
                  <c:v>0.76274300000936712</c:v>
                </c:pt>
                <c:pt idx="69">
                  <c:v>0.75811902240763818</c:v>
                </c:pt>
                <c:pt idx="70">
                  <c:v>0.75348570640416246</c:v>
                </c:pt>
                <c:pt idx="71">
                  <c:v>0.74884406459130082</c:v>
                </c:pt>
                <c:pt idx="72">
                  <c:v>0.74419509207184298</c:v>
                </c:pt>
                <c:pt idx="73">
                  <c:v>0.73953976635336327</c:v>
                </c:pt>
                <c:pt idx="74">
                  <c:v>0.73487904726188635</c:v>
                </c:pt>
                <c:pt idx="75">
                  <c:v>0.73021387687403871</c:v>
                </c:pt>
                <c:pt idx="76">
                  <c:v>0.72554517946689656</c:v>
                </c:pt>
                <c:pt idx="77">
                  <c:v>0.72087386148474519</c:v>
                </c:pt>
                <c:pt idx="78">
                  <c:v>0.71620081152199389</c:v>
                </c:pt>
                <c:pt idx="79">
                  <c:v>0.71152690032151644</c:v>
                </c:pt>
                <c:pt idx="80">
                  <c:v>0.70685298078770553</c:v>
                </c:pt>
                <c:pt idx="81">
                  <c:v>0.70217988801353481</c:v>
                </c:pt>
                <c:pt idx="82">
                  <c:v>0.69750843932096962</c:v>
                </c:pt>
                <c:pt idx="83">
                  <c:v>0.69283943431408068</c:v>
                </c:pt>
                <c:pt idx="84">
                  <c:v>0.68817365494419869</c:v>
                </c:pt>
                <c:pt idx="85">
                  <c:v>0.6835118655865281</c:v>
                </c:pt>
                <c:pt idx="86">
                  <c:v>0.67885481312760976</c:v>
                </c:pt>
                <c:pt idx="87">
                  <c:v>0.67420322706305191</c:v>
                </c:pt>
                <c:pt idx="88">
                  <c:v>0.66955781960498295</c:v>
                </c:pt>
                <c:pt idx="89">
                  <c:v>0.66491928579867632</c:v>
                </c:pt>
                <c:pt idx="90">
                  <c:v>0.66028830364783053</c:v>
                </c:pt>
                <c:pt idx="91">
                  <c:v>0.65566553424798624</c:v>
                </c:pt>
                <c:pt idx="92">
                  <c:v>0.65105162192761445</c:v>
                </c:pt>
                <c:pt idx="93">
                  <c:v>0.64644719439636811</c:v>
                </c:pt>
                <c:pt idx="94">
                  <c:v>0.64185286290007859</c:v>
                </c:pt>
                <c:pt idx="95">
                  <c:v>0.63726922238202577</c:v>
                </c:pt>
                <c:pt idx="96">
                  <c:v>0.63269685165006118</c:v>
                </c:pt>
                <c:pt idx="97">
                  <c:v>0.62813631354919475</c:v>
                </c:pt>
                <c:pt idx="98">
                  <c:v>0.62358815513921961</c:v>
                </c:pt>
                <c:pt idx="99">
                  <c:v>0.61905290787700273</c:v>
                </c:pt>
                <c:pt idx="100">
                  <c:v>0.6145310878030884</c:v>
                </c:pt>
                <c:pt idx="101">
                  <c:v>0.61002319573223662</c:v>
                </c:pt>
                <c:pt idx="102">
                  <c:v>0.60552971744757478</c:v>
                </c:pt>
                <c:pt idx="103">
                  <c:v>0.60105112389801729</c:v>
                </c:pt>
                <c:pt idx="104">
                  <c:v>0.59658787139865621</c:v>
                </c:pt>
                <c:pt idx="105">
                  <c:v>0.5921404018338019</c:v>
                </c:pt>
                <c:pt idx="106">
                  <c:v>0.58770914286240428</c:v>
                </c:pt>
                <c:pt idx="107">
                  <c:v>0.58329450812554495</c:v>
                </c:pt>
                <c:pt idx="108">
                  <c:v>0.57889689745577277</c:v>
                </c:pt>
                <c:pt idx="109">
                  <c:v>0.57451669708798425</c:v>
                </c:pt>
                <c:pt idx="110">
                  <c:v>0.57015427987163803</c:v>
                </c:pt>
                <c:pt idx="111">
                  <c:v>0.56581000548405291</c:v>
                </c:pt>
                <c:pt idx="112">
                  <c:v>0.56148422064455594</c:v>
                </c:pt>
                <c:pt idx="113">
                  <c:v>0.55717725932929008</c:v>
                </c:pt>
                <c:pt idx="114">
                  <c:v>0.55288944298645626</c:v>
                </c:pt>
                <c:pt idx="115">
                  <c:v>0.54862108075179861</c:v>
                </c:pt>
                <c:pt idx="116">
                  <c:v>0.54437246966415653</c:v>
                </c:pt>
                <c:pt idx="117">
                  <c:v>0.54014389488089432</c:v>
                </c:pt>
                <c:pt idx="118">
                  <c:v>0.535935629893041</c:v>
                </c:pt>
                <c:pt idx="119">
                  <c:v>0.53174793673999365</c:v>
                </c:pt>
                <c:pt idx="120">
                  <c:v>0.5275810662236029</c:v>
                </c:pt>
                <c:pt idx="121">
                  <c:v>0.52343525812155467</c:v>
                </c:pt>
                <c:pt idx="122">
                  <c:v>0.51931074139979039</c:v>
                </c:pt>
                <c:pt idx="123">
                  <c:v>0.515207734424038</c:v>
                </c:pt>
                <c:pt idx="124">
                  <c:v>0.51112644517006955</c:v>
                </c:pt>
                <c:pt idx="125">
                  <c:v>0.50706707143285035</c:v>
                </c:pt>
                <c:pt idx="126">
                  <c:v>0.50302980103421291</c:v>
                </c:pt>
                <c:pt idx="127">
                  <c:v>0.49901481202914671</c:v>
                </c:pt>
                <c:pt idx="128">
                  <c:v>0.49502227291050183</c:v>
                </c:pt>
                <c:pt idx="129">
                  <c:v>0.49105234281204929</c:v>
                </c:pt>
                <c:pt idx="130">
                  <c:v>0.48710517170981465</c:v>
                </c:pt>
                <c:pt idx="131">
                  <c:v>0.48318090062159985</c:v>
                </c:pt>
                <c:pt idx="132">
                  <c:v>0.47927966180462184</c:v>
                </c:pt>
                <c:pt idx="133">
                  <c:v>0.47540157895119611</c:v>
                </c:pt>
                <c:pt idx="134">
                  <c:v>0.47154676738241047</c:v>
                </c:pt>
                <c:pt idx="135">
                  <c:v>0.46771533423971834</c:v>
                </c:pt>
                <c:pt idx="136">
                  <c:v>0.46390737867440779</c:v>
                </c:pt>
                <c:pt idx="137">
                  <c:v>0.46012299203489143</c:v>
                </c:pt>
                <c:pt idx="138">
                  <c:v>0.45636225805176883</c:v>
                </c:pt>
                <c:pt idx="139">
                  <c:v>0.45262525302062745</c:v>
                </c:pt>
                <c:pt idx="140">
                  <c:v>0.44891204598254331</c:v>
                </c:pt>
                <c:pt idx="141">
                  <c:v>0.4452226989022342</c:v>
                </c:pt>
                <c:pt idx="142">
                  <c:v>0.44155726684385921</c:v>
                </c:pt>
                <c:pt idx="143">
                  <c:v>0.43791579814441672</c:v>
                </c:pt>
                <c:pt idx="144">
                  <c:v>0.43429833458472633</c:v>
                </c:pt>
                <c:pt idx="145">
                  <c:v>0.43070491155797125</c:v>
                </c:pt>
                <c:pt idx="146">
                  <c:v>0.42713555823579502</c:v>
                </c:pt>
                <c:pt idx="147">
                  <c:v>0.42359029773191714</c:v>
                </c:pt>
                <c:pt idx="148">
                  <c:v>0.42006914726327427</c:v>
                </c:pt>
                <c:pt idx="149">
                  <c:v>0.41657211830867125</c:v>
                </c:pt>
                <c:pt idx="150">
                  <c:v>0.41309921676493355</c:v>
                </c:pt>
                <c:pt idx="151">
                  <c:v>0.40965044310055782</c:v>
                </c:pt>
                <c:pt idx="152">
                  <c:v>0.4062257925068643</c:v>
                </c:pt>
                <c:pt idx="153">
                  <c:v>0.40282525504663963</c:v>
                </c:pt>
                <c:pt idx="154">
                  <c:v>0.39944881580028696</c:v>
                </c:pt>
                <c:pt idx="155">
                  <c:v>0.39609645500947283</c:v>
                </c:pt>
                <c:pt idx="156">
                  <c:v>0.39276814821828632</c:v>
                </c:pt>
                <c:pt idx="157">
                  <c:v>0.38946386641191771</c:v>
                </c:pt>
                <c:pt idx="158">
                  <c:v>0.38618357615285964</c:v>
                </c:pt>
                <c:pt idx="159">
                  <c:v>0.38292723971465115</c:v>
                </c:pt>
                <c:pt idx="160">
                  <c:v>0.37969481521316278</c:v>
                </c:pt>
                <c:pt idx="161">
                  <c:v>0.37648625673545932</c:v>
                </c:pt>
                <c:pt idx="162">
                  <c:v>0.3733015144662255</c:v>
                </c:pt>
                <c:pt idx="163">
                  <c:v>0.3701405348118012</c:v>
                </c:pt>
                <c:pt idx="164">
                  <c:v>0.36700326052181514</c:v>
                </c:pt>
                <c:pt idx="165">
                  <c:v>0.36388963080847497</c:v>
                </c:pt>
                <c:pt idx="166">
                  <c:v>0.36079958146345997</c:v>
                </c:pt>
                <c:pt idx="167">
                  <c:v>0.35773304497253866</c:v>
                </c:pt>
                <c:pt idx="168">
                  <c:v>0.35468995062785608</c:v>
                </c:pt>
                <c:pt idx="169">
                  <c:v>0.35167022463791658</c:v>
                </c:pt>
                <c:pt idx="170">
                  <c:v>0.34867379023533496</c:v>
                </c:pt>
                <c:pt idx="171">
                  <c:v>0.34570056778233371</c:v>
                </c:pt>
                <c:pt idx="172">
                  <c:v>0.34275047487402088</c:v>
                </c:pt>
                <c:pt idx="173">
                  <c:v>0.33982342643948915</c:v>
                </c:pt>
                <c:pt idx="174">
                  <c:v>0.33691933484074321</c:v>
                </c:pt>
                <c:pt idx="175">
                  <c:v>0.33403810996948713</c:v>
                </c:pt>
                <c:pt idx="176">
                  <c:v>0.33117965934180066</c:v>
                </c:pt>
                <c:pt idx="177">
                  <c:v>0.32834388819073096</c:v>
                </c:pt>
                <c:pt idx="178">
                  <c:v>0.32553069955682401</c:v>
                </c:pt>
                <c:pt idx="179">
                  <c:v>0.32273999437662004</c:v>
                </c:pt>
                <c:pt idx="180">
                  <c:v>0.31997167156914935</c:v>
                </c:pt>
                <c:pt idx="181">
                  <c:v>0.31722562812044985</c:v>
                </c:pt>
                <c:pt idx="182">
                  <c:v>0.31450175916613526</c:v>
                </c:pt>
                <c:pt idx="183">
                  <c:v>0.31179995807204347</c:v>
                </c:pt>
                <c:pt idx="184">
                  <c:v>0.30912011651298982</c:v>
                </c:pt>
                <c:pt idx="185">
                  <c:v>0.30646212454966176</c:v>
                </c:pt>
                <c:pt idx="186">
                  <c:v>0.30382587070367206</c:v>
                </c:pt>
                <c:pt idx="187">
                  <c:v>0.30121124203080973</c:v>
                </c:pt>
                <c:pt idx="188">
                  <c:v>0.29861812419251005</c:v>
                </c:pt>
                <c:pt idx="189">
                  <c:v>0.29604640152557321</c:v>
                </c:pt>
                <c:pt idx="190">
                  <c:v>0.29349595711016502</c:v>
                </c:pt>
                <c:pt idx="191">
                  <c:v>0.29096667283612193</c:v>
                </c:pt>
                <c:pt idx="192">
                  <c:v>0.2884584294675922</c:v>
                </c:pt>
                <c:pt idx="193">
                  <c:v>0.28597110670604153</c:v>
                </c:pt>
                <c:pt idx="194">
                  <c:v>0.28350458325164768</c:v>
                </c:pt>
                <c:pt idx="195">
                  <c:v>0.28105873686311583</c:v>
                </c:pt>
                <c:pt idx="196">
                  <c:v>0.2786334444159464</c:v>
                </c:pt>
                <c:pt idx="197">
                  <c:v>0.27622858195916872</c:v>
                </c:pt>
                <c:pt idx="198">
                  <c:v>0.273844024770587</c:v>
                </c:pt>
                <c:pt idx="199">
                  <c:v>0.2714796474105507</c:v>
                </c:pt>
                <c:pt idx="200">
                  <c:v>0.2691353237742834</c:v>
                </c:pt>
                <c:pt idx="201">
                  <c:v>0.26681092714280075</c:v>
                </c:pt>
                <c:pt idx="202">
                  <c:v>0.26450633023243059</c:v>
                </c:pt>
                <c:pt idx="203">
                  <c:v>0.26222140524297932</c:v>
                </c:pt>
                <c:pt idx="204">
                  <c:v>0.25995602390455702</c:v>
                </c:pt>
                <c:pt idx="205">
                  <c:v>0.25771005752309467</c:v>
                </c:pt>
                <c:pt idx="206">
                  <c:v>0.25548337702457602</c:v>
                </c:pt>
                <c:pt idx="207">
                  <c:v>0.2532758529980112</c:v>
                </c:pt>
                <c:pt idx="208">
                  <c:v>0.25108735573717522</c:v>
                </c:pt>
                <c:pt idx="209">
                  <c:v>0.2489177552811376</c:v>
                </c:pt>
                <c:pt idx="210">
                  <c:v>0.24676692145361656</c:v>
                </c:pt>
                <c:pt idx="211">
                  <c:v>0.24463472390115265</c:v>
                </c:pt>
                <c:pt idx="212">
                  <c:v>0.24252103213016846</c:v>
                </c:pt>
                <c:pt idx="213">
                  <c:v>0.24042571554290512</c:v>
                </c:pt>
                <c:pt idx="214">
                  <c:v>0.23834864347227025</c:v>
                </c:pt>
                <c:pt idx="215">
                  <c:v>0.23628968521562327</c:v>
                </c:pt>
                <c:pt idx="216">
                  <c:v>0.23424871006751699</c:v>
                </c:pt>
                <c:pt idx="217">
                  <c:v>0.23222558735141696</c:v>
                </c:pt>
                <c:pt idx="218">
                  <c:v>0.23022018645042588</c:v>
                </c:pt>
                <c:pt idx="219">
                  <c:v>0.22823237683702752</c:v>
                </c:pt>
                <c:pt idx="220">
                  <c:v>0.22626202810187945</c:v>
                </c:pt>
                <c:pt idx="221">
                  <c:v>0.22430900998167078</c:v>
                </c:pt>
                <c:pt idx="222">
                  <c:v>0.22237319238606601</c:v>
                </c:pt>
                <c:pt idx="223">
                  <c:v>0.22045444542375953</c:v>
                </c:pt>
                <c:pt idx="224">
                  <c:v>0.21855263942765335</c:v>
                </c:pt>
                <c:pt idx="225">
                  <c:v>0.21666764497918839</c:v>
                </c:pt>
                <c:pt idx="226">
                  <c:v>0.21479933293183998</c:v>
                </c:pt>
                <c:pt idx="227">
                  <c:v>0.21294757443379936</c:v>
                </c:pt>
                <c:pt idx="228">
                  <c:v>0.2111122409498645</c:v>
                </c:pt>
                <c:pt idx="229">
                  <c:v>0.20929320428255027</c:v>
                </c:pt>
                <c:pt idx="230">
                  <c:v>0.20749033659244823</c:v>
                </c:pt>
                <c:pt idx="231">
                  <c:v>0.20570351041783944</c:v>
                </c:pt>
                <c:pt idx="232">
                  <c:v>0.20393259869359015</c:v>
                </c:pt>
                <c:pt idx="233">
                  <c:v>0.20217747476934533</c:v>
                </c:pt>
                <c:pt idx="234">
                  <c:v>0.20043801242702725</c:v>
                </c:pt>
                <c:pt idx="235">
                  <c:v>0.19871408589767309</c:v>
                </c:pt>
                <c:pt idx="236">
                  <c:v>0.19700556987761106</c:v>
                </c:pt>
                <c:pt idx="237">
                  <c:v>0.1953123395440042</c:v>
                </c:pt>
                <c:pt idx="238">
                  <c:v>0.19363427056976815</c:v>
                </c:pt>
                <c:pt idx="239">
                  <c:v>0.19197123913788477</c:v>
                </c:pt>
                <c:pt idx="240">
                  <c:v>0.1903231219551248</c:v>
                </c:pt>
                <c:pt idx="241">
                  <c:v>0.18868979626519411</c:v>
                </c:pt>
                <c:pt idx="242">
                  <c:v>0.18707113986131646</c:v>
                </c:pt>
                <c:pt idx="243">
                  <c:v>0.18546703109827309</c:v>
                </c:pt>
                <c:pt idx="244">
                  <c:v>0.18387734890390642</c:v>
                </c:pt>
                <c:pt idx="245">
                  <c:v>0.18230197279010577</c:v>
                </c:pt>
                <c:pt idx="246">
                  <c:v>0.18074078286328799</c:v>
                </c:pt>
                <c:pt idx="247">
                  <c:v>0.17919365983438473</c:v>
                </c:pt>
                <c:pt idx="248">
                  <c:v>0.17766048502835197</c:v>
                </c:pt>
                <c:pt idx="249">
                  <c:v>0.1761411403932116</c:v>
                </c:pt>
                <c:pt idx="250">
                  <c:v>0.17463550850864087</c:v>
                </c:pt>
                <c:pt idx="251">
                  <c:v>0.17314347259411905</c:v>
                </c:pt>
                <c:pt idx="252">
                  <c:v>0.17166491651664295</c:v>
                </c:pt>
                <c:pt idx="253">
                  <c:v>0.17019972479803233</c:v>
                </c:pt>
                <c:pt idx="254">
                  <c:v>0.16874778262181464</c:v>
                </c:pt>
                <c:pt idx="255">
                  <c:v>0.16730897583972679</c:v>
                </c:pt>
                <c:pt idx="256">
                  <c:v>0.16588319097783055</c:v>
                </c:pt>
                <c:pt idx="257">
                  <c:v>0.16447031524224895</c:v>
                </c:pt>
                <c:pt idx="258">
                  <c:v>0.1630702365245468</c:v>
                </c:pt>
                <c:pt idx="259">
                  <c:v>0.16168284340675446</c:v>
                </c:pt>
                <c:pt idx="260">
                  <c:v>0.16030802516604953</c:v>
                </c:pt>
                <c:pt idx="261">
                  <c:v>0.15894567177910823</c:v>
                </c:pt>
                <c:pt idx="262">
                  <c:v>0.15759567392613011</c:v>
                </c:pt>
                <c:pt idx="263">
                  <c:v>0.1562579229945546</c:v>
                </c:pt>
                <c:pt idx="264">
                  <c:v>0.15493231108246711</c:v>
                </c:pt>
                <c:pt idx="265">
                  <c:v>0.15361873100171455</c:v>
                </c:pt>
                <c:pt idx="266">
                  <c:v>0.15231707628073227</c:v>
                </c:pt>
                <c:pt idx="267">
                  <c:v>0.15102724116709385</c:v>
                </c:pt>
                <c:pt idx="268">
                  <c:v>0.14974912062979059</c:v>
                </c:pt>
                <c:pt idx="269">
                  <c:v>0.14848261036125118</c:v>
                </c:pt>
                <c:pt idx="270">
                  <c:v>0.14722760677910601</c:v>
                </c:pt>
                <c:pt idx="271">
                  <c:v>0.14598400702770975</c:v>
                </c:pt>
                <c:pt idx="272">
                  <c:v>0.14475170897942127</c:v>
                </c:pt>
                <c:pt idx="273">
                  <c:v>0.14353061123565816</c:v>
                </c:pt>
                <c:pt idx="274">
                  <c:v>0.1423206131277244</c:v>
                </c:pt>
                <c:pt idx="275">
                  <c:v>0.14112161471742565</c:v>
                </c:pt>
                <c:pt idx="276">
                  <c:v>0.13993351679747235</c:v>
                </c:pt>
                <c:pt idx="277">
                  <c:v>0.13875622089168357</c:v>
                </c:pt>
                <c:pt idx="278">
                  <c:v>0.13758962925499471</c:v>
                </c:pt>
                <c:pt idx="279">
                  <c:v>0.13643364487327331</c:v>
                </c:pt>
                <c:pt idx="280">
                  <c:v>0.1352881714629583</c:v>
                </c:pt>
                <c:pt idx="281">
                  <c:v>0.13415311347051556</c:v>
                </c:pt>
                <c:pt idx="282">
                  <c:v>0.13302837607172902</c:v>
                </c:pt>
                <c:pt idx="283">
                  <c:v>0.13191386517082382</c:v>
                </c:pt>
                <c:pt idx="284">
                  <c:v>0.13080948739943055</c:v>
                </c:pt>
                <c:pt idx="285">
                  <c:v>0.12971515011539875</c:v>
                </c:pt>
                <c:pt idx="286">
                  <c:v>0.12863076140145832</c:v>
                </c:pt>
                <c:pt idx="287">
                  <c:v>0.12755623006374148</c:v>
                </c:pt>
                <c:pt idx="288">
                  <c:v>0.12649146563016744</c:v>
                </c:pt>
                <c:pt idx="289">
                  <c:v>0.1254363783486909</c:v>
                </c:pt>
                <c:pt idx="290">
                  <c:v>0.12439087918542807</c:v>
                </c:pt>
                <c:pt idx="291">
                  <c:v>0.12335487982265518</c:v>
                </c:pt>
                <c:pt idx="292">
                  <c:v>0.12232829265669158</c:v>
                </c:pt>
                <c:pt idx="293">
                  <c:v>0.12131103079566885</c:v>
                </c:pt>
                <c:pt idx="294">
                  <c:v>0.12030300805718946</c:v>
                </c:pt>
                <c:pt idx="295">
                  <c:v>0.1193041389658811</c:v>
                </c:pt>
                <c:pt idx="296">
                  <c:v>0.11831433875085373</c:v>
                </c:pt>
                <c:pt idx="297">
                  <c:v>0.11733352334305054</c:v>
                </c:pt>
                <c:pt idx="298">
                  <c:v>0.11636160937251715</c:v>
                </c:pt>
                <c:pt idx="299">
                  <c:v>0.11539851416557469</c:v>
                </c:pt>
                <c:pt idx="300">
                  <c:v>0.11444415574191066</c:v>
                </c:pt>
                <c:pt idx="301">
                  <c:v>0.1134984528115876</c:v>
                </c:pt>
                <c:pt idx="302">
                  <c:v>0.11256132477197399</c:v>
                </c:pt>
                <c:pt idx="303">
                  <c:v>0.11163269170459947</c:v>
                </c:pt>
                <c:pt idx="304">
                  <c:v>0.11071247437194172</c:v>
                </c:pt>
                <c:pt idx="305">
                  <c:v>0.10980059421414182</c:v>
                </c:pt>
                <c:pt idx="306">
                  <c:v>0.10889697334565802</c:v>
                </c:pt>
                <c:pt idx="307">
                  <c:v>0.10800153455185615</c:v>
                </c:pt>
                <c:pt idx="308">
                  <c:v>0.10711420128554155</c:v>
                </c:pt>
                <c:pt idx="309">
                  <c:v>0.10623489766343722</c:v>
                </c:pt>
                <c:pt idx="310">
                  <c:v>0.10536354846260534</c:v>
                </c:pt>
                <c:pt idx="311">
                  <c:v>0.10450007911682288</c:v>
                </c:pt>
                <c:pt idx="312">
                  <c:v>0.1036444157129061</c:v>
                </c:pt>
                <c:pt idx="313">
                  <c:v>0.10279648498699319</c:v>
                </c:pt>
                <c:pt idx="314">
                  <c:v>0.10195621432078293</c:v>
                </c:pt>
                <c:pt idx="315">
                  <c:v>0.10112353173773377</c:v>
                </c:pt>
                <c:pt idx="316">
                  <c:v>0.10029836589922542</c:v>
                </c:pt>
                <c:pt idx="317">
                  <c:v>9.9480646100685854E-2</c:v>
                </c:pt>
                <c:pt idx="318">
                  <c:v>9.8670302267683765E-2</c:v>
                </c:pt>
                <c:pt idx="319">
                  <c:v>9.7867264951993271E-2</c:v>
                </c:pt>
                <c:pt idx="320">
                  <c:v>9.7071465327626005E-2</c:v>
                </c:pt>
                <c:pt idx="321">
                  <c:v>9.6282835186840166E-2</c:v>
                </c:pt>
                <c:pt idx="322">
                  <c:v>9.5501306936122535E-2</c:v>
                </c:pt>
                <c:pt idx="323">
                  <c:v>9.4726813592148948E-2</c:v>
                </c:pt>
                <c:pt idx="324">
                  <c:v>9.3959288777723887E-2</c:v>
                </c:pt>
                <c:pt idx="325">
                  <c:v>9.3198666717700801E-2</c:v>
                </c:pt>
                <c:pt idx="326">
                  <c:v>9.2444882234884396E-2</c:v>
                </c:pt>
                <c:pt idx="327">
                  <c:v>9.1697870745918952E-2</c:v>
                </c:pt>
                <c:pt idx="328">
                  <c:v>9.0957568257161059E-2</c:v>
                </c:pt>
                <c:pt idx="329">
                  <c:v>9.0223911360541628E-2</c:v>
                </c:pt>
                <c:pt idx="330">
                  <c:v>8.9496837229414913E-2</c:v>
                </c:pt>
                <c:pt idx="331">
                  <c:v>8.8776283614400861E-2</c:v>
                </c:pt>
                <c:pt idx="332">
                  <c:v>8.8062188839216696E-2</c:v>
                </c:pt>
                <c:pt idx="333">
                  <c:v>8.735449179650491E-2</c:v>
                </c:pt>
                <c:pt idx="334">
                  <c:v>8.6653131943653372E-2</c:v>
                </c:pt>
                <c:pt idx="335">
                  <c:v>8.5958049298613989E-2</c:v>
                </c:pt>
                <c:pt idx="336">
                  <c:v>8.5269184435716586E-2</c:v>
                </c:pt>
                <c:pt idx="337">
                  <c:v>8.4586478481483179E-2</c:v>
                </c:pt>
                <c:pt idx="338">
                  <c:v>8.3909873110441471E-2</c:v>
                </c:pt>
                <c:pt idx="339">
                  <c:v>8.3239310540937528E-2</c:v>
                </c:pt>
                <c:pt idx="340">
                  <c:v>8.2574733530956235E-2</c:v>
                </c:pt>
                <c:pt idx="341">
                  <c:v>8.1916085373935521E-2</c:v>
                </c:pt>
                <c:pt idx="342">
                  <c:v>8.1263309894592822E-2</c:v>
                </c:pt>
                <c:pt idx="343">
                  <c:v>8.0616351444754125E-2</c:v>
                </c:pt>
                <c:pt idx="344">
                  <c:v>7.9975154899186829E-2</c:v>
                </c:pt>
                <c:pt idx="345">
                  <c:v>7.9339665651443472E-2</c:v>
                </c:pt>
                <c:pt idx="346">
                  <c:v>7.8709829609709514E-2</c:v>
                </c:pt>
                <c:pt idx="347">
                  <c:v>7.8085593192662728E-2</c:v>
                </c:pt>
                <c:pt idx="348">
                  <c:v>7.7466903325340425E-2</c:v>
                </c:pt>
                <c:pt idx="349">
                  <c:v>7.6853707435017515E-2</c:v>
                </c:pt>
                <c:pt idx="350">
                  <c:v>7.624595344709599E-2</c:v>
                </c:pt>
                <c:pt idx="351">
                  <c:v>7.5643589781005438E-2</c:v>
                </c:pt>
                <c:pt idx="352">
                  <c:v>7.5046565346116631E-2</c:v>
                </c:pt>
                <c:pt idx="353">
                  <c:v>7.4454829537667799E-2</c:v>
                </c:pt>
                <c:pt idx="354">
                  <c:v>7.3868332232706002E-2</c:v>
                </c:pt>
                <c:pt idx="355">
                  <c:v>7.3287023786039934E-2</c:v>
                </c:pt>
                <c:pt idx="356">
                  <c:v>7.2710855026211788E-2</c:v>
                </c:pt>
                <c:pt idx="357">
                  <c:v>7.213977725148156E-2</c:v>
                </c:pt>
                <c:pt idx="358">
                  <c:v>7.1573742225828865E-2</c:v>
                </c:pt>
                <c:pt idx="359">
                  <c:v>7.1012702174971201E-2</c:v>
                </c:pt>
                <c:pt idx="360">
                  <c:v>7.0456609782398663E-2</c:v>
                </c:pt>
                <c:pt idx="361">
                  <c:v>6.9905418185427767E-2</c:v>
                </c:pt>
                <c:pt idx="362">
                  <c:v>6.9359080971271941E-2</c:v>
                </c:pt>
                <c:pt idx="363">
                  <c:v>6.8817552173131402E-2</c:v>
                </c:pt>
                <c:pt idx="364">
                  <c:v>6.8280786266301463E-2</c:v>
                </c:pt>
                <c:pt idx="365">
                  <c:v>6.7748738164300396E-2</c:v>
                </c:pt>
                <c:pt idx="366">
                  <c:v>6.7221363215016774E-2</c:v>
                </c:pt>
                <c:pt idx="367">
                  <c:v>6.6698617196877419E-2</c:v>
                </c:pt>
                <c:pt idx="368">
                  <c:v>6.6180456315035205E-2</c:v>
                </c:pt>
                <c:pt idx="369">
                  <c:v>6.5666837197577793E-2</c:v>
                </c:pt>
                <c:pt idx="370">
                  <c:v>6.5157716891757186E-2</c:v>
                </c:pt>
                <c:pt idx="371">
                  <c:v>6.4653052860241367E-2</c:v>
                </c:pt>
                <c:pt idx="372">
                  <c:v>6.4152802977385903E-2</c:v>
                </c:pt>
                <c:pt idx="373">
                  <c:v>6.3656925525529637E-2</c:v>
                </c:pt>
                <c:pt idx="374">
                  <c:v>6.3165379191310253E-2</c:v>
                </c:pt>
                <c:pt idx="375">
                  <c:v>6.2678123062003765E-2</c:v>
                </c:pt>
                <c:pt idx="376">
                  <c:v>6.2195116621885572E-2</c:v>
                </c:pt>
                <c:pt idx="377">
                  <c:v>6.1716319748614697E-2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5A-43D9-8D44-9A2F54A61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710272"/>
        <c:axId val="306710664"/>
      </c:scatterChart>
      <c:valAx>
        <c:axId val="30671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6710664"/>
        <c:crosses val="autoZero"/>
        <c:crossBetween val="midCat"/>
      </c:valAx>
      <c:valAx>
        <c:axId val="30671066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306710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129020</xdr:colOff>
      <xdr:row>32</xdr:row>
      <xdr:rowOff>122093</xdr:rowOff>
    </xdr:from>
    <xdr:to>
      <xdr:col>38</xdr:col>
      <xdr:colOff>256308</xdr:colOff>
      <xdr:row>50</xdr:row>
      <xdr:rowOff>116899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362</xdr:row>
      <xdr:rowOff>0</xdr:rowOff>
    </xdr:from>
    <xdr:to>
      <xdr:col>19</xdr:col>
      <xdr:colOff>85725</xdr:colOff>
      <xdr:row>376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65"/>
  <sheetViews>
    <sheetView tabSelected="1" showRuler="0" showWhiteSpace="0" view="pageLayout" topLeftCell="A7" zoomScale="110" zoomScaleNormal="100" zoomScalePageLayoutView="110" workbookViewId="0">
      <selection activeCell="Y32" sqref="Y32"/>
    </sheetView>
  </sheetViews>
  <sheetFormatPr defaultRowHeight="14.4" x14ac:dyDescent="0.3"/>
  <cols>
    <col min="1" max="1" width="5.6640625" customWidth="1"/>
    <col min="2" max="5" width="5.6640625" style="2" customWidth="1"/>
    <col min="6" max="6" width="1.6640625" customWidth="1"/>
    <col min="7" max="7" width="5.6640625" style="1" customWidth="1"/>
    <col min="8" max="8" width="5.88671875" customWidth="1"/>
    <col min="9" max="11" width="5.6640625" customWidth="1"/>
    <col min="12" max="12" width="1.6640625" customWidth="1"/>
    <col min="13" max="13" width="5.6640625" style="1" customWidth="1"/>
    <col min="14" max="17" width="5.6640625" customWidth="1"/>
    <col min="18" max="18" width="1.6640625" customWidth="1"/>
    <col min="19" max="19" width="5.6640625" style="1" customWidth="1"/>
    <col min="20" max="22" width="5.6640625" customWidth="1"/>
    <col min="23" max="23" width="6.33203125" customWidth="1"/>
    <col min="24" max="37" width="5.6640625" customWidth="1"/>
  </cols>
  <sheetData>
    <row r="1" spans="1:23" ht="15" thickBot="1" x14ac:dyDescent="0.35">
      <c r="F1" s="5" t="s">
        <v>4</v>
      </c>
      <c r="G1" s="1">
        <v>1.4</v>
      </c>
      <c r="H1" s="95" t="s">
        <v>2</v>
      </c>
      <c r="I1" s="95"/>
      <c r="J1" s="95"/>
      <c r="K1" s="95"/>
      <c r="L1" s="95"/>
      <c r="M1" s="95"/>
      <c r="N1" s="95"/>
      <c r="O1" s="95"/>
    </row>
    <row r="2" spans="1:23" ht="15" thickBot="1" x14ac:dyDescent="0.35">
      <c r="A2" s="100" t="s">
        <v>0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101"/>
    </row>
    <row r="3" spans="1:23" x14ac:dyDescent="0.3">
      <c r="A3" s="8" t="s">
        <v>1</v>
      </c>
      <c r="B3" s="9" t="s">
        <v>10</v>
      </c>
      <c r="C3" s="9" t="s">
        <v>11</v>
      </c>
      <c r="D3" s="9" t="s">
        <v>3</v>
      </c>
      <c r="E3" s="59" t="s">
        <v>13</v>
      </c>
      <c r="F3" s="10"/>
      <c r="G3" s="6" t="s">
        <v>1</v>
      </c>
      <c r="H3" s="9" t="s">
        <v>10</v>
      </c>
      <c r="I3" s="9" t="s">
        <v>11</v>
      </c>
      <c r="J3" s="6" t="s">
        <v>3</v>
      </c>
      <c r="K3" s="59" t="s">
        <v>13</v>
      </c>
      <c r="L3" s="10"/>
      <c r="M3" s="6" t="s">
        <v>1</v>
      </c>
      <c r="N3" s="9" t="s">
        <v>10</v>
      </c>
      <c r="O3" s="9" t="s">
        <v>11</v>
      </c>
      <c r="P3" s="6" t="s">
        <v>3</v>
      </c>
      <c r="Q3" s="59" t="s">
        <v>13</v>
      </c>
      <c r="R3" s="10"/>
      <c r="S3" s="6" t="s">
        <v>1</v>
      </c>
      <c r="T3" s="9" t="s">
        <v>10</v>
      </c>
      <c r="U3" s="9" t="s">
        <v>11</v>
      </c>
      <c r="V3" s="6" t="s">
        <v>3</v>
      </c>
      <c r="W3" s="59" t="s">
        <v>13</v>
      </c>
    </row>
    <row r="4" spans="1:23" ht="14.1" customHeight="1" x14ac:dyDescent="0.3">
      <c r="A4" s="11">
        <v>0.01</v>
      </c>
      <c r="B4" s="7">
        <f>1/(1+($G$1-1)/2*A4^2)^($G$1/($G$1-1))</f>
        <v>0.99993000314988478</v>
      </c>
      <c r="C4" s="7">
        <f>1/(1+($G$1-1)/2*A4^2)</f>
        <v>0.99998000039999213</v>
      </c>
      <c r="D4" s="7">
        <f>1/A4*(2/($G$1+1)*(1+($G$1-1)/2*A4^2))^(($G$1+1)/2/($G$1-1))</f>
        <v>57.873842662037475</v>
      </c>
      <c r="E4" s="7">
        <f>A4*SQRT($G$1)/(1+($G$1-1)/2*A4^2)^(($G$1+1)/(2*($G$1-1)))</f>
        <v>1.1831449665021499E-2</v>
      </c>
      <c r="F4" s="12"/>
      <c r="G4" s="13">
        <v>0.26</v>
      </c>
      <c r="H4" s="7">
        <f t="shared" ref="H4:H28" si="0">1/(1+($G$1-1)/2*G4^2)^($G$1/($G$1-1))</f>
        <v>0.9540845629142809</v>
      </c>
      <c r="I4" s="7">
        <f>1/(1+($G$1-1)/2*G4^2)</f>
        <v>0.98666035204041358</v>
      </c>
      <c r="J4" s="7">
        <f>1/G4*(2/($G$1+1)*(1+($G$1-1)/2*G4^2))^(($G$1+1)/2/($G$1-1))</f>
        <v>2.317287309753846</v>
      </c>
      <c r="K4" s="7">
        <f>G4*SQRT($G$1)/(1+($G$1-1)/2*G4^2)^(($G$1+1)/(2*($G$1-1)))</f>
        <v>0.29548837276030571</v>
      </c>
      <c r="L4" s="12"/>
      <c r="M4" s="13">
        <v>0.51</v>
      </c>
      <c r="N4" s="7">
        <f t="shared" ref="N4:N28" si="1">1/(1+($G$1-1)/2*M4^2)^($G$1/($G$1-1))</f>
        <v>0.83736733031480304</v>
      </c>
      <c r="O4" s="7">
        <f>1/(1+($G$1-1)/2*M4^2)</f>
        <v>0.9505522708693751</v>
      </c>
      <c r="P4" s="7">
        <f>1/M4*(2/($G$1+1)*(1+($G$1-1)/2*M4^2))^(($G$1+1)/2/($G$1-1))</f>
        <v>1.3211680867628994</v>
      </c>
      <c r="Q4" s="7">
        <f t="shared" ref="Q4:Q28" si="2">M4*SQRT($G$1)/(1+($G$1-1)/2*M4^2)^(($G$1+1)/(2*($G$1-1)))</f>
        <v>0.51827732083279898</v>
      </c>
      <c r="R4" s="12"/>
      <c r="S4" s="13">
        <v>0.76</v>
      </c>
      <c r="T4" s="7">
        <f t="shared" ref="T4:T28" si="3">1/(1+($G$1-1)/2*S4^2)^($G$1/($G$1-1))</f>
        <v>0.68207045250340426</v>
      </c>
      <c r="U4" s="7">
        <f>1/(1+($G$1-1)/2*S4^2)</f>
        <v>0.89644291451520364</v>
      </c>
      <c r="V4" s="7">
        <f>1/S4*(2/($G$1+1)*(1+($G$1-1)/2*S4^2))^(($G$1+1)/2/($G$1-1))</f>
        <v>1.056999429389474</v>
      </c>
      <c r="W4" s="41">
        <f t="shared" ref="W4:W28" si="4">S4*SQRT($G$1)/(1+($G$1-1)/2*S4^2)^(($G$1+1)/(2*($G$1-1)))</f>
        <v>0.64780683635068126</v>
      </c>
    </row>
    <row r="5" spans="1:23" ht="14.1" customHeight="1" x14ac:dyDescent="0.3">
      <c r="A5" s="11">
        <v>0.02</v>
      </c>
      <c r="B5" s="7">
        <f t="shared" ref="B5:B28" si="5">1/(1+($G$1-1)/2*A5^2)^($G$1/($G$1-1))</f>
        <v>0.99972005039260858</v>
      </c>
      <c r="C5" s="7">
        <f t="shared" ref="C5:C28" si="6">1/(1+($G$1-1)/2*A5^2)</f>
        <v>0.99992000639948797</v>
      </c>
      <c r="D5" s="7">
        <f t="shared" ref="D5:D28" si="7">1/A5*(2/($G$1+1)*(1+($G$1-1)/2*A5^2))^(($G$1+1)/2/($G$1-1))</f>
        <v>28.942130185200014</v>
      </c>
      <c r="E5" s="7">
        <f>A5*SQRT($G$1)/(1+($G$1-1)/2*A5^2)^(($G$1+1)/(2*($G$1-1)))</f>
        <v>2.365864060439539E-2</v>
      </c>
      <c r="F5" s="12"/>
      <c r="G5" s="13">
        <v>0.27</v>
      </c>
      <c r="H5" s="7">
        <f t="shared" si="0"/>
        <v>0.95060032953708484</v>
      </c>
      <c r="I5" s="7">
        <f t="shared" ref="I5:I28" si="8">1/(1+($G$1-1)/2*G5^2)</f>
        <v>0.98562952157543016</v>
      </c>
      <c r="J5" s="7">
        <f t="shared" ref="J5:J28" si="9">1/G5*(2/($G$1+1)*(1+($G$1-1)/2*G5^2))^(($G$1+1)/2/($G$1-1))</f>
        <v>2.2384705687669579</v>
      </c>
      <c r="K5" s="7">
        <f>G5*SQRT($G$1)/(1+($G$1-1)/2*G5^2)^(($G$1+1)/(2*($G$1-1)))</f>
        <v>0.30589254374447666</v>
      </c>
      <c r="L5" s="12"/>
      <c r="M5" s="13">
        <v>0.52</v>
      </c>
      <c r="N5" s="7">
        <f t="shared" si="1"/>
        <v>0.831653642436046</v>
      </c>
      <c r="O5" s="7">
        <f t="shared" ref="O5:O28" si="10">1/(1+($G$1-1)/2*M5^2)</f>
        <v>0.94869459623557995</v>
      </c>
      <c r="P5" s="7">
        <f t="shared" ref="P5:P28" si="11">1/M5*(2/($G$1+1)*(1+($G$1-1)/2*M5^2))^(($G$1+1)/2/($G$1-1))</f>
        <v>1.3033877582769227</v>
      </c>
      <c r="Q5" s="7">
        <f t="shared" si="2"/>
        <v>0.5253474662693508</v>
      </c>
      <c r="R5" s="12"/>
      <c r="S5" s="13">
        <v>0.77</v>
      </c>
      <c r="T5" s="7">
        <f t="shared" si="3"/>
        <v>0.67556217483104453</v>
      </c>
      <c r="U5" s="7">
        <f t="shared" ref="U5:U28" si="12">1/(1+($G$1-1)/2*S5^2)</f>
        <v>0.89399059521893842</v>
      </c>
      <c r="V5" s="7">
        <f t="shared" ref="V5:V28" si="13">1/S5*(2/($G$1+1)*(1+($G$1-1)/2*S5^2))^(($G$1+1)/2/($G$1-1))</f>
        <v>1.051881184043344</v>
      </c>
      <c r="W5" s="41">
        <f t="shared" si="4"/>
        <v>0.65095893601330468</v>
      </c>
    </row>
    <row r="6" spans="1:23" ht="14.1" customHeight="1" x14ac:dyDescent="0.3">
      <c r="A6" s="11">
        <v>0.03</v>
      </c>
      <c r="B6" s="7">
        <f t="shared" si="5"/>
        <v>0.99937025506582478</v>
      </c>
      <c r="C6" s="7">
        <f t="shared" si="6"/>
        <v>0.99982003239416894</v>
      </c>
      <c r="D6" s="7">
        <f t="shared" si="7"/>
        <v>19.300541998569301</v>
      </c>
      <c r="E6" s="7">
        <f t="shared" ref="E6:E27" si="14">A6*SQRT($G$1)/(1+($G$1-1)/2*A6^2)^(($G$1+1)/(2*($G$1-1)))</f>
        <v>3.5477317498546303E-2</v>
      </c>
      <c r="F6" s="12"/>
      <c r="G6" s="13">
        <v>0.28000000000000003</v>
      </c>
      <c r="H6" s="7">
        <f t="shared" si="0"/>
        <v>0.94700189361416809</v>
      </c>
      <c r="I6" s="7">
        <f t="shared" si="8"/>
        <v>0.98456206679269065</v>
      </c>
      <c r="J6" s="7">
        <f t="shared" si="9"/>
        <v>2.1655535762285707</v>
      </c>
      <c r="K6" s="7">
        <f t="shared" ref="K6:K28" si="15">G6*SQRT($G$1)/(1+($G$1-1)/2*G6^2)^(($G$1+1)/(2*($G$1-1)))</f>
        <v>0.31619234171512278</v>
      </c>
      <c r="L6" s="12"/>
      <c r="M6" s="13">
        <v>0.53</v>
      </c>
      <c r="N6" s="7">
        <f t="shared" si="1"/>
        <v>0.82588050040262972</v>
      </c>
      <c r="O6" s="7">
        <f t="shared" si="10"/>
        <v>0.94680830918972159</v>
      </c>
      <c r="P6" s="7">
        <f t="shared" si="11"/>
        <v>1.286453847930896</v>
      </c>
      <c r="Q6" s="7">
        <f t="shared" si="2"/>
        <v>0.53226274497027426</v>
      </c>
      <c r="R6" s="12"/>
      <c r="S6" s="13">
        <v>0.78</v>
      </c>
      <c r="T6" s="7">
        <f t="shared" si="3"/>
        <v>0.66905001219246785</v>
      </c>
      <c r="U6" s="7">
        <f t="shared" si="12"/>
        <v>0.89151986306254905</v>
      </c>
      <c r="V6" s="7">
        <f t="shared" si="13"/>
        <v>1.0470528133944921</v>
      </c>
      <c r="W6" s="41">
        <f t="shared" si="4"/>
        <v>0.65396076264520586</v>
      </c>
    </row>
    <row r="7" spans="1:23" ht="14.1" customHeight="1" x14ac:dyDescent="0.3">
      <c r="A7" s="11">
        <v>0.04</v>
      </c>
      <c r="B7" s="7">
        <f t="shared" si="5"/>
        <v>0.99888080592715767</v>
      </c>
      <c r="C7" s="7">
        <f t="shared" si="6"/>
        <v>0.99968010236724236</v>
      </c>
      <c r="D7" s="7">
        <f t="shared" si="7"/>
        <v>14.481485926400003</v>
      </c>
      <c r="E7" s="7">
        <f t="shared" si="14"/>
        <v>4.7283231835276857E-2</v>
      </c>
      <c r="F7" s="12"/>
      <c r="G7" s="13">
        <v>0.28999999999999998</v>
      </c>
      <c r="H7" s="7">
        <f t="shared" si="0"/>
        <v>0.94329106458320322</v>
      </c>
      <c r="I7" s="7">
        <f t="shared" si="8"/>
        <v>0.98345823252886444</v>
      </c>
      <c r="J7" s="7">
        <f t="shared" si="9"/>
        <v>2.0979276336737072</v>
      </c>
      <c r="K7" s="7">
        <f t="shared" si="15"/>
        <v>0.32638468810205262</v>
      </c>
      <c r="L7" s="12"/>
      <c r="M7" s="13">
        <v>0.54</v>
      </c>
      <c r="N7" s="7">
        <f t="shared" si="1"/>
        <v>0.82005029265216722</v>
      </c>
      <c r="O7" s="7">
        <f t="shared" si="10"/>
        <v>0.94489379393756145</v>
      </c>
      <c r="P7" s="7">
        <f t="shared" si="11"/>
        <v>1.2703211017772291</v>
      </c>
      <c r="Q7" s="7">
        <f t="shared" si="2"/>
        <v>0.53902234279136541</v>
      </c>
      <c r="R7" s="12"/>
      <c r="S7" s="13">
        <v>0.79</v>
      </c>
      <c r="T7" s="7">
        <f t="shared" si="3"/>
        <v>0.66253586946909104</v>
      </c>
      <c r="U7" s="7">
        <f t="shared" si="12"/>
        <v>0.88903113387030819</v>
      </c>
      <c r="V7" s="7">
        <f t="shared" si="13"/>
        <v>1.0425052719498415</v>
      </c>
      <c r="W7" s="41">
        <f t="shared" si="4"/>
        <v>0.65681342320369118</v>
      </c>
    </row>
    <row r="8" spans="1:23" ht="14.1" customHeight="1" x14ac:dyDescent="0.3">
      <c r="A8" s="11">
        <v>0.05</v>
      </c>
      <c r="B8" s="7">
        <f t="shared" si="5"/>
        <v>0.99825196694677787</v>
      </c>
      <c r="C8" s="7">
        <f t="shared" si="6"/>
        <v>0.99950024987506247</v>
      </c>
      <c r="D8" s="7">
        <f t="shared" si="7"/>
        <v>11.591443867187499</v>
      </c>
      <c r="E8" s="7">
        <f t="shared" si="14"/>
        <v>5.907214530155086E-2</v>
      </c>
      <c r="F8" s="12"/>
      <c r="G8" s="13">
        <v>0.3</v>
      </c>
      <c r="H8" s="7">
        <f t="shared" si="0"/>
        <v>0.93946969849401596</v>
      </c>
      <c r="I8" s="7">
        <f t="shared" si="8"/>
        <v>0.98231827111984282</v>
      </c>
      <c r="J8" s="7">
        <f t="shared" si="9"/>
        <v>2.0350652623456793</v>
      </c>
      <c r="K8" s="7">
        <f t="shared" si="15"/>
        <v>0.3364665836750747</v>
      </c>
      <c r="L8" s="12"/>
      <c r="M8" s="13">
        <v>0.55000000000000004</v>
      </c>
      <c r="N8" s="7">
        <f t="shared" si="1"/>
        <v>0.81416540564902806</v>
      </c>
      <c r="O8" s="7">
        <f t="shared" si="10"/>
        <v>0.94295143800094294</v>
      </c>
      <c r="P8" s="7">
        <f t="shared" si="11"/>
        <v>1.2549475958806819</v>
      </c>
      <c r="Q8" s="7">
        <f t="shared" si="2"/>
        <v>0.5456255373729354</v>
      </c>
      <c r="R8" s="12"/>
      <c r="S8" s="13">
        <v>0.8</v>
      </c>
      <c r="T8" s="7">
        <f t="shared" si="3"/>
        <v>0.65602161835897499</v>
      </c>
      <c r="U8" s="7">
        <f t="shared" si="12"/>
        <v>0.88652482269503541</v>
      </c>
      <c r="V8" s="7">
        <f t="shared" si="13"/>
        <v>1.0382300000000004</v>
      </c>
      <c r="W8" s="41">
        <f t="shared" si="4"/>
        <v>0.65951808017228375</v>
      </c>
    </row>
    <row r="9" spans="1:23" ht="14.1" customHeight="1" x14ac:dyDescent="0.3">
      <c r="A9" s="11">
        <v>0.06</v>
      </c>
      <c r="B9" s="7">
        <f t="shared" si="5"/>
        <v>0.99748407701752995</v>
      </c>
      <c r="C9" s="7">
        <f t="shared" si="6"/>
        <v>0.99928051802702045</v>
      </c>
      <c r="D9" s="7">
        <f t="shared" si="7"/>
        <v>9.6659100653283971</v>
      </c>
      <c r="E9" s="7">
        <f t="shared" si="14"/>
        <v>7.0839833161018217E-2</v>
      </c>
      <c r="F9" s="12"/>
      <c r="G9" s="13">
        <v>0.31</v>
      </c>
      <c r="H9" s="7">
        <f t="shared" si="0"/>
        <v>0.93553969616343102</v>
      </c>
      <c r="I9" s="7">
        <f t="shared" si="8"/>
        <v>0.98114244225976721</v>
      </c>
      <c r="J9" s="7">
        <f t="shared" si="9"/>
        <v>1.9765071035495971</v>
      </c>
      <c r="K9" s="7">
        <f t="shared" si="15"/>
        <v>0.34643511027487095</v>
      </c>
      <c r="L9" s="12"/>
      <c r="M9" s="13">
        <v>0.56000000000000005</v>
      </c>
      <c r="N9" s="7">
        <f t="shared" si="1"/>
        <v>0.8082282221222189</v>
      </c>
      <c r="O9" s="7">
        <f t="shared" si="10"/>
        <v>0.94098163203854246</v>
      </c>
      <c r="P9" s="7">
        <f t="shared" si="11"/>
        <v>1.2402944393142861</v>
      </c>
      <c r="Q9" s="7">
        <f t="shared" si="2"/>
        <v>0.55207169739133366</v>
      </c>
      <c r="R9" s="12"/>
      <c r="S9" s="13">
        <v>0.81</v>
      </c>
      <c r="T9" s="7">
        <f t="shared" si="3"/>
        <v>0.64950909674623702</v>
      </c>
      <c r="U9" s="7">
        <f t="shared" si="12"/>
        <v>0.88400134368204253</v>
      </c>
      <c r="V9" s="7">
        <f t="shared" si="13"/>
        <v>1.0342188939556525</v>
      </c>
      <c r="W9" s="41">
        <f t="shared" si="4"/>
        <v>0.66207594966509264</v>
      </c>
    </row>
    <row r="10" spans="1:23" ht="14.1" customHeight="1" x14ac:dyDescent="0.3">
      <c r="A10" s="11">
        <v>7.0000000000000007E-2</v>
      </c>
      <c r="B10" s="7">
        <f t="shared" si="5"/>
        <v>0.99657754958314848</v>
      </c>
      <c r="C10" s="7">
        <f t="shared" si="6"/>
        <v>0.99902095945972946</v>
      </c>
      <c r="D10" s="7">
        <f t="shared" si="7"/>
        <v>8.2915251499767866</v>
      </c>
      <c r="E10" s="7">
        <f t="shared" si="14"/>
        <v>8.2582087612577237E-2</v>
      </c>
      <c r="F10" s="12"/>
      <c r="G10" s="13">
        <v>0.32</v>
      </c>
      <c r="H10" s="7">
        <f t="shared" si="0"/>
        <v>0.93150300129974339</v>
      </c>
      <c r="I10" s="7">
        <f t="shared" si="8"/>
        <v>0.97993101285669482</v>
      </c>
      <c r="J10" s="7">
        <f t="shared" si="9"/>
        <v>1.9218512752000003</v>
      </c>
      <c r="K10" s="7">
        <f t="shared" si="15"/>
        <v>0.35628743244245725</v>
      </c>
      <c r="L10" s="12"/>
      <c r="M10" s="13">
        <v>0.56999999999999995</v>
      </c>
      <c r="N10" s="7">
        <f t="shared" si="1"/>
        <v>0.80224111933741116</v>
      </c>
      <c r="O10" s="7">
        <f t="shared" si="10"/>
        <v>0.93898476966703592</v>
      </c>
      <c r="P10" s="7">
        <f t="shared" si="11"/>
        <v>1.2263255084246998</v>
      </c>
      <c r="Q10" s="7">
        <f t="shared" si="2"/>
        <v>0.55836028173046437</v>
      </c>
      <c r="R10" s="12"/>
      <c r="S10" s="13">
        <v>0.82</v>
      </c>
      <c r="T10" s="7">
        <f t="shared" si="3"/>
        <v>0.64300010811800312</v>
      </c>
      <c r="U10" s="7">
        <f t="shared" si="12"/>
        <v>0.88146110993582971</v>
      </c>
      <c r="V10" s="7">
        <f t="shared" si="13"/>
        <v>1.0304642788585365</v>
      </c>
      <c r="W10" s="41">
        <f t="shared" si="4"/>
        <v>0.66448829952238575</v>
      </c>
    </row>
    <row r="11" spans="1:23" ht="14.1" customHeight="1" x14ac:dyDescent="0.3">
      <c r="A11" s="11">
        <v>0.08</v>
      </c>
      <c r="B11" s="7">
        <f t="shared" si="5"/>
        <v>0.9955328721852249</v>
      </c>
      <c r="C11" s="7">
        <f t="shared" si="6"/>
        <v>0.99872163630552901</v>
      </c>
      <c r="D11" s="7">
        <f t="shared" si="7"/>
        <v>7.2616096448</v>
      </c>
      <c r="E11" s="7">
        <f t="shared" si="14"/>
        <v>9.4294721125309053E-2</v>
      </c>
      <c r="F11" s="12"/>
      <c r="G11" s="13">
        <v>0.33</v>
      </c>
      <c r="H11" s="7">
        <f t="shared" si="0"/>
        <v>0.92736159859977985</v>
      </c>
      <c r="I11" s="7">
        <f t="shared" si="8"/>
        <v>0.97868425688504379</v>
      </c>
      <c r="J11" s="7">
        <f t="shared" si="9"/>
        <v>1.8707446635517528</v>
      </c>
      <c r="K11" s="7">
        <f t="shared" si="15"/>
        <v>0.366020798946049</v>
      </c>
      <c r="L11" s="12"/>
      <c r="M11" s="13">
        <v>0.57999999999999996</v>
      </c>
      <c r="N11" s="7">
        <f t="shared" si="1"/>
        <v>0.79620646740477996</v>
      </c>
      <c r="O11" s="7">
        <f t="shared" si="10"/>
        <v>0.93696124728281238</v>
      </c>
      <c r="P11" s="7">
        <f t="shared" si="11"/>
        <v>1.2130072085931038</v>
      </c>
      <c r="Q11" s="7">
        <f t="shared" si="2"/>
        <v>0.56449083857584859</v>
      </c>
      <c r="R11" s="12"/>
      <c r="S11" s="13">
        <v>0.83</v>
      </c>
      <c r="T11" s="7">
        <f t="shared" si="3"/>
        <v>0.63649642102839021</v>
      </c>
      <c r="U11" s="7">
        <f t="shared" si="12"/>
        <v>0.87890453338958319</v>
      </c>
      <c r="V11" s="7">
        <f t="shared" si="13"/>
        <v>1.0269588828835845</v>
      </c>
      <c r="W11" s="41">
        <f t="shared" si="4"/>
        <v>0.66675644739994044</v>
      </c>
    </row>
    <row r="12" spans="1:23" ht="14.1" customHeight="1" x14ac:dyDescent="0.3">
      <c r="A12" s="11">
        <v>0.09</v>
      </c>
      <c r="B12" s="7">
        <f t="shared" si="5"/>
        <v>0.99435060592975955</v>
      </c>
      <c r="C12" s="7">
        <f t="shared" si="6"/>
        <v>0.9983826201553484</v>
      </c>
      <c r="D12" s="7">
        <f t="shared" si="7"/>
        <v>6.4613418046008739</v>
      </c>
      <c r="E12" s="7">
        <f t="shared" si="14"/>
        <v>0.10597356974517265</v>
      </c>
      <c r="F12" s="12"/>
      <c r="G12" s="13">
        <v>0.34</v>
      </c>
      <c r="H12" s="7">
        <f t="shared" si="0"/>
        <v>0.92311751182153123</v>
      </c>
      <c r="I12" s="7">
        <f t="shared" si="8"/>
        <v>0.97740245523496749</v>
      </c>
      <c r="J12" s="7">
        <f t="shared" si="9"/>
        <v>1.8228757516941176</v>
      </c>
      <c r="K12" s="7">
        <f t="shared" si="15"/>
        <v>0.37563254420434561</v>
      </c>
      <c r="L12" s="12"/>
      <c r="M12" s="13">
        <v>0.59</v>
      </c>
      <c r="N12" s="7">
        <f t="shared" si="1"/>
        <v>0.79012662762422581</v>
      </c>
      <c r="O12" s="7">
        <f t="shared" si="10"/>
        <v>0.93491146388437019</v>
      </c>
      <c r="P12" s="7">
        <f t="shared" si="11"/>
        <v>1.2003082602294497</v>
      </c>
      <c r="Q12" s="7">
        <f t="shared" si="2"/>
        <v>0.57046300443385933</v>
      </c>
      <c r="R12" s="12"/>
      <c r="S12" s="13">
        <v>0.84</v>
      </c>
      <c r="T12" s="7">
        <f t="shared" si="3"/>
        <v>0.62999976860892726</v>
      </c>
      <c r="U12" s="7">
        <f t="shared" si="12"/>
        <v>0.87633202467750992</v>
      </c>
      <c r="V12" s="7">
        <f t="shared" si="13"/>
        <v>1.0236958136663139</v>
      </c>
      <c r="W12" s="41">
        <f t="shared" si="4"/>
        <v>0.66888175885465417</v>
      </c>
    </row>
    <row r="13" spans="1:23" ht="14.1" customHeight="1" x14ac:dyDescent="0.3">
      <c r="A13" s="11">
        <v>0.1</v>
      </c>
      <c r="B13" s="7">
        <f t="shared" si="5"/>
        <v>0.99303138487425213</v>
      </c>
      <c r="C13" s="7">
        <f t="shared" si="6"/>
        <v>0.99800399201596801</v>
      </c>
      <c r="D13" s="7">
        <f t="shared" si="7"/>
        <v>5.8218287500000008</v>
      </c>
      <c r="E13" s="7">
        <f t="shared" si="14"/>
        <v>0.1176144963689065</v>
      </c>
      <c r="F13" s="12"/>
      <c r="G13" s="13">
        <v>0.35</v>
      </c>
      <c r="H13" s="7">
        <f t="shared" si="0"/>
        <v>0.91877280183535814</v>
      </c>
      <c r="I13" s="7">
        <f t="shared" si="8"/>
        <v>0.9760858955588092</v>
      </c>
      <c r="J13" s="7">
        <f t="shared" si="9"/>
        <v>1.7779686774553571</v>
      </c>
      <c r="K13" s="7">
        <f t="shared" si="15"/>
        <v>0.38512008960543859</v>
      </c>
      <c r="L13" s="12"/>
      <c r="M13" s="13">
        <v>0.6</v>
      </c>
      <c r="N13" s="7">
        <f t="shared" si="1"/>
        <v>0.78400395086944397</v>
      </c>
      <c r="O13" s="7">
        <f t="shared" si="10"/>
        <v>0.93283582089552231</v>
      </c>
      <c r="P13" s="7">
        <f t="shared" si="11"/>
        <v>1.1881995061728399</v>
      </c>
      <c r="Q13" s="7">
        <f t="shared" si="2"/>
        <v>0.57627650307882461</v>
      </c>
      <c r="R13" s="12"/>
      <c r="S13" s="13">
        <v>0.85</v>
      </c>
      <c r="T13" s="7">
        <f t="shared" si="3"/>
        <v>0.62351184812477756</v>
      </c>
      <c r="U13" s="7">
        <f t="shared" si="12"/>
        <v>0.87374399301004813</v>
      </c>
      <c r="V13" s="7">
        <f t="shared" si="13"/>
        <v>1.0206685363051466</v>
      </c>
      <c r="W13" s="41">
        <f t="shared" si="4"/>
        <v>0.67086564542884841</v>
      </c>
    </row>
    <row r="14" spans="1:23" ht="14.1" customHeight="1" x14ac:dyDescent="0.3">
      <c r="A14" s="11">
        <v>0.11</v>
      </c>
      <c r="B14" s="7">
        <f t="shared" si="5"/>
        <v>0.99157591533644296</v>
      </c>
      <c r="C14" s="7">
        <f t="shared" si="6"/>
        <v>0.99758584226172653</v>
      </c>
      <c r="D14" s="7">
        <f t="shared" si="7"/>
        <v>5.2992297105034121</v>
      </c>
      <c r="E14" s="7">
        <f t="shared" si="14"/>
        <v>0.12921339398065515</v>
      </c>
      <c r="F14" s="12"/>
      <c r="G14" s="13">
        <v>0.36</v>
      </c>
      <c r="H14" s="7">
        <f t="shared" si="0"/>
        <v>0.91432956465673909</v>
      </c>
      <c r="I14" s="7">
        <f t="shared" si="8"/>
        <v>0.97473487211478482</v>
      </c>
      <c r="J14" s="7">
        <f t="shared" si="9"/>
        <v>1.7357782816658431</v>
      </c>
      <c r="K14" s="7">
        <f t="shared" si="15"/>
        <v>0.39448094472073181</v>
      </c>
      <c r="L14" s="12"/>
      <c r="M14" s="13">
        <v>0.61</v>
      </c>
      <c r="N14" s="7">
        <f t="shared" si="1"/>
        <v>0.77784077601221746</v>
      </c>
      <c r="O14" s="7">
        <f t="shared" si="10"/>
        <v>0.93073472198953855</v>
      </c>
      <c r="P14" s="7">
        <f t="shared" si="11"/>
        <v>1.1766537380415982</v>
      </c>
      <c r="Q14" s="7">
        <f t="shared" si="2"/>
        <v>0.58193114443075267</v>
      </c>
      <c r="R14" s="12"/>
      <c r="S14" s="13">
        <v>0.86</v>
      </c>
      <c r="T14" s="7">
        <f t="shared" si="3"/>
        <v>0.61703432057607699</v>
      </c>
      <c r="U14" s="7">
        <f t="shared" si="12"/>
        <v>0.8711408460519896</v>
      </c>
      <c r="V14" s="7">
        <f t="shared" si="13"/>
        <v>1.0178708529023259</v>
      </c>
      <c r="W14" s="41">
        <f t="shared" si="4"/>
        <v>0.67270956273563398</v>
      </c>
    </row>
    <row r="15" spans="1:23" ht="14.1" customHeight="1" x14ac:dyDescent="0.3">
      <c r="A15" s="11">
        <v>0.12</v>
      </c>
      <c r="B15" s="7">
        <f t="shared" si="5"/>
        <v>0.98998497512594752</v>
      </c>
      <c r="C15" s="7">
        <f t="shared" si="6"/>
        <v>0.9971282705807275</v>
      </c>
      <c r="D15" s="7">
        <f t="shared" si="7"/>
        <v>4.8643176460641975</v>
      </c>
      <c r="E15" s="7">
        <f t="shared" si="14"/>
        <v>0.14076618884691838</v>
      </c>
      <c r="F15" s="12"/>
      <c r="G15" s="13">
        <v>0.37</v>
      </c>
      <c r="H15" s="7">
        <f t="shared" si="0"/>
        <v>0.90978992946356085</v>
      </c>
      <c r="I15" s="7">
        <f t="shared" si="8"/>
        <v>0.97334968560805157</v>
      </c>
      <c r="J15" s="7">
        <f t="shared" si="9"/>
        <v>1.6960859594145268</v>
      </c>
      <c r="K15" s="7">
        <f t="shared" si="15"/>
        <v>0.40371270841345402</v>
      </c>
      <c r="L15" s="12"/>
      <c r="M15" s="13">
        <v>0.62</v>
      </c>
      <c r="N15" s="7">
        <f t="shared" si="1"/>
        <v>0.7716394283882021</v>
      </c>
      <c r="O15" s="7">
        <f t="shared" si="10"/>
        <v>0.92860857291434507</v>
      </c>
      <c r="P15" s="7">
        <f t="shared" si="11"/>
        <v>1.1656455393935488</v>
      </c>
      <c r="Q15" s="7">
        <f t="shared" si="2"/>
        <v>0.58742682336648944</v>
      </c>
      <c r="R15" s="12"/>
      <c r="S15" s="13">
        <v>0.87</v>
      </c>
      <c r="T15" s="7">
        <f t="shared" si="3"/>
        <v>0.61056881034363975</v>
      </c>
      <c r="U15" s="7">
        <f t="shared" si="12"/>
        <v>0.86852298980354004</v>
      </c>
      <c r="V15" s="7">
        <f t="shared" si="13"/>
        <v>1.015296883519631</v>
      </c>
      <c r="W15" s="41">
        <f t="shared" si="4"/>
        <v>0.67441500854762637</v>
      </c>
    </row>
    <row r="16" spans="1:23" ht="14.1" customHeight="1" x14ac:dyDescent="0.3">
      <c r="A16" s="11">
        <v>0.13</v>
      </c>
      <c r="B16" s="7">
        <f t="shared" si="5"/>
        <v>0.98825941270015927</v>
      </c>
      <c r="C16" s="7">
        <f t="shared" si="6"/>
        <v>0.99663138591560529</v>
      </c>
      <c r="D16" s="7">
        <f t="shared" si="7"/>
        <v>4.4968585817951912</v>
      </c>
      <c r="E16" s="7">
        <f t="shared" si="14"/>
        <v>0.15226884366550808</v>
      </c>
      <c r="F16" s="12"/>
      <c r="G16" s="13">
        <v>0.38</v>
      </c>
      <c r="H16" s="7">
        <f t="shared" si="0"/>
        <v>0.90515605660090481</v>
      </c>
      <c r="I16" s="7">
        <f t="shared" si="8"/>
        <v>0.97193064302931342</v>
      </c>
      <c r="J16" s="7">
        <f t="shared" si="9"/>
        <v>1.6586961663789477</v>
      </c>
      <c r="K16" s="7">
        <f t="shared" si="15"/>
        <v>0.41281306984152993</v>
      </c>
      <c r="L16" s="12"/>
      <c r="M16" s="13">
        <v>0.63</v>
      </c>
      <c r="N16" s="7">
        <f t="shared" si="1"/>
        <v>0.76540221830538679</v>
      </c>
      <c r="O16" s="7">
        <f t="shared" si="10"/>
        <v>0.92645778131890533</v>
      </c>
      <c r="P16" s="7">
        <f t="shared" si="11"/>
        <v>1.1551511438286965</v>
      </c>
      <c r="Q16" s="7">
        <f t="shared" si="2"/>
        <v>0.59276351846716691</v>
      </c>
      <c r="R16" s="12"/>
      <c r="S16" s="13">
        <v>0.88</v>
      </c>
      <c r="T16" s="7">
        <f t="shared" si="3"/>
        <v>0.60411690487824421</v>
      </c>
      <c r="U16" s="7">
        <f t="shared" si="12"/>
        <v>0.86589082848434473</v>
      </c>
      <c r="V16" s="7">
        <f t="shared" si="13"/>
        <v>1.0129410484363635</v>
      </c>
      <c r="W16" s="41">
        <f t="shared" si="4"/>
        <v>0.67598352089123348</v>
      </c>
    </row>
    <row r="17" spans="1:24" ht="14.1" customHeight="1" x14ac:dyDescent="0.3">
      <c r="A17" s="11">
        <v>0.14000000000000001</v>
      </c>
      <c r="B17" s="7">
        <f t="shared" si="5"/>
        <v>0.98640014624594163</v>
      </c>
      <c r="C17" s="7">
        <f t="shared" si="6"/>
        <v>0.9960953063989163</v>
      </c>
      <c r="D17" s="7">
        <f t="shared" si="7"/>
        <v>4.1823997992571424</v>
      </c>
      <c r="E17" s="7">
        <f t="shared" si="14"/>
        <v>0.16371736066429834</v>
      </c>
      <c r="F17" s="12"/>
      <c r="G17" s="13">
        <v>0.39</v>
      </c>
      <c r="H17" s="7">
        <f t="shared" si="0"/>
        <v>0.90043013557628337</v>
      </c>
      <c r="I17" s="7">
        <f t="shared" si="8"/>
        <v>0.97047805749112026</v>
      </c>
      <c r="J17" s="7">
        <f t="shared" si="9"/>
        <v>1.623433462651483</v>
      </c>
      <c r="K17" s="7">
        <f t="shared" si="15"/>
        <v>0.42177980935475373</v>
      </c>
      <c r="L17" s="12"/>
      <c r="M17" s="13">
        <v>0.64</v>
      </c>
      <c r="N17" s="7">
        <f t="shared" si="1"/>
        <v>0.75913143959629048</v>
      </c>
      <c r="O17" s="7">
        <f t="shared" si="10"/>
        <v>0.92428275658089321</v>
      </c>
      <c r="P17" s="7">
        <f t="shared" si="11"/>
        <v>1.1451483064000001</v>
      </c>
      <c r="Q17" s="7">
        <f t="shared" si="2"/>
        <v>0.59794129070483371</v>
      </c>
      <c r="R17" s="12"/>
      <c r="S17" s="13">
        <v>0.89</v>
      </c>
      <c r="T17" s="7">
        <f t="shared" si="3"/>
        <v>0.59768015443266631</v>
      </c>
      <c r="U17" s="7">
        <f t="shared" si="12"/>
        <v>0.8632447644205038</v>
      </c>
      <c r="V17" s="7">
        <f t="shared" si="13"/>
        <v>1.0107980516071631</v>
      </c>
      <c r="W17" s="41">
        <f t="shared" si="4"/>
        <v>0.6774166761486643</v>
      </c>
    </row>
    <row r="18" spans="1:24" ht="14.1" customHeight="1" x14ac:dyDescent="0.3">
      <c r="A18" s="11">
        <v>0.15</v>
      </c>
      <c r="B18" s="7">
        <f t="shared" si="5"/>
        <v>0.98440816268873688</v>
      </c>
      <c r="C18" s="7">
        <f t="shared" si="6"/>
        <v>0.99552015928322557</v>
      </c>
      <c r="D18" s="7">
        <f t="shared" si="7"/>
        <v>3.9103427512538578</v>
      </c>
      <c r="E18" s="7">
        <f t="shared" si="14"/>
        <v>0.17510778464565802</v>
      </c>
      <c r="F18" s="12"/>
      <c r="G18" s="13">
        <v>0.4</v>
      </c>
      <c r="H18" s="7">
        <f t="shared" si="0"/>
        <v>0.89561438304823837</v>
      </c>
      <c r="I18" s="7">
        <f t="shared" si="8"/>
        <v>0.96899224806201545</v>
      </c>
      <c r="J18" s="7">
        <f t="shared" si="9"/>
        <v>1.5901400000000003</v>
      </c>
      <c r="K18" s="7">
        <f t="shared" si="15"/>
        <v>0.43061079928639634</v>
      </c>
      <c r="L18" s="12"/>
      <c r="M18" s="13">
        <v>0.65</v>
      </c>
      <c r="N18" s="7">
        <f t="shared" si="1"/>
        <v>0.75282936821488711</v>
      </c>
      <c r="O18" s="7">
        <f t="shared" si="10"/>
        <v>0.9220839096357768</v>
      </c>
      <c r="P18" s="7">
        <f t="shared" si="11"/>
        <v>1.1356161868990384</v>
      </c>
      <c r="Q18" s="7">
        <f t="shared" si="2"/>
        <v>0.60296028207120489</v>
      </c>
      <c r="R18" s="12"/>
      <c r="S18" s="13">
        <v>0.9</v>
      </c>
      <c r="T18" s="7">
        <f t="shared" si="3"/>
        <v>0.59126007183559093</v>
      </c>
      <c r="U18" s="7">
        <f t="shared" si="12"/>
        <v>0.86058519793459554</v>
      </c>
      <c r="V18" s="7">
        <f t="shared" si="13"/>
        <v>1.0088628652263374</v>
      </c>
      <c r="W18" s="41">
        <f t="shared" si="4"/>
        <v>0.67871608716973797</v>
      </c>
    </row>
    <row r="19" spans="1:24" ht="14.1" customHeight="1" x14ac:dyDescent="0.3">
      <c r="A19" s="11">
        <v>0.16</v>
      </c>
      <c r="B19" s="7">
        <f t="shared" si="5"/>
        <v>0.98228451663085858</v>
      </c>
      <c r="C19" s="7">
        <f t="shared" si="6"/>
        <v>0.99490608086596621</v>
      </c>
      <c r="D19" s="7">
        <f t="shared" si="7"/>
        <v>3.6727386335999999</v>
      </c>
      <c r="E19" s="7">
        <f t="shared" si="14"/>
        <v>0.18643620597257149</v>
      </c>
      <c r="F19" s="12"/>
      <c r="G19" s="13">
        <v>0.41</v>
      </c>
      <c r="H19" s="7">
        <f t="shared" si="0"/>
        <v>0.89071104081120323</v>
      </c>
      <c r="I19" s="7">
        <f t="shared" si="8"/>
        <v>0.96747353959869198</v>
      </c>
      <c r="J19" s="7">
        <f t="shared" si="9"/>
        <v>1.5586733768545733</v>
      </c>
      <c r="K19" s="7">
        <f t="shared" si="15"/>
        <v>0.43930400463955377</v>
      </c>
      <c r="L19" s="12"/>
      <c r="M19" s="13">
        <v>0.66</v>
      </c>
      <c r="N19" s="7">
        <f t="shared" si="1"/>
        <v>0.74649826087912774</v>
      </c>
      <c r="O19" s="7">
        <f t="shared" si="10"/>
        <v>0.91986165280741772</v>
      </c>
      <c r="P19" s="7">
        <f t="shared" si="11"/>
        <v>1.1265352437571274</v>
      </c>
      <c r="Q19" s="7">
        <f t="shared" si="2"/>
        <v>0.60782071415148153</v>
      </c>
      <c r="R19" s="12"/>
      <c r="S19" s="13">
        <v>0.91</v>
      </c>
      <c r="T19" s="7">
        <f t="shared" si="3"/>
        <v>0.58485813230648009</v>
      </c>
      <c r="U19" s="7">
        <f t="shared" si="12"/>
        <v>0.8579125272387228</v>
      </c>
      <c r="V19" s="7">
        <f t="shared" si="13"/>
        <v>1.0071307153135987</v>
      </c>
      <c r="W19" s="41">
        <f t="shared" si="4"/>
        <v>0.67988340139547798</v>
      </c>
    </row>
    <row r="20" spans="1:24" ht="14.1" customHeight="1" x14ac:dyDescent="0.3">
      <c r="A20" s="11">
        <v>0.17</v>
      </c>
      <c r="B20" s="7">
        <f t="shared" si="5"/>
        <v>0.98003032922084876</v>
      </c>
      <c r="C20" s="7">
        <f t="shared" si="6"/>
        <v>0.9942532164091552</v>
      </c>
      <c r="D20" s="7">
        <f t="shared" si="7"/>
        <v>3.4635090492257343</v>
      </c>
      <c r="E20" s="7">
        <f t="shared" si="14"/>
        <v>0.19769876349257462</v>
      </c>
      <c r="F20" s="12"/>
      <c r="G20" s="13">
        <v>0.42</v>
      </c>
      <c r="H20" s="7">
        <f t="shared" si="0"/>
        <v>0.88572237377946217</v>
      </c>
      <c r="I20" s="7">
        <f t="shared" si="8"/>
        <v>0.96592226257630787</v>
      </c>
      <c r="J20" s="7">
        <f t="shared" si="9"/>
        <v>1.5289047997326279</v>
      </c>
      <c r="K20" s="7">
        <f t="shared" si="15"/>
        <v>0.4478574836687117</v>
      </c>
      <c r="L20" s="12"/>
      <c r="M20" s="13">
        <v>0.67</v>
      </c>
      <c r="N20" s="7">
        <f t="shared" si="1"/>
        <v>0.74014035375984522</v>
      </c>
      <c r="O20" s="7">
        <f t="shared" si="10"/>
        <v>0.9176163996402944</v>
      </c>
      <c r="P20" s="7">
        <f t="shared" si="11"/>
        <v>1.1178871374527986</v>
      </c>
      <c r="Q20" s="7">
        <f t="shared" si="2"/>
        <v>0.61252288664622234</v>
      </c>
      <c r="R20" s="12"/>
      <c r="S20" s="13">
        <v>0.92</v>
      </c>
      <c r="T20" s="7">
        <f t="shared" si="3"/>
        <v>0.57847577331046063</v>
      </c>
      <c r="U20" s="7">
        <f t="shared" si="12"/>
        <v>0.85522714833059665</v>
      </c>
      <c r="V20" s="7">
        <f t="shared" si="13"/>
        <v>1.0055970682434781</v>
      </c>
      <c r="W20" s="41">
        <f t="shared" si="4"/>
        <v>0.6809202989954235</v>
      </c>
    </row>
    <row r="21" spans="1:24" ht="14.1" customHeight="1" x14ac:dyDescent="0.3">
      <c r="A21" s="11">
        <v>0.18</v>
      </c>
      <c r="B21" s="7">
        <f t="shared" si="5"/>
        <v>0.97764678695588458</v>
      </c>
      <c r="C21" s="7">
        <f t="shared" si="6"/>
        <v>0.99356172005404975</v>
      </c>
      <c r="D21" s="7">
        <f t="shared" si="7"/>
        <v>3.2779264509316883</v>
      </c>
      <c r="E21" s="7">
        <f t="shared" si="14"/>
        <v>0.20889164739576405</v>
      </c>
      <c r="F21" s="12"/>
      <c r="G21" s="13">
        <v>0.43</v>
      </c>
      <c r="H21" s="7">
        <f t="shared" si="0"/>
        <v>0.88065066797302682</v>
      </c>
      <c r="I21" s="7">
        <f t="shared" si="8"/>
        <v>0.96433875291712468</v>
      </c>
      <c r="J21" s="7">
        <f t="shared" si="9"/>
        <v>1.5007175012171516</v>
      </c>
      <c r="K21" s="7">
        <f t="shared" si="15"/>
        <v>0.45626938835718345</v>
      </c>
      <c r="L21" s="12"/>
      <c r="M21" s="13">
        <v>0.68</v>
      </c>
      <c r="N21" s="7">
        <f t="shared" si="1"/>
        <v>0.73375786121672515</v>
      </c>
      <c r="O21" s="7">
        <f t="shared" si="10"/>
        <v>0.91534856473345061</v>
      </c>
      <c r="P21" s="7">
        <f t="shared" si="11"/>
        <v>1.1096546424470586</v>
      </c>
      <c r="Q21" s="7">
        <f t="shared" si="2"/>
        <v>0.61706717584425264</v>
      </c>
      <c r="R21" s="12"/>
      <c r="S21" s="13">
        <v>0.93</v>
      </c>
      <c r="T21" s="7">
        <f t="shared" si="3"/>
        <v>0.5721143944522481</v>
      </c>
      <c r="U21" s="7">
        <f t="shared" si="12"/>
        <v>0.85252945489266663</v>
      </c>
      <c r="V21" s="7">
        <f t="shared" si="13"/>
        <v>1.0042576181473961</v>
      </c>
      <c r="W21" s="41">
        <f t="shared" si="4"/>
        <v>0.6818284910204897</v>
      </c>
    </row>
    <row r="22" spans="1:24" ht="14.1" customHeight="1" x14ac:dyDescent="0.3">
      <c r="A22" s="11">
        <v>0.19</v>
      </c>
      <c r="B22" s="7">
        <f t="shared" si="5"/>
        <v>0.97513514041935312</v>
      </c>
      <c r="C22" s="7">
        <f t="shared" si="6"/>
        <v>0.99283175473084329</v>
      </c>
      <c r="D22" s="7">
        <f t="shared" si="7"/>
        <v>3.112258654870395</v>
      </c>
      <c r="E22" s="7">
        <f t="shared" si="14"/>
        <v>0.22001110200327648</v>
      </c>
      <c r="F22" s="12"/>
      <c r="G22" s="13">
        <v>0.44</v>
      </c>
      <c r="H22" s="7">
        <f t="shared" si="0"/>
        <v>0.8754982285081836</v>
      </c>
      <c r="I22" s="7">
        <f t="shared" si="8"/>
        <v>0.96272335181762159</v>
      </c>
      <c r="J22" s="7">
        <f t="shared" si="9"/>
        <v>1.4740053736727279</v>
      </c>
      <c r="K22" s="7">
        <f t="shared" si="15"/>
        <v>0.46453796479123344</v>
      </c>
      <c r="L22" s="12"/>
      <c r="M22" s="13">
        <v>0.69</v>
      </c>
      <c r="N22" s="7">
        <f t="shared" si="1"/>
        <v>0.72735297458193648</v>
      </c>
      <c r="O22" s="7">
        <f t="shared" si="10"/>
        <v>0.91305856357626791</v>
      </c>
      <c r="P22" s="7">
        <f t="shared" si="11"/>
        <v>1.1018215667812734</v>
      </c>
      <c r="Q22" s="7">
        <f t="shared" si="2"/>
        <v>0.62145403304961722</v>
      </c>
      <c r="R22" s="12"/>
      <c r="S22" s="13">
        <v>0.94</v>
      </c>
      <c r="T22" s="7">
        <f t="shared" si="3"/>
        <v>0.56577535740810148</v>
      </c>
      <c r="U22" s="7">
        <f t="shared" si="12"/>
        <v>0.84981983819430285</v>
      </c>
      <c r="V22" s="7">
        <f t="shared" si="13"/>
        <v>1.0031082751234042</v>
      </c>
      <c r="W22" s="41">
        <f t="shared" si="4"/>
        <v>0.6826097175731437</v>
      </c>
    </row>
    <row r="23" spans="1:24" ht="14.1" customHeight="1" x14ac:dyDescent="0.3">
      <c r="A23" s="11">
        <v>0.2</v>
      </c>
      <c r="B23" s="7">
        <f t="shared" si="5"/>
        <v>0.97249670295577662</v>
      </c>
      <c r="C23" s="7">
        <f t="shared" si="6"/>
        <v>0.99206349206349209</v>
      </c>
      <c r="D23" s="7">
        <f t="shared" si="7"/>
        <v>2.9635200000000008</v>
      </c>
      <c r="E23" s="7">
        <f t="shared" si="14"/>
        <v>0.23105342848277402</v>
      </c>
      <c r="F23" s="12"/>
      <c r="G23" s="13">
        <v>0.45</v>
      </c>
      <c r="H23" s="7">
        <f t="shared" si="0"/>
        <v>0.87026737759541373</v>
      </c>
      <c r="I23" s="7">
        <f t="shared" si="8"/>
        <v>0.96107640557424312</v>
      </c>
      <c r="J23" s="7">
        <f t="shared" si="9"/>
        <v>1.4486717851401749</v>
      </c>
      <c r="K23" s="7">
        <f t="shared" si="15"/>
        <v>0.47266155343186661</v>
      </c>
      <c r="L23" s="12"/>
      <c r="M23" s="13">
        <v>0.7</v>
      </c>
      <c r="N23" s="7">
        <f t="shared" si="1"/>
        <v>0.72092786099191575</v>
      </c>
      <c r="O23" s="7">
        <f t="shared" si="10"/>
        <v>0.91074681238615673</v>
      </c>
      <c r="P23" s="7">
        <f t="shared" si="11"/>
        <v>1.0943726785714283</v>
      </c>
      <c r="Q23" s="7">
        <f t="shared" si="2"/>
        <v>0.6256839829655696</v>
      </c>
      <c r="R23" s="12"/>
      <c r="S23" s="13">
        <v>0.95</v>
      </c>
      <c r="T23" s="7">
        <f t="shared" si="3"/>
        <v>0.55945998589477508</v>
      </c>
      <c r="U23" s="7">
        <f t="shared" si="12"/>
        <v>0.84709868699703528</v>
      </c>
      <c r="V23" s="7">
        <f t="shared" si="13"/>
        <v>1.0021451541940787</v>
      </c>
      <c r="W23" s="41">
        <f t="shared" si="4"/>
        <v>0.68326574599657541</v>
      </c>
    </row>
    <row r="24" spans="1:24" ht="14.1" customHeight="1" x14ac:dyDescent="0.3">
      <c r="A24" s="11">
        <v>0.21</v>
      </c>
      <c r="B24" s="7">
        <f t="shared" si="5"/>
        <v>0.96973284928541204</v>
      </c>
      <c r="C24" s="7">
        <f t="shared" si="6"/>
        <v>0.99125711226978053</v>
      </c>
      <c r="D24" s="7">
        <f t="shared" si="7"/>
        <v>2.8292936048527566</v>
      </c>
      <c r="E24" s="7">
        <f t="shared" si="14"/>
        <v>0.24201498748762965</v>
      </c>
      <c r="F24" s="12"/>
      <c r="G24" s="13">
        <v>0.46</v>
      </c>
      <c r="H24" s="7">
        <f t="shared" si="0"/>
        <v>0.86496045254733556</v>
      </c>
      <c r="I24" s="7">
        <f t="shared" si="8"/>
        <v>0.95939826540793627</v>
      </c>
      <c r="J24" s="7">
        <f t="shared" si="9"/>
        <v>1.424628549686956</v>
      </c>
      <c r="K24" s="7">
        <f t="shared" si="15"/>
        <v>0.48063858928541847</v>
      </c>
      <c r="L24" s="12"/>
      <c r="M24" s="13">
        <v>0.71</v>
      </c>
      <c r="N24" s="7">
        <f t="shared" si="1"/>
        <v>0.71448466226771001</v>
      </c>
      <c r="O24" s="7">
        <f t="shared" si="10"/>
        <v>0.90841372794825681</v>
      </c>
      <c r="P24" s="7">
        <f t="shared" si="11"/>
        <v>1.0872936387188381</v>
      </c>
      <c r="Q24" s="7">
        <f t="shared" si="2"/>
        <v>0.62975762203859842</v>
      </c>
      <c r="R24" s="12"/>
      <c r="S24" s="13">
        <v>0.96</v>
      </c>
      <c r="T24" s="7">
        <f t="shared" si="3"/>
        <v>0.55316956567441067</v>
      </c>
      <c r="U24" s="7">
        <f t="shared" si="12"/>
        <v>0.84436638746284787</v>
      </c>
      <c r="V24" s="7">
        <f t="shared" si="13"/>
        <v>1.0013645649580252</v>
      </c>
      <c r="W24" s="41">
        <f t="shared" si="4"/>
        <v>0.68379836908446312</v>
      </c>
    </row>
    <row r="25" spans="1:24" ht="14.1" customHeight="1" x14ac:dyDescent="0.3">
      <c r="A25" s="11">
        <v>0.22</v>
      </c>
      <c r="B25" s="7">
        <f t="shared" si="5"/>
        <v>0.96684501406090362</v>
      </c>
      <c r="C25" s="7">
        <f t="shared" si="6"/>
        <v>0.99041280405673093</v>
      </c>
      <c r="D25" s="7">
        <f t="shared" si="7"/>
        <v>2.7076020997454537</v>
      </c>
      <c r="E25" s="7">
        <f t="shared" si="14"/>
        <v>0.25289220171665666</v>
      </c>
      <c r="F25" s="12"/>
      <c r="G25" s="13">
        <v>0.47</v>
      </c>
      <c r="H25" s="7">
        <f t="shared" si="0"/>
        <v>0.85957980379925136</v>
      </c>
      <c r="I25" s="7">
        <f t="shared" si="8"/>
        <v>0.95768928728763247</v>
      </c>
      <c r="J25" s="7">
        <f t="shared" si="9"/>
        <v>1.4017950292093082</v>
      </c>
      <c r="K25" s="7">
        <f t="shared" si="15"/>
        <v>0.48846760197423283</v>
      </c>
      <c r="L25" s="12"/>
      <c r="M25" s="13">
        <v>0.72</v>
      </c>
      <c r="N25" s="7">
        <f t="shared" si="1"/>
        <v>0.70802549384419478</v>
      </c>
      <c r="O25" s="7">
        <f t="shared" si="10"/>
        <v>0.90605972745723395</v>
      </c>
      <c r="P25" s="7">
        <f t="shared" si="11"/>
        <v>1.0805709392329219</v>
      </c>
      <c r="Q25" s="7">
        <f t="shared" si="2"/>
        <v>0.63367561676547501</v>
      </c>
      <c r="R25" s="12"/>
      <c r="S25" s="13">
        <v>0.97</v>
      </c>
      <c r="T25" s="7">
        <f t="shared" si="3"/>
        <v>0.54690534459429763</v>
      </c>
      <c r="U25" s="7">
        <f t="shared" si="12"/>
        <v>0.84162332306552878</v>
      </c>
      <c r="V25" s="7">
        <f t="shared" si="13"/>
        <v>1.0007630018849232</v>
      </c>
      <c r="W25" s="41">
        <f t="shared" si="4"/>
        <v>0.68420940331286073</v>
      </c>
    </row>
    <row r="26" spans="1:24" ht="14.1" customHeight="1" x14ac:dyDescent="0.3">
      <c r="A26" s="11">
        <v>0.23</v>
      </c>
      <c r="B26" s="7">
        <f t="shared" si="5"/>
        <v>0.9638346903684708</v>
      </c>
      <c r="C26" s="7">
        <f t="shared" si="6"/>
        <v>0.9895307645114686</v>
      </c>
      <c r="D26" s="7">
        <f t="shared" si="7"/>
        <v>2.596812081036413</v>
      </c>
      <c r="E26" s="7">
        <f t="shared" si="14"/>
        <v>0.26368155839139013</v>
      </c>
      <c r="F26" s="12"/>
      <c r="G26" s="13">
        <v>0.48</v>
      </c>
      <c r="H26" s="7">
        <f t="shared" si="0"/>
        <v>0.85412779294481433</v>
      </c>
      <c r="I26" s="7">
        <f t="shared" si="8"/>
        <v>0.95594983175282966</v>
      </c>
      <c r="J26" s="7">
        <f t="shared" si="9"/>
        <v>1.380097347516049</v>
      </c>
      <c r="K26" s="7">
        <f t="shared" si="15"/>
        <v>0.49614721570885967</v>
      </c>
      <c r="L26" s="12"/>
      <c r="M26" s="13">
        <v>0.73</v>
      </c>
      <c r="N26" s="7">
        <f t="shared" si="1"/>
        <v>0.70155244374839154</v>
      </c>
      <c r="O26" s="7">
        <f t="shared" si="10"/>
        <v>0.90368522836125731</v>
      </c>
      <c r="P26" s="7">
        <f t="shared" si="11"/>
        <v>1.0741918466279106</v>
      </c>
      <c r="Q26" s="7">
        <f t="shared" si="2"/>
        <v>0.6374387019662926</v>
      </c>
      <c r="R26" s="12"/>
      <c r="S26" s="13">
        <v>0.98</v>
      </c>
      <c r="T26" s="7">
        <f t="shared" si="3"/>
        <v>0.54066853266039983</v>
      </c>
      <c r="U26" s="7">
        <f t="shared" si="12"/>
        <v>0.83886987450506678</v>
      </c>
      <c r="V26" s="7">
        <f t="shared" si="13"/>
        <v>1.0003371352081636</v>
      </c>
      <c r="W26" s="41">
        <f t="shared" si="4"/>
        <v>0.68450068709563838</v>
      </c>
    </row>
    <row r="27" spans="1:24" ht="14.1" customHeight="1" x14ac:dyDescent="0.3">
      <c r="A27" s="11">
        <v>0.24</v>
      </c>
      <c r="B27" s="7">
        <f t="shared" si="5"/>
        <v>0.9607034281761998</v>
      </c>
      <c r="C27" s="7">
        <f t="shared" si="6"/>
        <v>0.98861119898766214</v>
      </c>
      <c r="D27" s="7">
        <f t="shared" si="7"/>
        <v>2.4955624518320985</v>
      </c>
      <c r="E27" s="7">
        <f t="shared" si="14"/>
        <v>0.27437961164809949</v>
      </c>
      <c r="F27" s="12"/>
      <c r="G27" s="13">
        <v>0.49</v>
      </c>
      <c r="H27" s="7">
        <f t="shared" si="0"/>
        <v>0.84860679078925694</v>
      </c>
      <c r="I27" s="7">
        <f t="shared" si="8"/>
        <v>0.95418026373542497</v>
      </c>
      <c r="J27" s="7">
        <f t="shared" si="9"/>
        <v>1.3594677006538263</v>
      </c>
      <c r="K27" s="7">
        <f t="shared" si="15"/>
        <v>0.50367614916334802</v>
      </c>
      <c r="L27" s="12"/>
      <c r="M27" s="13">
        <v>0.74</v>
      </c>
      <c r="N27" s="7">
        <f t="shared" si="1"/>
        <v>0.69506757162702426</v>
      </c>
      <c r="O27" s="7">
        <f t="shared" si="10"/>
        <v>0.90129064820823412</v>
      </c>
      <c r="P27" s="7">
        <f t="shared" si="11"/>
        <v>1.0681443499135137</v>
      </c>
      <c r="Q27" s="7">
        <f t="shared" si="2"/>
        <v>0.64104767902644644</v>
      </c>
      <c r="R27" s="12"/>
      <c r="S27" s="13">
        <v>0.99</v>
      </c>
      <c r="T27" s="7">
        <f t="shared" si="3"/>
        <v>0.53446030214354867</v>
      </c>
      <c r="U27" s="7">
        <f t="shared" si="12"/>
        <v>0.83610641962509002</v>
      </c>
      <c r="V27" s="7">
        <f t="shared" si="13"/>
        <v>1.0000838023728067</v>
      </c>
      <c r="W27" s="41">
        <f t="shared" si="4"/>
        <v>0.68467407906484556</v>
      </c>
    </row>
    <row r="28" spans="1:24" ht="14.1" customHeight="1" x14ac:dyDescent="0.3">
      <c r="A28" s="11">
        <v>0.25</v>
      </c>
      <c r="B28" s="7">
        <f t="shared" si="5"/>
        <v>0.95745283273204784</v>
      </c>
      <c r="C28" s="7">
        <f t="shared" si="6"/>
        <v>0.98765432098765438</v>
      </c>
      <c r="D28" s="7">
        <f t="shared" si="7"/>
        <v>2.4027099609375</v>
      </c>
      <c r="E28" s="7">
        <f>A28*SQRT($G$1)/(1+($G$1-1)/2*A28^2)^(($G$1+1)/(2*($G$1-1)))</f>
        <v>0.28498298484187368</v>
      </c>
      <c r="F28" s="12"/>
      <c r="G28" s="13">
        <v>0.5</v>
      </c>
      <c r="H28" s="7">
        <f t="shared" si="0"/>
        <v>0.843019175422553</v>
      </c>
      <c r="I28" s="7">
        <f t="shared" si="8"/>
        <v>0.95238095238095233</v>
      </c>
      <c r="J28" s="7">
        <f t="shared" si="9"/>
        <v>1.3398437500000004</v>
      </c>
      <c r="K28" s="7">
        <f t="shared" si="15"/>
        <v>0.51105321525533876</v>
      </c>
      <c r="L28" s="12"/>
      <c r="M28" s="13">
        <v>0.75</v>
      </c>
      <c r="N28" s="7">
        <f t="shared" si="1"/>
        <v>0.68857290782337466</v>
      </c>
      <c r="O28" s="7">
        <f t="shared" si="10"/>
        <v>0.898876404494382</v>
      </c>
      <c r="P28" s="7">
        <f t="shared" si="11"/>
        <v>1.0624171127507716</v>
      </c>
      <c r="Q28" s="7">
        <f t="shared" si="2"/>
        <v>0.64450341411047918</v>
      </c>
      <c r="R28" s="12"/>
      <c r="S28" s="13">
        <v>1</v>
      </c>
      <c r="T28" s="7">
        <f t="shared" si="3"/>
        <v>0.52828178771717416</v>
      </c>
      <c r="U28" s="7">
        <f t="shared" si="12"/>
        <v>0.83333333333333337</v>
      </c>
      <c r="V28" s="7">
        <f t="shared" si="13"/>
        <v>1</v>
      </c>
      <c r="W28" s="41">
        <f t="shared" si="4"/>
        <v>0.6847314563772704</v>
      </c>
    </row>
    <row r="29" spans="1:24" x14ac:dyDescent="0.3">
      <c r="A29" s="43"/>
      <c r="B29" s="44"/>
      <c r="C29" s="44"/>
      <c r="D29" s="44"/>
      <c r="E29" s="44"/>
      <c r="F29" s="45"/>
      <c r="G29" s="46"/>
      <c r="H29" s="45"/>
      <c r="I29" s="45"/>
      <c r="J29" s="45"/>
      <c r="K29" s="45"/>
      <c r="L29" s="45"/>
      <c r="M29" s="46"/>
      <c r="N29" s="45"/>
      <c r="O29" s="45"/>
      <c r="P29" s="45"/>
      <c r="Q29" s="45"/>
      <c r="R29" s="45"/>
      <c r="S29" s="46"/>
      <c r="T29" s="45"/>
      <c r="U29" s="45"/>
      <c r="V29" s="45"/>
      <c r="W29" s="47"/>
    </row>
    <row r="30" spans="1:24" ht="15" thickBot="1" x14ac:dyDescent="0.35">
      <c r="A30" s="48"/>
      <c r="B30" s="3"/>
      <c r="C30" s="3"/>
      <c r="D30" s="3"/>
      <c r="E30" s="3"/>
      <c r="F30" s="32" t="s">
        <v>4</v>
      </c>
      <c r="G30" s="34">
        <f>$G$1</f>
        <v>1.4</v>
      </c>
      <c r="H30" s="96" t="s">
        <v>2</v>
      </c>
      <c r="I30" s="96"/>
      <c r="J30" s="96"/>
      <c r="K30" s="96"/>
      <c r="L30" s="96"/>
      <c r="M30" s="96"/>
      <c r="N30" s="96"/>
      <c r="O30" s="96"/>
      <c r="P30" s="4"/>
      <c r="Q30" s="4"/>
      <c r="R30" s="4"/>
      <c r="S30" s="34"/>
      <c r="T30" s="4"/>
      <c r="U30" s="4"/>
      <c r="V30" s="4"/>
      <c r="W30" s="49"/>
    </row>
    <row r="31" spans="1:24" ht="15" thickBot="1" x14ac:dyDescent="0.35">
      <c r="A31" s="98" t="s">
        <v>5</v>
      </c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9"/>
    </row>
    <row r="32" spans="1:24" ht="15.6" x14ac:dyDescent="0.3">
      <c r="A32" s="15" t="s">
        <v>6</v>
      </c>
      <c r="B32" s="38" t="s">
        <v>10</v>
      </c>
      <c r="C32" s="38" t="s">
        <v>11</v>
      </c>
      <c r="D32" s="15" t="s">
        <v>3</v>
      </c>
      <c r="E32" s="59" t="s">
        <v>13</v>
      </c>
      <c r="F32" s="50"/>
      <c r="G32" s="17" t="s">
        <v>7</v>
      </c>
      <c r="H32" s="15" t="s">
        <v>12</v>
      </c>
      <c r="I32" s="15" t="s">
        <v>8</v>
      </c>
      <c r="J32" s="15" t="s">
        <v>9</v>
      </c>
      <c r="K32" s="59" t="s">
        <v>13</v>
      </c>
      <c r="L32" s="51"/>
      <c r="M32" s="15" t="s">
        <v>6</v>
      </c>
      <c r="N32" s="38" t="s">
        <v>10</v>
      </c>
      <c r="O32" s="38" t="s">
        <v>11</v>
      </c>
      <c r="P32" s="6" t="s">
        <v>3</v>
      </c>
      <c r="Q32" s="59" t="s">
        <v>13</v>
      </c>
      <c r="R32" s="50"/>
      <c r="S32" s="17" t="s">
        <v>7</v>
      </c>
      <c r="T32" s="15" t="s">
        <v>12</v>
      </c>
      <c r="U32" s="15" t="s">
        <v>8</v>
      </c>
      <c r="V32" s="6" t="s">
        <v>9</v>
      </c>
      <c r="W32" s="59" t="s">
        <v>13</v>
      </c>
      <c r="X32" s="31"/>
    </row>
    <row r="33" spans="1:23" ht="14.1" customHeight="1" x14ac:dyDescent="0.3">
      <c r="A33" s="21">
        <v>1</v>
      </c>
      <c r="B33" s="7">
        <f>1/(1+($G$1-1)/2*A33^2)^($G$1/($G$1-1))</f>
        <v>0.52828178771717416</v>
      </c>
      <c r="C33" s="7">
        <f>1/(1+($G$1-1)/2*A33^2)</f>
        <v>0.83333333333333337</v>
      </c>
      <c r="D33" s="7">
        <f>1/A33*(2/($G$1+1)*(1+($G$1-1)/2*A33^2))^(($G$1+1)/2/($G$1-1))</f>
        <v>1</v>
      </c>
      <c r="E33" s="7">
        <f>A33*SQRT($G$1)/(1+($G$1-1)/2*A33^2)^(($G$1+1)/(2*($G$1-1)))</f>
        <v>0.6847314563772704</v>
      </c>
      <c r="F33" s="19"/>
      <c r="G33" s="7">
        <f>SQRT((A33^2+2/($G$30-1))/(2*$G$30/($G$30-1)*A33^2-1))</f>
        <v>1</v>
      </c>
      <c r="H33" s="7">
        <f>(($G$30+1)/2*A33^2/(1+($G$30-1)/2*A33^2))^($G$30/($G$30-1))*(2*$G$30/($G$30+1)*A33^2-($G$30-1)/($G$30+1))^(-1/($G$30-1))</f>
        <v>1</v>
      </c>
      <c r="I33" s="7">
        <f>(2*$G$30/($G$30+1)*A33^2-($G$30-1)/($G$30+1))</f>
        <v>1</v>
      </c>
      <c r="J33" s="7">
        <f>(2*$G$30/($G$30-1)*A33^2-1)*(1+($G$30-1)/2*A33^2)/(($G$30+1)^2/2/($G$30-1)*A33^2)</f>
        <v>1</v>
      </c>
      <c r="K33" s="36">
        <f t="shared" ref="K33:K57" si="16">G33*SQRT($G$1)/(1+($G$1-1)/2*G33^2)^(($G$1+1)/(2*($G$1-1)))</f>
        <v>0.6847314563772704</v>
      </c>
      <c r="L33" s="20"/>
      <c r="M33" s="22">
        <v>1.25</v>
      </c>
      <c r="N33" s="7">
        <f>1/(1+($G$1-1)/2*M33^2)^($G$1/($G$1-1))</f>
        <v>0.38605786779251683</v>
      </c>
      <c r="O33" s="7">
        <f>1/(1+($G$1-1)/2*M33^2)</f>
        <v>0.76190476190476186</v>
      </c>
      <c r="P33" s="7">
        <f>1/M33*(2/($G$1+1)*(1+($G$1-1)/2*M33^2))^(($G$1+1)/2/($G$1-1))</f>
        <v>1.0467529296875</v>
      </c>
      <c r="Q33" s="7">
        <f t="shared" ref="Q33:Q57" si="17">M33*SQRT($G$1)/(1+($G$1-1)/2*M33^2)^(($G$1+1)/(2*($G$1-1)))</f>
        <v>0.65414811552683361</v>
      </c>
      <c r="R33" s="19"/>
      <c r="S33" s="7">
        <f>SQRT((M33^2+2/($G$30-1))/(2*$G$30/($G$30-1)*M33^2-1))</f>
        <v>0.81263605537200112</v>
      </c>
      <c r="T33" s="7">
        <f>(($G$30+1)/2*M33^2/(1+($G$30-1)/2*M33^2))^($G$30/($G$30-1))*(2*$G$30/($G$30+1)*M33^2-($G$30-1)/($G$30+1))^(-1/($G$30-1))</f>
        <v>0.98705677037193806</v>
      </c>
      <c r="U33" s="7">
        <f>(2*$G$30/($G$30+1)*M33^2-($G$30-1)/($G$30+1))</f>
        <v>1.65625</v>
      </c>
      <c r="V33" s="7">
        <f>(2*$G$30/($G$30-1)*M33^2-1)*(1+($G$30-1)/2*M33^2)/(($G$30+1)^2/2/($G$30-1)*M33^2)</f>
        <v>1.159375</v>
      </c>
      <c r="W33" s="41">
        <f t="shared" ref="W33:W57" si="18">S33*SQRT($G$1)/(1+($G$1-1)/2*S33^2)^(($G$1+1)/(2*($G$1-1)))</f>
        <v>0.66272592941167974</v>
      </c>
    </row>
    <row r="34" spans="1:23" ht="14.1" customHeight="1" x14ac:dyDescent="0.3">
      <c r="A34" s="21">
        <v>1.01</v>
      </c>
      <c r="B34" s="7">
        <f t="shared" ref="B34:B57" si="19">1/(1+($G$1-1)/2*A34^2)^($G$1/($G$1-1))</f>
        <v>0.52213408662545069</v>
      </c>
      <c r="C34" s="7">
        <f t="shared" ref="C34:C57" si="20">1/(1+($G$1-1)/2*A34^2)</f>
        <v>0.83055098752512424</v>
      </c>
      <c r="D34" s="7">
        <f t="shared" ref="D34:D57" si="21">1/A34*(2/($G$1+1)*(1+($G$1-1)/2*A34^2))^(($G$1+1)/2/($G$1-1))</f>
        <v>1.0000828763320542</v>
      </c>
      <c r="E34" s="7">
        <f t="shared" ref="E34:E57" si="22">A34*SQRT($G$1)/(1+($G$1-1)/2*A34^2)^(($G$1+1)/(2*($G$1-1)))</f>
        <v>0.68467471304840255</v>
      </c>
      <c r="F34" s="19"/>
      <c r="G34" s="7">
        <f t="shared" ref="G34:G57" si="23">SQRT((A34^2+2/($G$30-1))/(2*$G$30/($G$30-1)*A34^2-1))</f>
        <v>0.99013157974822474</v>
      </c>
      <c r="H34" s="7">
        <f t="shared" ref="H34:H57" si="24">(($G$30+1)/2*A34^2/(1+($G$30-1)/2*A34^2))^($G$30/($G$30-1))*(2*$G$30/($G$30+1)*A34^2-($G$30-1)/($G$30+1))^(-1/($G$30-1))</f>
        <v>0.99999872922810717</v>
      </c>
      <c r="I34" s="7">
        <f t="shared" ref="I34:I56" si="25">(2*$G$30/($G$30+1)*A34^2-($G$30-1)/($G$30+1))</f>
        <v>1.02345</v>
      </c>
      <c r="J34" s="7">
        <f t="shared" ref="J34:J57" si="26">(2*$G$30/($G$30-1)*A34^2-1)*(1+($G$30-1)/2*A34^2)/(($G$30+1)^2/2/($G$30-1)*A34^2)</f>
        <v>1.0066449931379273</v>
      </c>
      <c r="K34" s="36">
        <f t="shared" si="16"/>
        <v>0.68467558311488952</v>
      </c>
      <c r="L34" s="20"/>
      <c r="M34" s="22">
        <v>1.26</v>
      </c>
      <c r="N34" s="7">
        <f t="shared" ref="N34:N57" si="27">1/(1+($G$1-1)/2*M34^2)^($G$1/($G$1-1))</f>
        <v>0.38093400444332842</v>
      </c>
      <c r="O34" s="7">
        <f t="shared" ref="O34:O57" si="28">1/(1+($G$1-1)/2*M34^2)</f>
        <v>0.75900176088408522</v>
      </c>
      <c r="P34" s="7">
        <f t="shared" ref="P34:P57" si="29">1/M34*(2/($G$1+1)*(1+($G$1-1)/2*M34^2))^(($G$1+1)/2/($G$1-1))</f>
        <v>1.0504064173330985</v>
      </c>
      <c r="Q34" s="7">
        <f t="shared" si="17"/>
        <v>0.65187287994274756</v>
      </c>
      <c r="R34" s="19"/>
      <c r="S34" s="7">
        <f t="shared" ref="S34:S57" si="30">SQRT((M34^2+2/($G$30-1))/(2*$G$30/($G$30-1)*M34^2-1))</f>
        <v>0.80708506801000024</v>
      </c>
      <c r="T34" s="7">
        <f t="shared" ref="T34:T57" si="31">(($G$30+1)/2*M34^2/(1+($G$30-1)/2*M34^2))^($G$30/($G$30-1))*(2*$G$30/($G$30+1)*M34^2-($G$30-1)/($G$30+1))^(-1/($G$30-1))</f>
        <v>0.98567684641127729</v>
      </c>
      <c r="U34" s="7">
        <f t="shared" ref="U34:U56" si="32">(2*$G$30/($G$30+1)*M34^2-($G$30-1)/($G$30+1))</f>
        <v>1.6855333333333338</v>
      </c>
      <c r="V34" s="7">
        <f t="shared" ref="V34:V57" si="33">(2*$G$30/($G$30-1)*M34^2-1)*(1+($G$30-1)/2*M34^2)/(($G$30+1)^2/2/($G$30-1)*M34^2)</f>
        <v>1.1656608913524258</v>
      </c>
      <c r="W34" s="41">
        <f t="shared" si="18"/>
        <v>0.66134543214252528</v>
      </c>
    </row>
    <row r="35" spans="1:23" ht="14.1" customHeight="1" x14ac:dyDescent="0.3">
      <c r="A35" s="21">
        <v>1.02</v>
      </c>
      <c r="B35" s="7">
        <f t="shared" si="19"/>
        <v>0.5160182588807114</v>
      </c>
      <c r="C35" s="7">
        <f t="shared" si="20"/>
        <v>0.82775975100986687</v>
      </c>
      <c r="D35" s="7">
        <f t="shared" si="21"/>
        <v>1.0003297241252</v>
      </c>
      <c r="E35" s="7">
        <f t="shared" si="22"/>
        <v>0.68450575831491567</v>
      </c>
      <c r="F35" s="19"/>
      <c r="G35" s="7">
        <f t="shared" si="23"/>
        <v>0.98051949283978945</v>
      </c>
      <c r="H35" s="7">
        <f t="shared" si="24"/>
        <v>0.99999003180618007</v>
      </c>
      <c r="I35" s="7">
        <f t="shared" si="25"/>
        <v>1.0471333333333335</v>
      </c>
      <c r="J35" s="7">
        <f t="shared" si="26"/>
        <v>1.0132487803836132</v>
      </c>
      <c r="K35" s="36">
        <f t="shared" si="16"/>
        <v>0.68451258166900164</v>
      </c>
      <c r="L35" s="20"/>
      <c r="M35" s="22">
        <v>1.27</v>
      </c>
      <c r="N35" s="7">
        <f t="shared" si="27"/>
        <v>0.37585745727965841</v>
      </c>
      <c r="O35" s="7">
        <f t="shared" si="28"/>
        <v>0.75609792980386825</v>
      </c>
      <c r="P35" s="7">
        <f t="shared" si="29"/>
        <v>1.0541887906995078</v>
      </c>
      <c r="Q35" s="7">
        <f t="shared" si="17"/>
        <v>0.64953399468696327</v>
      </c>
      <c r="R35" s="19"/>
      <c r="S35" s="7">
        <f t="shared" si="30"/>
        <v>0.8016447626784996</v>
      </c>
      <c r="T35" s="7">
        <f t="shared" si="31"/>
        <v>0.98421870528588662</v>
      </c>
      <c r="U35" s="7">
        <f t="shared" si="32"/>
        <v>1.7150500000000002</v>
      </c>
      <c r="V35" s="7">
        <f t="shared" si="33"/>
        <v>1.171952605555211</v>
      </c>
      <c r="W35" s="41">
        <f t="shared" si="18"/>
        <v>0.6599488418565389</v>
      </c>
    </row>
    <row r="36" spans="1:23" ht="14.1" customHeight="1" x14ac:dyDescent="0.3">
      <c r="A36" s="21">
        <v>1.03</v>
      </c>
      <c r="B36" s="7">
        <f t="shared" si="19"/>
        <v>0.50993532748899639</v>
      </c>
      <c r="C36" s="7">
        <f t="shared" si="20"/>
        <v>0.82495998944051208</v>
      </c>
      <c r="D36" s="7">
        <f t="shared" si="21"/>
        <v>1.0007379739595876</v>
      </c>
      <c r="E36" s="7">
        <f t="shared" si="22"/>
        <v>0.68422651502672116</v>
      </c>
      <c r="F36" s="19"/>
      <c r="G36" s="7">
        <f t="shared" si="23"/>
        <v>0.97115390615219532</v>
      </c>
      <c r="H36" s="7">
        <f t="shared" si="24"/>
        <v>0.99996700557246765</v>
      </c>
      <c r="I36" s="7">
        <f t="shared" si="25"/>
        <v>1.0710500000000001</v>
      </c>
      <c r="J36" s="7">
        <f t="shared" si="26"/>
        <v>1.0198144570647563</v>
      </c>
      <c r="K36" s="36">
        <f t="shared" si="16"/>
        <v>0.68424909143378254</v>
      </c>
      <c r="L36" s="20"/>
      <c r="M36" s="22">
        <v>1.28</v>
      </c>
      <c r="N36" s="7">
        <f t="shared" si="27"/>
        <v>0.37082845692247801</v>
      </c>
      <c r="O36" s="7">
        <f t="shared" si="28"/>
        <v>0.75319354061219568</v>
      </c>
      <c r="P36" s="7">
        <f t="shared" si="29"/>
        <v>1.0580995548000003</v>
      </c>
      <c r="Q36" s="7">
        <f t="shared" si="17"/>
        <v>0.64713329976468692</v>
      </c>
      <c r="R36" s="19"/>
      <c r="S36" s="7">
        <f t="shared" si="30"/>
        <v>0.7963119943195075</v>
      </c>
      <c r="T36" s="7">
        <f t="shared" si="31"/>
        <v>0.98268215883248311</v>
      </c>
      <c r="U36" s="7">
        <f t="shared" si="32"/>
        <v>1.7448000000000001</v>
      </c>
      <c r="V36" s="7">
        <f t="shared" si="33"/>
        <v>1.1782511718749999</v>
      </c>
      <c r="W36" s="41">
        <f t="shared" si="18"/>
        <v>0.65853775195587227</v>
      </c>
    </row>
    <row r="37" spans="1:23" ht="14.1" customHeight="1" x14ac:dyDescent="0.3">
      <c r="A37" s="21">
        <v>1.04</v>
      </c>
      <c r="B37" s="7">
        <f t="shared" si="19"/>
        <v>0.50388627870258229</v>
      </c>
      <c r="C37" s="7">
        <f t="shared" si="20"/>
        <v>0.82215206524598783</v>
      </c>
      <c r="D37" s="7">
        <f t="shared" si="21"/>
        <v>1.0013051879384618</v>
      </c>
      <c r="E37" s="7">
        <f t="shared" si="22"/>
        <v>0.68383891806955521</v>
      </c>
      <c r="F37" s="19"/>
      <c r="G37" s="7">
        <f t="shared" si="23"/>
        <v>0.96202549894906397</v>
      </c>
      <c r="H37" s="7">
        <f t="shared" si="24"/>
        <v>0.99992328244888296</v>
      </c>
      <c r="I37" s="7">
        <f t="shared" si="25"/>
        <v>1.0952000000000002</v>
      </c>
      <c r="J37" s="7">
        <f t="shared" si="26"/>
        <v>1.0263449704142014</v>
      </c>
      <c r="K37" s="36">
        <f t="shared" si="16"/>
        <v>0.68389138454180765</v>
      </c>
      <c r="L37" s="20"/>
      <c r="M37" s="22">
        <v>1.29</v>
      </c>
      <c r="N37" s="7">
        <f t="shared" si="27"/>
        <v>0.36584720913533891</v>
      </c>
      <c r="O37" s="7">
        <f t="shared" si="28"/>
        <v>0.75028886121156646</v>
      </c>
      <c r="P37" s="7">
        <f t="shared" si="29"/>
        <v>1.0621382637550996</v>
      </c>
      <c r="Q37" s="7">
        <f t="shared" si="17"/>
        <v>0.64467261913384077</v>
      </c>
      <c r="R37" s="19"/>
      <c r="S37" s="7">
        <f t="shared" si="30"/>
        <v>0.79108373740057825</v>
      </c>
      <c r="T37" s="7">
        <f t="shared" si="31"/>
        <v>0.98106713047592353</v>
      </c>
      <c r="U37" s="7">
        <f t="shared" si="32"/>
        <v>1.7747833333333336</v>
      </c>
      <c r="V37" s="7">
        <f t="shared" si="33"/>
        <v>1.1845575798396195</v>
      </c>
      <c r="W37" s="41">
        <f t="shared" si="18"/>
        <v>0.65711366644309543</v>
      </c>
    </row>
    <row r="38" spans="1:23" ht="14.1" customHeight="1" x14ac:dyDescent="0.3">
      <c r="A38" s="21">
        <v>1.05</v>
      </c>
      <c r="B38" s="7">
        <f t="shared" si="19"/>
        <v>0.49787206229835312</v>
      </c>
      <c r="C38" s="7">
        <f t="shared" si="20"/>
        <v>0.81933633756657109</v>
      </c>
      <c r="D38" s="7">
        <f t="shared" si="21"/>
        <v>1.0020290537505512</v>
      </c>
      <c r="E38" s="7">
        <f t="shared" si="22"/>
        <v>0.68334491281899501</v>
      </c>
      <c r="F38" s="19"/>
      <c r="G38" s="7">
        <f t="shared" si="23"/>
        <v>0.95312542897792141</v>
      </c>
      <c r="H38" s="7">
        <f t="shared" si="24"/>
        <v>0.99985299009517314</v>
      </c>
      <c r="I38" s="7">
        <f t="shared" si="25"/>
        <v>1.1195833333333334</v>
      </c>
      <c r="J38" s="7">
        <f t="shared" si="26"/>
        <v>1.0328431279919374</v>
      </c>
      <c r="K38" s="36">
        <f t="shared" si="16"/>
        <v>0.68344538606015437</v>
      </c>
      <c r="L38" s="20"/>
      <c r="M38" s="22">
        <v>1.3</v>
      </c>
      <c r="N38" s="7">
        <f t="shared" si="27"/>
        <v>0.36091389540913599</v>
      </c>
      <c r="O38" s="7">
        <f t="shared" si="28"/>
        <v>0.74738415545590431</v>
      </c>
      <c r="P38" s="7">
        <f t="shared" si="29"/>
        <v>1.0663045192307699</v>
      </c>
      <c r="Q38" s="7">
        <f t="shared" si="17"/>
        <v>0.64215376004523983</v>
      </c>
      <c r="R38" s="19"/>
      <c r="S38" s="7">
        <f t="shared" si="30"/>
        <v>0.78595708016147781</v>
      </c>
      <c r="T38" s="7">
        <f t="shared" si="31"/>
        <v>0.97937364894321888</v>
      </c>
      <c r="U38" s="7">
        <f t="shared" si="32"/>
        <v>1.8050000000000002</v>
      </c>
      <c r="V38" s="7">
        <f t="shared" si="33"/>
        <v>1.1908727810650888</v>
      </c>
      <c r="W38" s="41">
        <f t="shared" si="18"/>
        <v>0.65567800475145299</v>
      </c>
    </row>
    <row r="39" spans="1:23" ht="14.1" customHeight="1" x14ac:dyDescent="0.3">
      <c r="A39" s="21">
        <v>1.06</v>
      </c>
      <c r="B39" s="7">
        <f t="shared" si="19"/>
        <v>0.49189359188086379</v>
      </c>
      <c r="C39" s="7">
        <f t="shared" si="20"/>
        <v>0.81651316219217451</v>
      </c>
      <c r="D39" s="7">
        <f t="shared" si="21"/>
        <v>1.0029073790716985</v>
      </c>
      <c r="E39" s="7">
        <f t="shared" si="22"/>
        <v>0.68274645362671993</v>
      </c>
      <c r="F39" s="19"/>
      <c r="G39" s="7">
        <f t="shared" si="23"/>
        <v>0.94444530128041027</v>
      </c>
      <c r="H39" s="7">
        <f t="shared" si="24"/>
        <v>0.99975071704619334</v>
      </c>
      <c r="I39" s="7">
        <f t="shared" si="25"/>
        <v>1.1442000000000001</v>
      </c>
      <c r="J39" s="7">
        <f t="shared" si="26"/>
        <v>1.0393116055535778</v>
      </c>
      <c r="K39" s="36">
        <f t="shared" si="16"/>
        <v>0.68291669311718417</v>
      </c>
      <c r="L39" s="20"/>
      <c r="M39" s="22">
        <v>1.31</v>
      </c>
      <c r="N39" s="7">
        <f t="shared" si="27"/>
        <v>0.35602867354779993</v>
      </c>
      <c r="O39" s="7">
        <f t="shared" si="28"/>
        <v>0.74447968314944679</v>
      </c>
      <c r="P39" s="7">
        <f t="shared" si="29"/>
        <v>1.0705979689506682</v>
      </c>
      <c r="Q39" s="7">
        <f t="shared" si="17"/>
        <v>0.63957851241619712</v>
      </c>
      <c r="R39" s="19"/>
      <c r="S39" s="7">
        <f t="shared" si="30"/>
        <v>0.78092921919650449</v>
      </c>
      <c r="T39" s="7">
        <f t="shared" si="31"/>
        <v>0.97760184229926927</v>
      </c>
      <c r="U39" s="7">
        <f t="shared" si="32"/>
        <v>1.8354500000000007</v>
      </c>
      <c r="V39" s="7">
        <f t="shared" si="33"/>
        <v>1.1971976909853739</v>
      </c>
      <c r="W39" s="41">
        <f t="shared" si="18"/>
        <v>0.65423210630612205</v>
      </c>
    </row>
    <row r="40" spans="1:23" ht="14.1" customHeight="1" x14ac:dyDescent="0.3">
      <c r="A40" s="21">
        <v>1.07</v>
      </c>
      <c r="B40" s="7">
        <f t="shared" si="19"/>
        <v>0.48595174520896062</v>
      </c>
      <c r="C40" s="7">
        <f t="shared" si="20"/>
        <v>0.81368289150352324</v>
      </c>
      <c r="D40" s="7">
        <f t="shared" si="21"/>
        <v>1.0039380862835285</v>
      </c>
      <c r="E40" s="7">
        <f t="shared" si="22"/>
        <v>0.68204550233976424</v>
      </c>
      <c r="F40" s="19"/>
      <c r="G40" s="7">
        <f t="shared" si="23"/>
        <v>0.93597713946136851</v>
      </c>
      <c r="H40" s="7">
        <f t="shared" si="24"/>
        <v>0.99961148094666208</v>
      </c>
      <c r="I40" s="7">
        <f t="shared" si="25"/>
        <v>1.1690500000000004</v>
      </c>
      <c r="J40" s="7">
        <f t="shared" si="26"/>
        <v>1.0457529544064981</v>
      </c>
      <c r="K40" s="36">
        <f t="shared" si="16"/>
        <v>0.68231059300544061</v>
      </c>
      <c r="L40" s="20"/>
      <c r="M40" s="22">
        <v>1.32</v>
      </c>
      <c r="N40" s="7">
        <f t="shared" si="27"/>
        <v>0.35119167825425807</v>
      </c>
      <c r="O40" s="7">
        <f t="shared" si="28"/>
        <v>0.74157570004746087</v>
      </c>
      <c r="P40" s="7">
        <f t="shared" si="29"/>
        <v>1.0750183052785631</v>
      </c>
      <c r="Q40" s="7">
        <f t="shared" si="17"/>
        <v>0.63694864823705477</v>
      </c>
      <c r="R40" s="19"/>
      <c r="S40" s="7">
        <f t="shared" si="30"/>
        <v>0.77599745434949841</v>
      </c>
      <c r="T40" s="7">
        <f t="shared" si="31"/>
        <v>0.97575193228213108</v>
      </c>
      <c r="U40" s="7">
        <f t="shared" si="32"/>
        <v>1.8661333333333339</v>
      </c>
      <c r="V40" s="7">
        <f t="shared" si="33"/>
        <v>1.2035331904907662</v>
      </c>
      <c r="W40" s="41">
        <f t="shared" si="18"/>
        <v>0.65277723483194305</v>
      </c>
    </row>
    <row r="41" spans="1:23" ht="14.1" customHeight="1" x14ac:dyDescent="0.3">
      <c r="A41" s="21">
        <v>1.08</v>
      </c>
      <c r="B41" s="7">
        <f t="shared" si="19"/>
        <v>0.48004736454481717</v>
      </c>
      <c r="C41" s="7">
        <f t="shared" si="20"/>
        <v>0.81084587441619105</v>
      </c>
      <c r="D41" s="7">
        <f t="shared" si="21"/>
        <v>1.0051192074886146</v>
      </c>
      <c r="E41" s="7">
        <f t="shared" si="22"/>
        <v>0.68124402685342844</v>
      </c>
      <c r="F41" s="19"/>
      <c r="G41" s="7">
        <f t="shared" si="23"/>
        <v>0.92771335919022357</v>
      </c>
      <c r="H41" s="7">
        <f t="shared" si="24"/>
        <v>0.99943069954582964</v>
      </c>
      <c r="I41" s="7">
        <f t="shared" si="25"/>
        <v>1.1941333333333337</v>
      </c>
      <c r="J41" s="7">
        <f t="shared" si="26"/>
        <v>1.0521696082914189</v>
      </c>
      <c r="K41" s="36">
        <f t="shared" si="16"/>
        <v>0.68163208030632361</v>
      </c>
      <c r="L41" s="20"/>
      <c r="M41" s="22">
        <v>1.33</v>
      </c>
      <c r="N41" s="7">
        <f t="shared" si="27"/>
        <v>0.34640302171603515</v>
      </c>
      <c r="O41" s="7">
        <f t="shared" si="28"/>
        <v>0.73867245785873625</v>
      </c>
      <c r="P41" s="7">
        <f t="shared" si="29"/>
        <v>1.0795652638671991</v>
      </c>
      <c r="Q41" s="7">
        <f t="shared" si="17"/>
        <v>0.63426592101012746</v>
      </c>
      <c r="R41" s="19"/>
      <c r="S41" s="7">
        <f t="shared" si="30"/>
        <v>0.77115918390037508</v>
      </c>
      <c r="T41" s="7">
        <f t="shared" si="31"/>
        <v>0.97382422891763809</v>
      </c>
      <c r="U41" s="7">
        <f t="shared" si="32"/>
        <v>1.8970500000000006</v>
      </c>
      <c r="V41" s="7">
        <f t="shared" si="33"/>
        <v>1.209880127480355</v>
      </c>
      <c r="W41" s="41">
        <f t="shared" si="18"/>
        <v>0.65131458242221496</v>
      </c>
    </row>
    <row r="42" spans="1:23" ht="14.1" customHeight="1" x14ac:dyDescent="0.3">
      <c r="A42" s="21">
        <v>1.0900000000000001</v>
      </c>
      <c r="B42" s="7">
        <f t="shared" si="19"/>
        <v>0.47418125702426495</v>
      </c>
      <c r="C42" s="7">
        <f t="shared" si="20"/>
        <v>0.80800245632746726</v>
      </c>
      <c r="D42" s="7">
        <f t="shared" si="21"/>
        <v>1.0064488798030964</v>
      </c>
      <c r="E42" s="7">
        <f t="shared" si="22"/>
        <v>0.68034399969845716</v>
      </c>
      <c r="F42" s="19"/>
      <c r="G42" s="7">
        <f t="shared" si="23"/>
        <v>0.9196467437319592</v>
      </c>
      <c r="H42" s="7">
        <f t="shared" si="24"/>
        <v>0.99920416415596047</v>
      </c>
      <c r="I42" s="7">
        <f t="shared" si="25"/>
        <v>1.2194500000000001</v>
      </c>
      <c r="J42" s="7">
        <f t="shared" si="26"/>
        <v>1.058563889824089</v>
      </c>
      <c r="K42" s="36">
        <f t="shared" si="16"/>
        <v>0.68088587308195614</v>
      </c>
      <c r="L42" s="20"/>
      <c r="M42" s="22">
        <v>1.34</v>
      </c>
      <c r="N42" s="7">
        <f t="shared" si="27"/>
        <v>0.34166279418989431</v>
      </c>
      <c r="O42" s="7">
        <f t="shared" si="28"/>
        <v>0.73577020424980877</v>
      </c>
      <c r="P42" s="7">
        <f t="shared" si="29"/>
        <v>1.0842386223701495</v>
      </c>
      <c r="Q42" s="7">
        <f t="shared" si="17"/>
        <v>0.63153206522051875</v>
      </c>
      <c r="R42" s="19"/>
      <c r="S42" s="7">
        <f t="shared" si="30"/>
        <v>0.766411900023658</v>
      </c>
      <c r="T42" s="7">
        <f t="shared" si="31"/>
        <v>0.97181912539511728</v>
      </c>
      <c r="U42" s="7">
        <f t="shared" si="32"/>
        <v>1.9282000000000008</v>
      </c>
      <c r="V42" s="7">
        <f t="shared" si="33"/>
        <v>1.2162393183337044</v>
      </c>
      <c r="W42" s="41">
        <f t="shared" si="18"/>
        <v>0.64984527338228026</v>
      </c>
    </row>
    <row r="43" spans="1:23" ht="14.1" customHeight="1" x14ac:dyDescent="0.3">
      <c r="A43" s="21">
        <v>1.1000000000000001</v>
      </c>
      <c r="B43" s="7">
        <f t="shared" si="19"/>
        <v>0.46835419504729742</v>
      </c>
      <c r="C43" s="7">
        <f t="shared" si="20"/>
        <v>0.80515297906602257</v>
      </c>
      <c r="D43" s="7">
        <f t="shared" si="21"/>
        <v>1.0079253409090911</v>
      </c>
      <c r="E43" s="7">
        <f t="shared" si="22"/>
        <v>0.67934739666301258</v>
      </c>
      <c r="F43" s="19"/>
      <c r="G43" s="7">
        <f t="shared" si="23"/>
        <v>0.91177042132590536</v>
      </c>
      <c r="H43" s="7">
        <f t="shared" si="24"/>
        <v>0.99892801531447006</v>
      </c>
      <c r="I43" s="7">
        <f t="shared" si="25"/>
        <v>1.2450000000000006</v>
      </c>
      <c r="J43" s="7">
        <f t="shared" si="26"/>
        <v>1.0649380165289255</v>
      </c>
      <c r="K43" s="36">
        <f t="shared" si="16"/>
        <v>0.68007642817900993</v>
      </c>
      <c r="L43" s="20"/>
      <c r="M43" s="22">
        <v>1.35</v>
      </c>
      <c r="N43" s="7">
        <f t="shared" si="27"/>
        <v>0.33697106458492915</v>
      </c>
      <c r="O43" s="7">
        <f t="shared" si="28"/>
        <v>0.73286918285086111</v>
      </c>
      <c r="P43" s="7">
        <f t="shared" si="29"/>
        <v>1.089038199213392</v>
      </c>
      <c r="Q43" s="7">
        <f t="shared" si="17"/>
        <v>0.6287487958382445</v>
      </c>
      <c r="R43" s="19"/>
      <c r="S43" s="7">
        <f t="shared" si="30"/>
        <v>0.76175318450098028</v>
      </c>
      <c r="T43" s="7">
        <f t="shared" si="31"/>
        <v>0.96973709318744816</v>
      </c>
      <c r="U43" s="7">
        <f t="shared" si="32"/>
        <v>1.9595833333333337</v>
      </c>
      <c r="V43" s="7">
        <f t="shared" si="33"/>
        <v>1.2226115493065082</v>
      </c>
      <c r="W43" s="41">
        <f t="shared" si="18"/>
        <v>0.64837036786083668</v>
      </c>
    </row>
    <row r="44" spans="1:23" ht="14.1" customHeight="1" x14ac:dyDescent="0.3">
      <c r="A44" s="21">
        <v>1.1100000000000001</v>
      </c>
      <c r="B44" s="7">
        <f t="shared" si="19"/>
        <v>0.462566916687638</v>
      </c>
      <c r="C44" s="7">
        <f t="shared" si="20"/>
        <v>0.80229778084433812</v>
      </c>
      <c r="D44" s="7">
        <f t="shared" si="21"/>
        <v>1.0095469248505213</v>
      </c>
      <c r="E44" s="7">
        <f t="shared" si="22"/>
        <v>0.67825619544990945</v>
      </c>
      <c r="F44" s="19"/>
      <c r="G44" s="7">
        <f t="shared" si="23"/>
        <v>0.90407784424917437</v>
      </c>
      <c r="H44" s="7">
        <f t="shared" si="24"/>
        <v>0.99859872042065889</v>
      </c>
      <c r="I44" s="7">
        <f t="shared" si="25"/>
        <v>1.2707833333333336</v>
      </c>
      <c r="J44" s="7">
        <f t="shared" si="26"/>
        <v>1.0712941064938815</v>
      </c>
      <c r="K44" s="36">
        <f t="shared" si="16"/>
        <v>0.67920795568834147</v>
      </c>
      <c r="L44" s="20"/>
      <c r="M44" s="22">
        <v>1.36</v>
      </c>
      <c r="N44" s="7">
        <f t="shared" si="27"/>
        <v>0.33232788104356581</v>
      </c>
      <c r="O44" s="7">
        <f t="shared" si="28"/>
        <v>0.72996963326325626</v>
      </c>
      <c r="P44" s="7">
        <f t="shared" si="29"/>
        <v>1.09396385242353</v>
      </c>
      <c r="Q44" s="7">
        <f t="shared" si="17"/>
        <v>0.6259178078510913</v>
      </c>
      <c r="R44" s="19"/>
      <c r="S44" s="7">
        <f t="shared" si="30"/>
        <v>0.75718070467089549</v>
      </c>
      <c r="T44" s="7">
        <f t="shared" si="31"/>
        <v>0.96757867740032633</v>
      </c>
      <c r="U44" s="7">
        <f t="shared" si="32"/>
        <v>1.9912000000000005</v>
      </c>
      <c r="V44" s="7">
        <f t="shared" si="33"/>
        <v>1.2289975778546713</v>
      </c>
      <c r="W44" s="41">
        <f t="shared" si="18"/>
        <v>0.64689086528115347</v>
      </c>
    </row>
    <row r="45" spans="1:23" ht="14.1" customHeight="1" x14ac:dyDescent="0.3">
      <c r="A45" s="21">
        <v>1.1200000000000001</v>
      </c>
      <c r="B45" s="7">
        <f t="shared" si="19"/>
        <v>0.45682012612028261</v>
      </c>
      <c r="C45" s="7">
        <f t="shared" si="20"/>
        <v>0.79943719621386544</v>
      </c>
      <c r="D45" s="7">
        <f t="shared" si="21"/>
        <v>1.0113120580571429</v>
      </c>
      <c r="E45" s="7">
        <f t="shared" si="22"/>
        <v>0.67707237436951495</v>
      </c>
      <c r="F45" s="19"/>
      <c r="G45" s="7">
        <f t="shared" si="23"/>
        <v>0.89656276941800195</v>
      </c>
      <c r="H45" s="7">
        <f t="shared" si="24"/>
        <v>0.99821305314505282</v>
      </c>
      <c r="I45" s="7">
        <f t="shared" si="25"/>
        <v>1.2968000000000002</v>
      </c>
      <c r="J45" s="7">
        <f t="shared" si="26"/>
        <v>1.0776341836734693</v>
      </c>
      <c r="K45" s="36">
        <f t="shared" si="16"/>
        <v>0.67828443260311466</v>
      </c>
      <c r="L45" s="20"/>
      <c r="M45" s="22">
        <v>1.37</v>
      </c>
      <c r="N45" s="7">
        <f t="shared" si="27"/>
        <v>0.32773327151993586</v>
      </c>
      <c r="O45" s="7">
        <f t="shared" si="28"/>
        <v>0.72707179106865016</v>
      </c>
      <c r="P45" s="7">
        <f t="shared" si="29"/>
        <v>1.099015478509763</v>
      </c>
      <c r="Q45" s="7">
        <f t="shared" si="17"/>
        <v>0.62304077582760631</v>
      </c>
      <c r="R45" s="19"/>
      <c r="S45" s="7">
        <f t="shared" si="30"/>
        <v>0.75269220960058825</v>
      </c>
      <c r="T45" s="7">
        <f t="shared" si="31"/>
        <v>0.96534449233681019</v>
      </c>
      <c r="U45" s="7">
        <f t="shared" si="32"/>
        <v>2.0230500000000005</v>
      </c>
      <c r="V45" s="7">
        <f t="shared" si="33"/>
        <v>1.2353981338909901</v>
      </c>
      <c r="W45" s="41">
        <f t="shared" si="18"/>
        <v>0.64540770758365329</v>
      </c>
    </row>
    <row r="46" spans="1:23" ht="14.1" customHeight="1" x14ac:dyDescent="0.3">
      <c r="A46" s="21">
        <v>1.1299999999999999</v>
      </c>
      <c r="B46" s="7">
        <f t="shared" si="19"/>
        <v>0.45111449406592818</v>
      </c>
      <c r="C46" s="7">
        <f t="shared" si="20"/>
        <v>0.79657155602287755</v>
      </c>
      <c r="D46" s="7">
        <f t="shared" si="21"/>
        <v>1.0132192555826325</v>
      </c>
      <c r="E46" s="7">
        <f t="shared" si="22"/>
        <v>0.67579791106864462</v>
      </c>
      <c r="F46" s="19"/>
      <c r="G46" s="7">
        <f t="shared" si="23"/>
        <v>0.88921924039484168</v>
      </c>
      <c r="H46" s="7">
        <f t="shared" si="24"/>
        <v>0.99776807443295024</v>
      </c>
      <c r="I46" s="7">
        <f t="shared" si="25"/>
        <v>1.3230499999999998</v>
      </c>
      <c r="J46" s="7">
        <f t="shared" si="26"/>
        <v>1.0839601828647507</v>
      </c>
      <c r="K46" s="36">
        <f t="shared" si="16"/>
        <v>0.67730961571677106</v>
      </c>
      <c r="L46" s="20"/>
      <c r="M46" s="22">
        <v>1.38</v>
      </c>
      <c r="N46" s="7">
        <f t="shared" si="27"/>
        <v>0.32318724435512308</v>
      </c>
      <c r="O46" s="7">
        <f t="shared" si="28"/>
        <v>0.7241758878396386</v>
      </c>
      <c r="P46" s="7">
        <f t="shared" si="29"/>
        <v>1.1041930113968872</v>
      </c>
      <c r="Q46" s="7">
        <f t="shared" si="17"/>
        <v>0.62011935350961334</v>
      </c>
      <c r="R46" s="19"/>
      <c r="S46" s="7">
        <f t="shared" si="30"/>
        <v>0.74828552646522051</v>
      </c>
      <c r="T46" s="7">
        <f t="shared" si="31"/>
        <v>0.96303521726447916</v>
      </c>
      <c r="U46" s="7">
        <f t="shared" si="32"/>
        <v>2.055133333333333</v>
      </c>
      <c r="V46" s="7">
        <f t="shared" si="33"/>
        <v>1.2418139209783192</v>
      </c>
      <c r="W46" s="41">
        <f t="shared" si="18"/>
        <v>0.643921782290656</v>
      </c>
    </row>
    <row r="47" spans="1:23" ht="14.1" customHeight="1" x14ac:dyDescent="0.3">
      <c r="A47" s="21">
        <v>1.1399999999999999</v>
      </c>
      <c r="B47" s="7">
        <f t="shared" si="19"/>
        <v>0.44545065825122815</v>
      </c>
      <c r="C47" s="7">
        <f t="shared" si="20"/>
        <v>0.79370118737697637</v>
      </c>
      <c r="D47" s="7">
        <f t="shared" si="21"/>
        <v>1.0152671175436001</v>
      </c>
      <c r="E47" s="7">
        <f t="shared" si="22"/>
        <v>0.67443478129573631</v>
      </c>
      <c r="F47" s="19"/>
      <c r="G47" s="7">
        <f t="shared" si="23"/>
        <v>0.88204157068201938</v>
      </c>
      <c r="H47" s="7">
        <f t="shared" si="24"/>
        <v>0.99726111494428238</v>
      </c>
      <c r="I47" s="7">
        <f t="shared" si="25"/>
        <v>1.3495333333333335</v>
      </c>
      <c r="J47" s="7">
        <f t="shared" si="26"/>
        <v>1.0902739543791253</v>
      </c>
      <c r="K47" s="36">
        <f t="shared" si="16"/>
        <v>0.67628705380076615</v>
      </c>
      <c r="L47" s="20"/>
      <c r="M47" s="22">
        <v>1.39</v>
      </c>
      <c r="N47" s="7">
        <f t="shared" si="27"/>
        <v>0.31868978884880461</v>
      </c>
      <c r="O47" s="7">
        <f t="shared" si="28"/>
        <v>0.72128215115188776</v>
      </c>
      <c r="P47" s="7">
        <f t="shared" si="29"/>
        <v>1.1094964214067444</v>
      </c>
      <c r="Q47" s="7">
        <f t="shared" si="17"/>
        <v>0.61715517343362936</v>
      </c>
      <c r="R47" s="19"/>
      <c r="S47" s="7">
        <f t="shared" si="30"/>
        <v>0.74395855712170145</v>
      </c>
      <c r="T47" s="7">
        <f t="shared" si="31"/>
        <v>0.96065159237359032</v>
      </c>
      <c r="U47" s="7">
        <f t="shared" si="32"/>
        <v>2.08745</v>
      </c>
      <c r="V47" s="7">
        <f t="shared" si="33"/>
        <v>1.2482456174628638</v>
      </c>
      <c r="W47" s="41">
        <f t="shared" si="18"/>
        <v>0.64243392540343791</v>
      </c>
    </row>
    <row r="48" spans="1:23" ht="14.1" customHeight="1" x14ac:dyDescent="0.3">
      <c r="A48" s="21">
        <v>1.1499999999999999</v>
      </c>
      <c r="B48" s="7">
        <f t="shared" si="19"/>
        <v>0.43982922388382034</v>
      </c>
      <c r="C48" s="7">
        <f t="shared" si="20"/>
        <v>0.7908264136022144</v>
      </c>
      <c r="D48" s="7">
        <f t="shared" si="21"/>
        <v>1.0174543257472826</v>
      </c>
      <c r="E48" s="7">
        <f t="shared" si="22"/>
        <v>0.67298495770250943</v>
      </c>
      <c r="F48" s="19"/>
      <c r="G48" s="7">
        <f t="shared" si="23"/>
        <v>0.87502432819429665</v>
      </c>
      <c r="H48" s="7">
        <f t="shared" si="24"/>
        <v>0.99668975878988575</v>
      </c>
      <c r="I48" s="7">
        <f t="shared" si="25"/>
        <v>1.3762499999999998</v>
      </c>
      <c r="J48" s="7">
        <f t="shared" si="26"/>
        <v>1.096577268431002</v>
      </c>
      <c r="K48" s="36">
        <f t="shared" si="16"/>
        <v>0.67522009910044911</v>
      </c>
      <c r="L48" s="20"/>
      <c r="M48" s="22">
        <v>1.4</v>
      </c>
      <c r="N48" s="7">
        <f t="shared" si="27"/>
        <v>0.31424087582682697</v>
      </c>
      <c r="O48" s="7">
        <f t="shared" si="28"/>
        <v>0.71839080459770122</v>
      </c>
      <c r="P48" s="7">
        <f t="shared" si="29"/>
        <v>1.1149257142857143</v>
      </c>
      <c r="Q48" s="7">
        <f t="shared" si="17"/>
        <v>0.61414984658054006</v>
      </c>
      <c r="R48" s="19"/>
      <c r="S48" s="7">
        <f t="shared" si="30"/>
        <v>0.73970927486462867</v>
      </c>
      <c r="T48" s="7">
        <f t="shared" si="31"/>
        <v>0.95819441491554447</v>
      </c>
      <c r="U48" s="7">
        <f t="shared" si="32"/>
        <v>2.12</v>
      </c>
      <c r="V48" s="7">
        <f t="shared" si="33"/>
        <v>1.2546938775510206</v>
      </c>
      <c r="W48" s="41">
        <f t="shared" si="18"/>
        <v>0.64094492414117299</v>
      </c>
    </row>
    <row r="49" spans="1:24" ht="14.1" customHeight="1" x14ac:dyDescent="0.3">
      <c r="A49" s="21">
        <v>1.1599999999999999</v>
      </c>
      <c r="B49" s="7">
        <f t="shared" si="19"/>
        <v>0.43425076414109764</v>
      </c>
      <c r="C49" s="7">
        <f t="shared" si="20"/>
        <v>0.78794755421079177</v>
      </c>
      <c r="D49" s="7">
        <f t="shared" si="21"/>
        <v>1.0197796404965522</v>
      </c>
      <c r="E49" s="7">
        <f t="shared" si="22"/>
        <v>0.67145040868227202</v>
      </c>
      <c r="F49" s="19"/>
      <c r="G49" s="7">
        <f t="shared" si="23"/>
        <v>0.86816232081296962</v>
      </c>
      <c r="H49" s="7">
        <f t="shared" si="24"/>
        <v>0.99605182844001183</v>
      </c>
      <c r="I49" s="7">
        <f t="shared" si="25"/>
        <v>1.4032</v>
      </c>
      <c r="J49" s="7">
        <f t="shared" si="26"/>
        <v>1.1028718192627822</v>
      </c>
      <c r="K49" s="36">
        <f t="shared" si="16"/>
        <v>0.67411191818590266</v>
      </c>
      <c r="L49" s="20"/>
      <c r="M49" s="22">
        <v>1.41</v>
      </c>
      <c r="N49" s="7">
        <f t="shared" si="27"/>
        <v>0.30984045820429379</v>
      </c>
      <c r="O49" s="7">
        <f t="shared" si="28"/>
        <v>0.71550206780097603</v>
      </c>
      <c r="P49" s="7">
        <f t="shared" si="29"/>
        <v>1.1204809302759422</v>
      </c>
      <c r="Q49" s="7">
        <f t="shared" si="17"/>
        <v>0.61110496205289333</v>
      </c>
      <c r="R49" s="19"/>
      <c r="S49" s="7">
        <f t="shared" si="30"/>
        <v>0.73553572135303491</v>
      </c>
      <c r="T49" s="7">
        <f t="shared" si="31"/>
        <v>0.95566453551193042</v>
      </c>
      <c r="U49" s="7">
        <f t="shared" si="32"/>
        <v>2.1527833333333333</v>
      </c>
      <c r="V49" s="7">
        <f t="shared" si="33"/>
        <v>1.2611593323329364</v>
      </c>
      <c r="W49" s="41">
        <f t="shared" si="18"/>
        <v>0.63945551953074908</v>
      </c>
    </row>
    <row r="50" spans="1:24" ht="14.1" customHeight="1" x14ac:dyDescent="0.3">
      <c r="A50" s="21">
        <v>1.17</v>
      </c>
      <c r="B50" s="7">
        <f t="shared" si="19"/>
        <v>0.42871582067170771</v>
      </c>
      <c r="C50" s="7">
        <f t="shared" si="20"/>
        <v>0.7850649248692867</v>
      </c>
      <c r="D50" s="7">
        <f t="shared" si="21"/>
        <v>1.0222418975616059</v>
      </c>
      <c r="E50" s="7">
        <f t="shared" si="22"/>
        <v>0.66983309724497442</v>
      </c>
      <c r="F50" s="19"/>
      <c r="G50" s="7">
        <f t="shared" si="23"/>
        <v>0.86145058293332355</v>
      </c>
      <c r="H50" s="7">
        <f t="shared" si="24"/>
        <v>0.99534537069468865</v>
      </c>
      <c r="I50" s="7">
        <f t="shared" si="25"/>
        <v>1.4303833333333333</v>
      </c>
      <c r="J50" s="7">
        <f t="shared" si="26"/>
        <v>1.109159229024115</v>
      </c>
      <c r="K50" s="36">
        <f t="shared" si="16"/>
        <v>0.67296550219294515</v>
      </c>
      <c r="L50" s="20"/>
      <c r="M50" s="22">
        <v>1.42</v>
      </c>
      <c r="N50" s="7">
        <f t="shared" si="27"/>
        <v>0.30548847154375047</v>
      </c>
      <c r="O50" s="7">
        <f t="shared" si="28"/>
        <v>0.71261615643349874</v>
      </c>
      <c r="P50" s="7">
        <f t="shared" si="29"/>
        <v>1.126162143228169</v>
      </c>
      <c r="Q50" s="7">
        <f t="shared" si="17"/>
        <v>0.60802208677914915</v>
      </c>
      <c r="R50" s="19"/>
      <c r="S50" s="7">
        <f t="shared" si="30"/>
        <v>0.73143600369738682</v>
      </c>
      <c r="T50" s="7">
        <f t="shared" si="31"/>
        <v>0.95306285462507789</v>
      </c>
      <c r="U50" s="7">
        <f t="shared" si="32"/>
        <v>2.1858000000000004</v>
      </c>
      <c r="V50" s="7">
        <f t="shared" si="33"/>
        <v>1.2676425907558024</v>
      </c>
      <c r="W50" s="41">
        <f t="shared" si="18"/>
        <v>0.63796640885593725</v>
      </c>
    </row>
    <row r="51" spans="1:24" ht="14.1" customHeight="1" x14ac:dyDescent="0.3">
      <c r="A51" s="21">
        <v>1.18</v>
      </c>
      <c r="B51" s="7">
        <f t="shared" si="19"/>
        <v>0.42322490410878705</v>
      </c>
      <c r="C51" s="7">
        <f t="shared" si="20"/>
        <v>0.78217883736937621</v>
      </c>
      <c r="D51" s="7">
        <f t="shared" si="21"/>
        <v>1.0248400053084743</v>
      </c>
      <c r="E51" s="7">
        <f t="shared" si="22"/>
        <v>0.66813497992905524</v>
      </c>
      <c r="F51" s="19"/>
      <c r="G51" s="7">
        <f t="shared" si="23"/>
        <v>0.85488436292546732</v>
      </c>
      <c r="H51" s="7">
        <f t="shared" si="24"/>
        <v>0.99456864361766384</v>
      </c>
      <c r="I51" s="7">
        <f t="shared" si="25"/>
        <v>1.4577999999999998</v>
      </c>
      <c r="J51" s="7">
        <f t="shared" si="26"/>
        <v>1.115441051422005</v>
      </c>
      <c r="K51" s="36">
        <f t="shared" si="16"/>
        <v>0.67178367648789727</v>
      </c>
      <c r="L51" s="20"/>
      <c r="M51" s="22">
        <v>1.43</v>
      </c>
      <c r="N51" s="7">
        <f t="shared" si="27"/>
        <v>0.30118483460808732</v>
      </c>
      <c r="O51" s="7">
        <f t="shared" si="28"/>
        <v>0.70973328223253707</v>
      </c>
      <c r="P51" s="7">
        <f t="shared" si="29"/>
        <v>1.1319694597541086</v>
      </c>
      <c r="Q51" s="7">
        <f t="shared" si="17"/>
        <v>0.60490276524422382</v>
      </c>
      <c r="R51" s="19"/>
      <c r="S51" s="7">
        <f t="shared" si="30"/>
        <v>0.72740829169702848</v>
      </c>
      <c r="T51" s="7">
        <f t="shared" si="31"/>
        <v>0.95039031918188399</v>
      </c>
      <c r="U51" s="7">
        <f t="shared" si="32"/>
        <v>2.2190500000000002</v>
      </c>
      <c r="V51" s="7">
        <f t="shared" si="33"/>
        <v>1.2741442405496599</v>
      </c>
      <c r="W51" s="41">
        <f t="shared" si="18"/>
        <v>0.63647824797388153</v>
      </c>
    </row>
    <row r="52" spans="1:24" ht="14.1" customHeight="1" x14ac:dyDescent="0.3">
      <c r="A52" s="21">
        <v>1.19</v>
      </c>
      <c r="B52" s="7">
        <f t="shared" si="19"/>
        <v>0.41777849459395855</v>
      </c>
      <c r="C52" s="7">
        <f t="shared" si="20"/>
        <v>0.77928959960100375</v>
      </c>
      <c r="D52" s="7">
        <f t="shared" si="21"/>
        <v>1.0275729419751052</v>
      </c>
      <c r="E52" s="7">
        <f t="shared" si="22"/>
        <v>0.66635800575007664</v>
      </c>
      <c r="F52" s="19"/>
      <c r="G52" s="7">
        <f t="shared" si="23"/>
        <v>0.848459111435933</v>
      </c>
      <c r="H52" s="7">
        <f t="shared" si="24"/>
        <v>0.99372010434631675</v>
      </c>
      <c r="I52" s="7">
        <f t="shared" si="25"/>
        <v>1.4854500000000002</v>
      </c>
      <c r="J52" s="7">
        <f t="shared" si="26"/>
        <v>1.1217187751571216</v>
      </c>
      <c r="K52" s="36">
        <f t="shared" si="16"/>
        <v>0.67056910978812923</v>
      </c>
      <c r="L52" s="20"/>
      <c r="M52" s="22">
        <v>1.44</v>
      </c>
      <c r="N52" s="7">
        <f t="shared" si="27"/>
        <v>0.29692944990779602</v>
      </c>
      <c r="O52" s="7">
        <f t="shared" si="28"/>
        <v>0.70685365301967884</v>
      </c>
      <c r="P52" s="7">
        <f t="shared" si="29"/>
        <v>1.1379030184164611</v>
      </c>
      <c r="Q52" s="7">
        <f t="shared" si="17"/>
        <v>0.6017485192456582</v>
      </c>
      <c r="R52" s="19"/>
      <c r="S52" s="7">
        <f t="shared" si="30"/>
        <v>0.7234508152189485</v>
      </c>
      <c r="T52" s="7">
        <f t="shared" si="31"/>
        <v>0.94764791934321269</v>
      </c>
      <c r="U52" s="7">
        <f t="shared" si="32"/>
        <v>2.2525333333333335</v>
      </c>
      <c r="V52" s="7">
        <f t="shared" si="33"/>
        <v>1.2806648491083679</v>
      </c>
      <c r="W52" s="41">
        <f t="shared" si="18"/>
        <v>0.63499165350641251</v>
      </c>
    </row>
    <row r="53" spans="1:24" ht="14.1" customHeight="1" x14ac:dyDescent="0.3">
      <c r="A53" s="21">
        <v>1.2</v>
      </c>
      <c r="B53" s="7">
        <f t="shared" si="19"/>
        <v>0.41237704231114203</v>
      </c>
      <c r="C53" s="7">
        <f t="shared" si="20"/>
        <v>0.77639751552795044</v>
      </c>
      <c r="D53" s="7">
        <f t="shared" si="21"/>
        <v>1.0304397530864196</v>
      </c>
      <c r="E53" s="7">
        <f t="shared" si="22"/>
        <v>0.66450411518609598</v>
      </c>
      <c r="F53" s="19"/>
      <c r="G53" s="7">
        <f t="shared" si="23"/>
        <v>0.84217047046401838</v>
      </c>
      <c r="H53" s="7">
        <f t="shared" si="24"/>
        <v>0.9927983976993624</v>
      </c>
      <c r="I53" s="7">
        <f t="shared" si="25"/>
        <v>1.5133333333333332</v>
      </c>
      <c r="J53" s="7">
        <f t="shared" si="26"/>
        <v>1.1279938271604937</v>
      </c>
      <c r="K53" s="36">
        <f t="shared" si="16"/>
        <v>0.66932432276882059</v>
      </c>
      <c r="L53" s="20"/>
      <c r="M53" s="22">
        <v>1.45</v>
      </c>
      <c r="N53" s="7">
        <f t="shared" si="27"/>
        <v>0.29272220424224221</v>
      </c>
      <c r="O53" s="7">
        <f t="shared" si="28"/>
        <v>0.70397747272087297</v>
      </c>
      <c r="P53" s="7">
        <f t="shared" si="29"/>
        <v>1.1439629889547411</v>
      </c>
      <c r="Q53" s="7">
        <f t="shared" si="17"/>
        <v>0.59856084767473228</v>
      </c>
      <c r="R53" s="19"/>
      <c r="S53" s="7">
        <f t="shared" si="30"/>
        <v>0.71956186170938852</v>
      </c>
      <c r="T53" s="7">
        <f t="shared" si="31"/>
        <v>0.94483668541179444</v>
      </c>
      <c r="U53" s="7">
        <f t="shared" si="32"/>
        <v>2.2862500000000003</v>
      </c>
      <c r="V53" s="7">
        <f t="shared" si="33"/>
        <v>1.2872049643281809</v>
      </c>
      <c r="W53" s="41">
        <f t="shared" si="18"/>
        <v>0.63350720491325696</v>
      </c>
    </row>
    <row r="54" spans="1:24" ht="14.1" customHeight="1" x14ac:dyDescent="0.3">
      <c r="A54" s="21">
        <v>1.21</v>
      </c>
      <c r="B54" s="7">
        <f t="shared" si="19"/>
        <v>0.40702096802924176</v>
      </c>
      <c r="C54" s="7">
        <f t="shared" si="20"/>
        <v>0.77350288516576171</v>
      </c>
      <c r="D54" s="7">
        <f t="shared" si="21"/>
        <v>1.0334395490003101</v>
      </c>
      <c r="E54" s="7">
        <f t="shared" si="22"/>
        <v>0.66257523919966133</v>
      </c>
      <c r="F54" s="19"/>
      <c r="G54" s="7">
        <f t="shared" si="23"/>
        <v>0.83601426315277749</v>
      </c>
      <c r="H54" s="7">
        <f t="shared" si="24"/>
        <v>0.99180234551238389</v>
      </c>
      <c r="I54" s="7">
        <f t="shared" si="25"/>
        <v>1.5414500000000002</v>
      </c>
      <c r="J54" s="7">
        <f t="shared" si="26"/>
        <v>1.1342675756437401</v>
      </c>
      <c r="K54" s="36">
        <f t="shared" si="16"/>
        <v>0.66805169618485027</v>
      </c>
      <c r="L54" s="20"/>
      <c r="M54" s="22">
        <v>1.46</v>
      </c>
      <c r="N54" s="7">
        <f t="shared" si="27"/>
        <v>0.28856296923463509</v>
      </c>
      <c r="O54" s="7">
        <f t="shared" si="28"/>
        <v>0.70110494138762702</v>
      </c>
      <c r="P54" s="7">
        <f t="shared" si="29"/>
        <v>1.1501495715452053</v>
      </c>
      <c r="Q54" s="7">
        <f t="shared" si="17"/>
        <v>0.59534122632184794</v>
      </c>
      <c r="R54" s="19"/>
      <c r="S54" s="7">
        <f t="shared" si="30"/>
        <v>0.71573977383038601</v>
      </c>
      <c r="T54" s="7">
        <f t="shared" si="31"/>
        <v>0.94195768487208376</v>
      </c>
      <c r="U54" s="7">
        <f t="shared" si="32"/>
        <v>2.3201999999999998</v>
      </c>
      <c r="V54" s="7">
        <f t="shared" si="33"/>
        <v>1.2937651154062677</v>
      </c>
      <c r="W54" s="41">
        <f t="shared" si="18"/>
        <v>0.63202544645378034</v>
      </c>
    </row>
    <row r="55" spans="1:24" ht="14.1" customHeight="1" x14ac:dyDescent="0.3">
      <c r="A55" s="21">
        <v>1.22</v>
      </c>
      <c r="B55" s="7">
        <f t="shared" si="19"/>
        <v>0.4017106636528156</v>
      </c>
      <c r="C55" s="7">
        <f t="shared" si="20"/>
        <v>0.77060600456198758</v>
      </c>
      <c r="D55" s="7">
        <f t="shared" si="21"/>
        <v>1.036571502577049</v>
      </c>
      <c r="E55" s="7">
        <f t="shared" si="22"/>
        <v>0.66057329829629741</v>
      </c>
      <c r="F55" s="19"/>
      <c r="G55" s="7">
        <f t="shared" si="23"/>
        <v>0.82998648423989074</v>
      </c>
      <c r="H55" s="7">
        <f t="shared" si="24"/>
        <v>0.99073093663866951</v>
      </c>
      <c r="I55" s="7">
        <f t="shared" si="25"/>
        <v>1.5697999999999999</v>
      </c>
      <c r="J55" s="7">
        <f t="shared" si="26"/>
        <v>1.1405413329750067</v>
      </c>
      <c r="K55" s="36">
        <f t="shared" si="16"/>
        <v>0.66675347853522815</v>
      </c>
      <c r="L55" s="20"/>
      <c r="M55" s="22">
        <v>1.47</v>
      </c>
      <c r="N55" s="7">
        <f t="shared" si="27"/>
        <v>0.28445160186039836</v>
      </c>
      <c r="O55" s="7">
        <f t="shared" si="28"/>
        <v>0.69823625521931609</v>
      </c>
      <c r="P55" s="7">
        <f t="shared" si="29"/>
        <v>1.1564629960932504</v>
      </c>
      <c r="Q55" s="7">
        <f t="shared" si="17"/>
        <v>0.59209110770549678</v>
      </c>
      <c r="R55" s="19"/>
      <c r="S55" s="7">
        <f t="shared" si="30"/>
        <v>0.7119829472138921</v>
      </c>
      <c r="T55" s="7">
        <f t="shared" si="31"/>
        <v>0.93901201955596014</v>
      </c>
      <c r="U55" s="7">
        <f t="shared" si="32"/>
        <v>2.3543833333333333</v>
      </c>
      <c r="V55" s="7">
        <f t="shared" si="33"/>
        <v>1.3003458136013284</v>
      </c>
      <c r="W55" s="41">
        <f t="shared" si="18"/>
        <v>0.63054688904353362</v>
      </c>
    </row>
    <row r="56" spans="1:24" ht="14.1" customHeight="1" x14ac:dyDescent="0.3">
      <c r="A56" s="21">
        <v>1.23</v>
      </c>
      <c r="B56" s="7">
        <f t="shared" si="19"/>
        <v>0.39644649277983418</v>
      </c>
      <c r="C56" s="7">
        <f t="shared" si="20"/>
        <v>0.76770716577868547</v>
      </c>
      <c r="D56" s="7">
        <f t="shared" si="21"/>
        <v>1.0398348469651046</v>
      </c>
      <c r="E56" s="7">
        <f t="shared" si="22"/>
        <v>0.65850020161927592</v>
      </c>
      <c r="F56" s="19"/>
      <c r="G56" s="7">
        <f t="shared" si="23"/>
        <v>0.82408329111844258</v>
      </c>
      <c r="H56" s="7">
        <f t="shared" si="24"/>
        <v>0.98958331755919537</v>
      </c>
      <c r="I56" s="7">
        <f t="shared" si="25"/>
        <v>1.5983833333333335</v>
      </c>
      <c r="J56" s="7">
        <f t="shared" si="26"/>
        <v>1.1468163583919035</v>
      </c>
      <c r="K56" s="36">
        <f t="shared" si="16"/>
        <v>0.6654317932960554</v>
      </c>
      <c r="L56" s="20"/>
      <c r="M56" s="22">
        <v>1.48</v>
      </c>
      <c r="N56" s="7">
        <f t="shared" si="27"/>
        <v>0.28038794496866748</v>
      </c>
      <c r="O56" s="7">
        <f t="shared" si="28"/>
        <v>0.69537160658655994</v>
      </c>
      <c r="P56" s="7">
        <f t="shared" si="29"/>
        <v>1.1629035215567565</v>
      </c>
      <c r="Q56" s="7">
        <f t="shared" si="17"/>
        <v>0.58881192092413104</v>
      </c>
      <c r="R56" s="19"/>
      <c r="S56" s="7">
        <f t="shared" si="30"/>
        <v>0.70828982832659515</v>
      </c>
      <c r="T56" s="7">
        <f t="shared" si="31"/>
        <v>0.93600082292863729</v>
      </c>
      <c r="U56" s="7">
        <f t="shared" si="32"/>
        <v>2.3888000000000003</v>
      </c>
      <c r="V56" s="7">
        <f t="shared" si="33"/>
        <v>1.3069475529583634</v>
      </c>
      <c r="W56" s="41">
        <f t="shared" si="18"/>
        <v>0.62907201201149276</v>
      </c>
    </row>
    <row r="57" spans="1:24" ht="14.1" customHeight="1" thickBot="1" x14ac:dyDescent="0.35">
      <c r="A57" s="23">
        <v>1.24</v>
      </c>
      <c r="B57" s="14">
        <f t="shared" si="19"/>
        <v>0.39122879126567461</v>
      </c>
      <c r="C57" s="14">
        <f t="shared" si="20"/>
        <v>0.76480665687714144</v>
      </c>
      <c r="D57" s="14">
        <f t="shared" si="21"/>
        <v>1.0432288734967745</v>
      </c>
      <c r="E57" s="14">
        <f t="shared" si="22"/>
        <v>0.65635784608044367</v>
      </c>
      <c r="F57" s="24"/>
      <c r="G57" s="14">
        <f t="shared" si="23"/>
        <v>0.818300995461964</v>
      </c>
      <c r="H57" s="14">
        <f t="shared" si="24"/>
        <v>0.98835878355147033</v>
      </c>
      <c r="I57" s="14">
        <f>(2*$G$30/($G$30+1)*A57^2-($G$30-1)/($G$30+1))</f>
        <v>1.6272000000000002</v>
      </c>
      <c r="J57" s="14">
        <f t="shared" si="26"/>
        <v>1.1530938605619145</v>
      </c>
      <c r="K57" s="37">
        <f t="shared" si="16"/>
        <v>0.66408864574659054</v>
      </c>
      <c r="L57" s="25"/>
      <c r="M57" s="26">
        <v>1.49</v>
      </c>
      <c r="N57" s="14">
        <f t="shared" si="27"/>
        <v>0.2763718277966562</v>
      </c>
      <c r="O57" s="14">
        <f t="shared" si="28"/>
        <v>0.69251118405562262</v>
      </c>
      <c r="P57" s="14">
        <f t="shared" si="29"/>
        <v>1.1694714352989093</v>
      </c>
      <c r="Q57" s="14">
        <f t="shared" si="17"/>
        <v>0.58550507153024867</v>
      </c>
      <c r="R57" s="24"/>
      <c r="S57" s="14">
        <f t="shared" si="30"/>
        <v>0.70465891243904577</v>
      </c>
      <c r="T57" s="14">
        <f t="shared" si="31"/>
        <v>0.93292525748947819</v>
      </c>
      <c r="U57" s="14">
        <f>(2*$G$30/($G$30+1)*M57^2-($G$30-1)/($G$30+1))</f>
        <v>2.4234500000000003</v>
      </c>
      <c r="V57" s="14">
        <f t="shared" si="33"/>
        <v>1.3135708109995043</v>
      </c>
      <c r="W57" s="42">
        <f t="shared" si="18"/>
        <v>0.6276012647635405</v>
      </c>
    </row>
    <row r="58" spans="1:24" ht="5.25" customHeight="1" thickBot="1" x14ac:dyDescent="0.35">
      <c r="W58" s="30"/>
      <c r="X58" s="31"/>
    </row>
    <row r="59" spans="1:24" ht="15" thickBot="1" x14ac:dyDescent="0.35">
      <c r="A59" s="27"/>
      <c r="B59" s="28"/>
      <c r="C59" s="28"/>
      <c r="D59" s="28"/>
      <c r="E59" s="28"/>
      <c r="F59" s="29" t="s">
        <v>4</v>
      </c>
      <c r="G59" s="35">
        <f>$G$1</f>
        <v>1.4</v>
      </c>
      <c r="H59" s="97" t="s">
        <v>2</v>
      </c>
      <c r="I59" s="97"/>
      <c r="J59" s="97"/>
      <c r="K59" s="97"/>
      <c r="L59" s="97"/>
      <c r="M59" s="97"/>
      <c r="N59" s="97"/>
      <c r="O59" s="97"/>
      <c r="P59" s="30"/>
      <c r="Q59" s="30"/>
      <c r="R59" s="30"/>
      <c r="S59" s="35"/>
      <c r="T59" s="30"/>
      <c r="U59" s="30"/>
      <c r="V59" s="58"/>
      <c r="W59" s="30"/>
    </row>
    <row r="60" spans="1:24" ht="15" thickBot="1" x14ac:dyDescent="0.35">
      <c r="A60" s="102" t="s">
        <v>5</v>
      </c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</row>
    <row r="61" spans="1:24" ht="15.6" x14ac:dyDescent="0.3">
      <c r="A61" s="8" t="s">
        <v>6</v>
      </c>
      <c r="B61" s="9" t="s">
        <v>10</v>
      </c>
      <c r="C61" s="9" t="s">
        <v>11</v>
      </c>
      <c r="D61" s="39" t="s">
        <v>3</v>
      </c>
      <c r="E61" s="59" t="s">
        <v>13</v>
      </c>
      <c r="F61" s="61"/>
      <c r="G61" s="62" t="s">
        <v>7</v>
      </c>
      <c r="H61" s="6" t="s">
        <v>12</v>
      </c>
      <c r="I61" s="6" t="s">
        <v>8</v>
      </c>
      <c r="J61" s="6" t="s">
        <v>9</v>
      </c>
      <c r="K61" s="59" t="s">
        <v>13</v>
      </c>
      <c r="L61" s="63"/>
      <c r="M61" s="6" t="s">
        <v>6</v>
      </c>
      <c r="N61" s="9" t="s">
        <v>10</v>
      </c>
      <c r="O61" s="9" t="s">
        <v>11</v>
      </c>
      <c r="P61" s="39" t="s">
        <v>3</v>
      </c>
      <c r="Q61" s="59" t="s">
        <v>13</v>
      </c>
      <c r="R61" s="64"/>
      <c r="S61" s="62" t="s">
        <v>7</v>
      </c>
      <c r="T61" s="6" t="s">
        <v>12</v>
      </c>
      <c r="U61" s="6" t="s">
        <v>8</v>
      </c>
      <c r="V61" s="6" t="s">
        <v>9</v>
      </c>
      <c r="W61" s="65" t="s">
        <v>13</v>
      </c>
    </row>
    <row r="62" spans="1:24" ht="15" customHeight="1" x14ac:dyDescent="0.3">
      <c r="A62" s="21">
        <v>1.5</v>
      </c>
      <c r="B62" s="7">
        <f>1/(1+($G$1-1)/2*A62^2)^($G$1/($G$1-1))</f>
        <v>0.27240306647665741</v>
      </c>
      <c r="C62" s="7">
        <f>1/(1+($G$1-1)/2*A62^2)</f>
        <v>0.68965517241379315</v>
      </c>
      <c r="D62" s="7">
        <f>1/A62*(2/($G$1+1)*(1+($G$1-1)/2*A62^2))^(($G$1+1)/2/($G$1-1))</f>
        <v>1.1761670524691357</v>
      </c>
      <c r="E62" s="36">
        <f t="shared" ref="E62:E111" si="34">A62*SQRT($G$1)/(1+($G$1-1)/2*A62^2)^(($G$1+1)/(2*($G$1-1)))</f>
        <v>0.58217194142601481</v>
      </c>
      <c r="F62" s="52"/>
      <c r="G62" s="7">
        <f>SQRT((A62^2+2/($G$30-1))/(2*$G$30/($G$30-1)*A62^2-1))</f>
        <v>0.70108874169309954</v>
      </c>
      <c r="H62" s="7">
        <f>(($G$30+1)/2*A62^2/(1+($G$30-1)/2*A62^2))^($G$30/($G$30-1))*(2*$G$30/($G$30+1)*A62^2-($G$30-1)/($G$30+1))^(-1/($G$30-1))</f>
        <v>0.92978651228282971</v>
      </c>
      <c r="I62" s="7">
        <f>(2*$G$30/($G$30+1)*A62^2-($G$30-1)/($G$30+1))</f>
        <v>2.4583333333333335</v>
      </c>
      <c r="J62" s="7">
        <f>(2*$G$30/($G$30-1)*A62^2-1)*(1+($G$30-1)/2*A62^2)/(($G$30+1)^2/2/($G$30-1)*A62^2)</f>
        <v>1.320216049382716</v>
      </c>
      <c r="K62" s="36">
        <f t="shared" ref="K62:K111" si="35">G62*SQRT($G$1)/(1+($G$1-1)/2*G62^2)^(($G$1+1)/(2*($G$1-1)))</f>
        <v>0.62613506835741795</v>
      </c>
      <c r="L62" s="20"/>
      <c r="M62" s="22">
        <v>2</v>
      </c>
      <c r="N62" s="7">
        <f>1/(1+($G$1-1)/2*M62^2)^($G$1/($G$1-1))</f>
        <v>0.12780452546295093</v>
      </c>
      <c r="O62" s="7">
        <f>1/(1+($G$1-1)/2*M62^2)</f>
        <v>0.55555555555555558</v>
      </c>
      <c r="P62" s="7">
        <f>1/M62*(2/($G$1+1)*(1+($G$1-1)/2*M62^2))^(($G$1+1)/2/($G$1-1))</f>
        <v>1.6875000000000004</v>
      </c>
      <c r="Q62" s="56">
        <f t="shared" ref="Q62:Q111" si="36">M62*SQRT($G$1)/(1+($G$1-1)/2*M62^2)^(($G$1+1)/(2*($G$1-1)))</f>
        <v>0.40576678896430829</v>
      </c>
      <c r="R62" s="19"/>
      <c r="S62" s="7">
        <f>SQRT((M62^2+2/($G$30-1))/(2*$G$30/($G$30-1)*M62^2-1))</f>
        <v>0.57735026918962573</v>
      </c>
      <c r="T62" s="7">
        <f>(($G$30+1)/2*M62^2/(1+($G$30-1)/2*M62^2))^($G$30/($G$30-1))*(2*$G$30/($G$30+1)*M62^2-($G$30-1)/($G$30+1))^(-1/($G$30-1))</f>
        <v>0.72087386148474519</v>
      </c>
      <c r="U62" s="7">
        <f>(2*$G$30/($G$30+1)*M62^2-($G$30-1)/($G$30+1))</f>
        <v>4.5</v>
      </c>
      <c r="V62" s="7">
        <f>(2*$G$30/($G$30-1)*M62^2-1)*(1+($G$30-1)/2*M62^2)/(($G$30+1)^2/2/($G$30-1)*M62^2)</f>
        <v>1.6874999999999998</v>
      </c>
      <c r="W62" s="41">
        <f t="shared" ref="W62:W111" si="37">S62*SQRT($G$1)/(1+($G$1-1)/2*S62^2)^(($G$1+1)/(2*($G$1-1)))</f>
        <v>0.56288181697776107</v>
      </c>
    </row>
    <row r="63" spans="1:24" ht="15" customHeight="1" x14ac:dyDescent="0.3">
      <c r="A63" s="21">
        <v>1.51</v>
      </c>
      <c r="B63" s="7">
        <f t="shared" ref="B63:B111" si="38">1/(1+($G$1-1)/2*A63^2)^($G$1/($G$1-1))</f>
        <v>0.26848146453546184</v>
      </c>
      <c r="C63" s="7">
        <f t="shared" ref="C63:C86" si="39">1/(1+($G$1-1)/2*A63^2)</f>
        <v>0.68680375269570482</v>
      </c>
      <c r="D63" s="7">
        <f t="shared" ref="D63:D86" si="40">1/A63*(2/($G$1+1)*(1+($G$1-1)/2*A63^2))^(($G$1+1)/2/($G$1-1))</f>
        <v>1.1829907154108443</v>
      </c>
      <c r="E63" s="36">
        <f t="shared" si="34"/>
        <v>0.57881388877973405</v>
      </c>
      <c r="F63" s="52"/>
      <c r="G63" s="7">
        <f t="shared" ref="G63:G86" si="41">SQRT((A63^2+2/($G$30-1))/(2*$G$30/($G$30-1)*A63^2-1))</f>
        <v>0.69757790326208957</v>
      </c>
      <c r="H63" s="7">
        <f t="shared" ref="H63:H86" si="42">(($G$30+1)/2*A63^2/(1+($G$30-1)/2*A63^2))^($G$30/($G$30-1))*(2*$G$30/($G$30+1)*A63^2-($G$30-1)/($G$30+1))^(-1/($G$30-1))</f>
        <v>0.92658580051424388</v>
      </c>
      <c r="I63" s="7">
        <f t="shared" ref="I63:I85" si="43">(2*$G$30/($G$30+1)*A63^2-($G$30-1)/($G$30+1))</f>
        <v>2.4934500000000002</v>
      </c>
      <c r="J63" s="7">
        <f t="shared" ref="J63:J86" si="44">(2*$G$30/($G$30-1)*A63^2-1)*(1+($G$30-1)/2*A63^2)/(($G$30+1)^2/2/($G$30-1)*A63^2)</f>
        <v>1.3268837145300645</v>
      </c>
      <c r="K63" s="36">
        <f t="shared" si="35"/>
        <v>0.62467381699406488</v>
      </c>
      <c r="L63" s="20"/>
      <c r="M63" s="22">
        <v>2.0099999999999998</v>
      </c>
      <c r="N63" s="7">
        <f t="shared" ref="N63:N111" si="45">1/(1+($G$1-1)/2*M63^2)^($G$1/($G$1-1))</f>
        <v>0.1258313030875424</v>
      </c>
      <c r="O63" s="7">
        <f t="shared" ref="O63:O86" si="46">1/(1+($G$1-1)/2*M63^2)</f>
        <v>0.55309122686695955</v>
      </c>
      <c r="P63" s="7">
        <f t="shared" ref="P63:P86" si="47">1/M63*(2/($G$1+1)*(1+($G$1-1)/2*M63^2))^(($G$1+1)/2/($G$1-1))</f>
        <v>1.7016486566040183</v>
      </c>
      <c r="Q63" s="7">
        <f t="shared" si="36"/>
        <v>0.40239296973547378</v>
      </c>
      <c r="R63" s="19"/>
      <c r="S63" s="7">
        <f t="shared" ref="S63:S86" si="48">SQRT((M63^2+2/($G$30-1))/(2*$G$30/($G$30-1)*M63^2-1))</f>
        <v>0.57565046844822421</v>
      </c>
      <c r="T63" s="7">
        <f t="shared" ref="T63:T86" si="49">(($G$30+1)/2*M63^2/(1+($G$30-1)/2*M63^2))^($G$30/($G$30-1))*(2*$G$30/($G$30+1)*M63^2-($G$30-1)/($G$30+1))^(-1/($G$30-1))</f>
        <v>0.71620081152199389</v>
      </c>
      <c r="U63" s="7">
        <f t="shared" ref="U63:U85" si="50">(2*$G$30/($G$30+1)*M63^2-($G$30-1)/($G$30+1))</f>
        <v>4.5467833333333321</v>
      </c>
      <c r="V63" s="7">
        <f t="shared" ref="V63:V86" si="51">(2*$G$30/($G$30-1)*M63^2-1)*(1+($G$30-1)/2*M63^2)/(($G$30+1)^2/2/($G$30-1)*M63^2)</f>
        <v>1.6956418575310288</v>
      </c>
      <c r="W63" s="41">
        <f t="shared" si="37"/>
        <v>0.56184377797666973</v>
      </c>
    </row>
    <row r="64" spans="1:24" ht="15" customHeight="1" x14ac:dyDescent="0.3">
      <c r="A64" s="21">
        <v>1.52</v>
      </c>
      <c r="B64" s="7">
        <f t="shared" si="38"/>
        <v>0.26460681338599529</v>
      </c>
      <c r="C64" s="7">
        <f t="shared" si="39"/>
        <v>0.68395710221054939</v>
      </c>
      <c r="D64" s="7">
        <f t="shared" si="40"/>
        <v>1.1899427930947368</v>
      </c>
      <c r="E64" s="36">
        <f t="shared" si="34"/>
        <v>0.57543224796249171</v>
      </c>
      <c r="F64" s="52"/>
      <c r="G64" s="7">
        <f t="shared" si="41"/>
        <v>0.69412502759850625</v>
      </c>
      <c r="H64" s="7">
        <f t="shared" si="42"/>
        <v>0.92332435726779483</v>
      </c>
      <c r="I64" s="7">
        <f t="shared" si="43"/>
        <v>2.5288000000000004</v>
      </c>
      <c r="J64" s="7">
        <f t="shared" si="44"/>
        <v>1.3335742382271465</v>
      </c>
      <c r="K64" s="36">
        <f t="shared" si="35"/>
        <v>0.62321787942998785</v>
      </c>
      <c r="L64" s="20"/>
      <c r="M64" s="22">
        <v>2.02</v>
      </c>
      <c r="N64" s="7">
        <f t="shared" si="45"/>
        <v>0.12388752737870377</v>
      </c>
      <c r="O64" s="7">
        <f t="shared" si="46"/>
        <v>0.55063653583542582</v>
      </c>
      <c r="P64" s="7">
        <f t="shared" si="47"/>
        <v>1.7159705079722778</v>
      </c>
      <c r="Q64" s="7">
        <f t="shared" si="36"/>
        <v>0.39903451323671163</v>
      </c>
      <c r="R64" s="19"/>
      <c r="S64" s="7">
        <f t="shared" si="48"/>
        <v>0.57397215373415367</v>
      </c>
      <c r="T64" s="7">
        <f t="shared" si="49"/>
        <v>0.71152690032151644</v>
      </c>
      <c r="U64" s="7">
        <f t="shared" si="50"/>
        <v>4.5937999999999999</v>
      </c>
      <c r="V64" s="7">
        <f t="shared" si="51"/>
        <v>1.7038174982844818</v>
      </c>
      <c r="W64" s="41">
        <f t="shared" si="37"/>
        <v>0.56081437406850021</v>
      </c>
    </row>
    <row r="65" spans="1:23" ht="15" customHeight="1" x14ac:dyDescent="0.3">
      <c r="A65" s="21">
        <v>1.53</v>
      </c>
      <c r="B65" s="7">
        <f t="shared" si="38"/>
        <v>0.26077889281099598</v>
      </c>
      <c r="C65" s="7">
        <f t="shared" si="39"/>
        <v>0.68111539457014814</v>
      </c>
      <c r="D65" s="7">
        <f t="shared" si="40"/>
        <v>1.197023680576522</v>
      </c>
      <c r="E65" s="36">
        <f t="shared" si="34"/>
        <v>0.57202832950429483</v>
      </c>
      <c r="F65" s="52"/>
      <c r="G65" s="7">
        <f t="shared" si="41"/>
        <v>0.69072878676429383</v>
      </c>
      <c r="H65" s="7">
        <f t="shared" si="42"/>
        <v>0.92000343732043377</v>
      </c>
      <c r="I65" s="7">
        <f t="shared" si="43"/>
        <v>2.5643833333333337</v>
      </c>
      <c r="J65" s="7">
        <f t="shared" si="44"/>
        <v>1.340288038195186</v>
      </c>
      <c r="K65" s="36">
        <f t="shared" si="35"/>
        <v>0.62176760031501843</v>
      </c>
      <c r="L65" s="20"/>
      <c r="M65" s="22">
        <v>2.0299999999999998</v>
      </c>
      <c r="N65" s="7">
        <f t="shared" si="45"/>
        <v>0.121972825790887</v>
      </c>
      <c r="O65" s="7">
        <f t="shared" si="46"/>
        <v>0.54819151618809558</v>
      </c>
      <c r="P65" s="7">
        <f t="shared" si="47"/>
        <v>1.7304668879819582</v>
      </c>
      <c r="Q65" s="7">
        <f t="shared" si="36"/>
        <v>0.39569174142117974</v>
      </c>
      <c r="R65" s="19"/>
      <c r="S65" s="7">
        <f t="shared" si="48"/>
        <v>0.57231496000098048</v>
      </c>
      <c r="T65" s="7">
        <f t="shared" si="49"/>
        <v>0.70685298078770553</v>
      </c>
      <c r="U65" s="7">
        <f t="shared" si="50"/>
        <v>4.641049999999999</v>
      </c>
      <c r="V65" s="7">
        <f t="shared" si="51"/>
        <v>1.7120270226164183</v>
      </c>
      <c r="W65" s="41">
        <f t="shared" si="37"/>
        <v>0.55979355279824528</v>
      </c>
    </row>
    <row r="66" spans="1:23" ht="15" customHeight="1" x14ac:dyDescent="0.3">
      <c r="A66" s="21">
        <v>1.54</v>
      </c>
      <c r="B66" s="7">
        <f t="shared" si="38"/>
        <v>0.25699747143856744</v>
      </c>
      <c r="C66" s="7">
        <f t="shared" si="39"/>
        <v>0.67827879971783611</v>
      </c>
      <c r="D66" s="7">
        <f t="shared" si="40"/>
        <v>1.2042337984779219</v>
      </c>
      <c r="E66" s="36">
        <f t="shared" si="34"/>
        <v>0.56860342006903397</v>
      </c>
      <c r="F66" s="52"/>
      <c r="G66" s="7">
        <f t="shared" si="41"/>
        <v>0.6873878928391931</v>
      </c>
      <c r="H66" s="7">
        <f t="shared" si="42"/>
        <v>0.91662431304957936</v>
      </c>
      <c r="I66" s="7">
        <f t="shared" si="43"/>
        <v>2.6002000000000001</v>
      </c>
      <c r="J66" s="7">
        <f t="shared" si="44"/>
        <v>1.3470255186372069</v>
      </c>
      <c r="K66" s="36">
        <f t="shared" si="35"/>
        <v>0.62032330145957948</v>
      </c>
      <c r="L66" s="20"/>
      <c r="M66" s="22">
        <v>2.04</v>
      </c>
      <c r="N66" s="7">
        <f t="shared" si="45"/>
        <v>0.12008682787692597</v>
      </c>
      <c r="O66" s="7">
        <f t="shared" si="46"/>
        <v>0.54575619979042966</v>
      </c>
      <c r="P66" s="7">
        <f t="shared" si="47"/>
        <v>1.7451391458625998</v>
      </c>
      <c r="Q66" s="7">
        <f t="shared" si="36"/>
        <v>0.39236496298913537</v>
      </c>
      <c r="R66" s="19"/>
      <c r="S66" s="7">
        <f t="shared" si="48"/>
        <v>0.57067853013508218</v>
      </c>
      <c r="T66" s="7">
        <f t="shared" si="49"/>
        <v>0.70217988801353481</v>
      </c>
      <c r="U66" s="7">
        <f t="shared" si="50"/>
        <v>4.688533333333333</v>
      </c>
      <c r="V66" s="7">
        <f t="shared" si="51"/>
        <v>1.7202705284292363</v>
      </c>
      <c r="W66" s="41">
        <f t="shared" si="37"/>
        <v>0.55878126059567912</v>
      </c>
    </row>
    <row r="67" spans="1:23" ht="15" customHeight="1" x14ac:dyDescent="0.3">
      <c r="A67" s="21">
        <v>1.55</v>
      </c>
      <c r="B67" s="7">
        <f t="shared" si="38"/>
        <v>0.25326230720946225</v>
      </c>
      <c r="C67" s="7">
        <f t="shared" si="39"/>
        <v>0.67544748395812226</v>
      </c>
      <c r="D67" s="7">
        <f t="shared" si="40"/>
        <v>1.2115735924899191</v>
      </c>
      <c r="E67" s="36">
        <f t="shared" si="34"/>
        <v>0.56515878244760231</v>
      </c>
      <c r="F67" s="52"/>
      <c r="G67" s="7">
        <f t="shared" si="41"/>
        <v>0.684101096402844</v>
      </c>
      <c r="H67" s="7">
        <f t="shared" si="42"/>
        <v>0.91318827243034906</v>
      </c>
      <c r="I67" s="7">
        <f t="shared" si="43"/>
        <v>2.6362500000000009</v>
      </c>
      <c r="J67" s="7">
        <f t="shared" si="44"/>
        <v>1.3537870707596251</v>
      </c>
      <c r="K67" s="36">
        <f t="shared" si="35"/>
        <v>0.61888528303533163</v>
      </c>
      <c r="L67" s="20"/>
      <c r="M67" s="22">
        <v>2.0499999999999998</v>
      </c>
      <c r="N67" s="7">
        <f t="shared" si="45"/>
        <v>0.11822916537928573</v>
      </c>
      <c r="O67" s="7">
        <f t="shared" si="46"/>
        <v>0.54333061668024996</v>
      </c>
      <c r="P67" s="7">
        <f t="shared" si="47"/>
        <v>1.7599886461509151</v>
      </c>
      <c r="Q67" s="7">
        <f t="shared" si="36"/>
        <v>0.38905447366082402</v>
      </c>
      <c r="R67" s="19"/>
      <c r="S67" s="7">
        <f t="shared" si="48"/>
        <v>0.56906251474234115</v>
      </c>
      <c r="T67" s="7">
        <f t="shared" si="49"/>
        <v>0.69750843932096962</v>
      </c>
      <c r="U67" s="7">
        <f t="shared" si="50"/>
        <v>4.7362500000000001</v>
      </c>
      <c r="V67" s="7">
        <f t="shared" si="51"/>
        <v>1.7285481112433074</v>
      </c>
      <c r="W67" s="41">
        <f t="shared" si="37"/>
        <v>0.5577774428644503</v>
      </c>
    </row>
    <row r="68" spans="1:23" ht="15" customHeight="1" x14ac:dyDescent="0.3">
      <c r="A68" s="21">
        <v>1.56</v>
      </c>
      <c r="B68" s="7">
        <f t="shared" si="38"/>
        <v>0.24957314783596615</v>
      </c>
      <c r="C68" s="7">
        <f t="shared" si="39"/>
        <v>0.67262160998708564</v>
      </c>
      <c r="D68" s="7">
        <f t="shared" si="40"/>
        <v>1.2190435328972462</v>
      </c>
      <c r="E68" s="36">
        <f t="shared" si="34"/>
        <v>0.5616956555685092</v>
      </c>
      <c r="F68" s="52"/>
      <c r="G68" s="7">
        <f t="shared" si="41"/>
        <v>0.68086718508663557</v>
      </c>
      <c r="H68" s="7">
        <f t="shared" si="42"/>
        <v>0.90969661711905814</v>
      </c>
      <c r="I68" s="7">
        <f t="shared" si="43"/>
        <v>2.6725333333333339</v>
      </c>
      <c r="J68" s="7">
        <f t="shared" si="44"/>
        <v>1.3605730732705092</v>
      </c>
      <c r="K68" s="36">
        <f t="shared" si="35"/>
        <v>0.61745382471285604</v>
      </c>
      <c r="L68" s="20"/>
      <c r="M68" s="22">
        <v>2.06</v>
      </c>
      <c r="N68" s="7">
        <f t="shared" si="45"/>
        <v>0.11639947231662653</v>
      </c>
      <c r="O68" s="7">
        <f t="shared" si="46"/>
        <v>0.54091479510147567</v>
      </c>
      <c r="P68" s="7">
        <f t="shared" si="47"/>
        <v>1.775016768648543</v>
      </c>
      <c r="Q68" s="7">
        <f t="shared" si="36"/>
        <v>0.38576055644736762</v>
      </c>
      <c r="R68" s="19"/>
      <c r="S68" s="7">
        <f t="shared" si="48"/>
        <v>0.56746657194173977</v>
      </c>
      <c r="T68" s="7">
        <f t="shared" si="49"/>
        <v>0.69283943431408068</v>
      </c>
      <c r="U68" s="7">
        <f t="shared" si="50"/>
        <v>4.7842000000000002</v>
      </c>
      <c r="V68" s="7">
        <f t="shared" si="51"/>
        <v>1.7368598642661888</v>
      </c>
      <c r="W68" s="41">
        <f t="shared" si="37"/>
        <v>0.556782044066639</v>
      </c>
    </row>
    <row r="69" spans="1:23" ht="15" customHeight="1" x14ac:dyDescent="0.3">
      <c r="A69" s="21">
        <v>1.57</v>
      </c>
      <c r="B69" s="7">
        <f t="shared" si="38"/>
        <v>0.24592973125227016</v>
      </c>
      <c r="C69" s="7">
        <f t="shared" si="39"/>
        <v>0.66980133692346855</v>
      </c>
      <c r="D69" s="7">
        <f t="shared" si="40"/>
        <v>1.226644114123169</v>
      </c>
      <c r="E69" s="36">
        <f t="shared" si="34"/>
        <v>0.55821525452533627</v>
      </c>
      <c r="F69" s="52"/>
      <c r="G69" s="7">
        <f t="shared" si="41"/>
        <v>0.6776849821915385</v>
      </c>
      <c r="H69" s="7">
        <f t="shared" si="42"/>
        <v>0.90615066061975935</v>
      </c>
      <c r="I69" s="7">
        <f t="shared" si="43"/>
        <v>2.7090500000000004</v>
      </c>
      <c r="J69" s="7">
        <f t="shared" si="44"/>
        <v>1.3673838928556938</v>
      </c>
      <c r="K69" s="36">
        <f t="shared" si="35"/>
        <v>0.61602918673981466</v>
      </c>
      <c r="L69" s="20"/>
      <c r="M69" s="22">
        <v>2.0699999999999998</v>
      </c>
      <c r="N69" s="7">
        <f t="shared" si="45"/>
        <v>0.11459738506581282</v>
      </c>
      <c r="O69" s="7">
        <f t="shared" si="46"/>
        <v>0.53850876153755034</v>
      </c>
      <c r="P69" s="7">
        <f t="shared" si="47"/>
        <v>1.7902249083826467</v>
      </c>
      <c r="Q69" s="7">
        <f t="shared" si="36"/>
        <v>0.38248348191953235</v>
      </c>
      <c r="R69" s="19"/>
      <c r="S69" s="7">
        <f t="shared" si="48"/>
        <v>0.56589036716559693</v>
      </c>
      <c r="T69" s="7">
        <f t="shared" si="49"/>
        <v>0.68817365494419869</v>
      </c>
      <c r="U69" s="7">
        <f t="shared" si="50"/>
        <v>4.8323833333333326</v>
      </c>
      <c r="V69" s="7">
        <f t="shared" si="51"/>
        <v>1.7452058784594995</v>
      </c>
      <c r="W69" s="41">
        <f t="shared" si="37"/>
        <v>0.55579500780300362</v>
      </c>
    </row>
    <row r="70" spans="1:23" ht="15" customHeight="1" x14ac:dyDescent="0.3">
      <c r="A70" s="21">
        <v>1.58</v>
      </c>
      <c r="B70" s="7">
        <f t="shared" si="38"/>
        <v>0.24233178605622988</v>
      </c>
      <c r="C70" s="7">
        <f t="shared" si="39"/>
        <v>0.66698682034043011</v>
      </c>
      <c r="D70" s="7">
        <f t="shared" si="40"/>
        <v>1.2343758542936711</v>
      </c>
      <c r="E70" s="36">
        <f t="shared" si="34"/>
        <v>0.55471877062038322</v>
      </c>
      <c r="F70" s="52"/>
      <c r="G70" s="7">
        <f t="shared" si="41"/>
        <v>0.67455334536839062</v>
      </c>
      <c r="H70" s="7">
        <f t="shared" si="42"/>
        <v>0.90255172653080407</v>
      </c>
      <c r="I70" s="7">
        <f t="shared" si="43"/>
        <v>2.7458000000000009</v>
      </c>
      <c r="J70" s="7">
        <f t="shared" si="44"/>
        <v>1.3742198846338729</v>
      </c>
      <c r="K70" s="36">
        <f t="shared" si="35"/>
        <v>0.61461161096283246</v>
      </c>
      <c r="L70" s="20"/>
      <c r="M70" s="22">
        <v>2.08</v>
      </c>
      <c r="N70" s="7">
        <f t="shared" si="45"/>
        <v>0.11282254243949084</v>
      </c>
      <c r="O70" s="7">
        <f t="shared" si="46"/>
        <v>0.53611254074455317</v>
      </c>
      <c r="P70" s="7">
        <f t="shared" si="47"/>
        <v>1.8056144755692309</v>
      </c>
      <c r="Q70" s="7">
        <f t="shared" si="36"/>
        <v>0.37922350847425768</v>
      </c>
      <c r="R70" s="19"/>
      <c r="S70" s="7">
        <f t="shared" si="48"/>
        <v>0.56433357296619402</v>
      </c>
      <c r="T70" s="7">
        <f t="shared" si="49"/>
        <v>0.6835118655865281</v>
      </c>
      <c r="U70" s="7">
        <f t="shared" si="50"/>
        <v>4.8808000000000007</v>
      </c>
      <c r="V70" s="7">
        <f t="shared" si="51"/>
        <v>1.7535862426035502</v>
      </c>
      <c r="W70" s="41">
        <f t="shared" si="37"/>
        <v>0.55481627688912494</v>
      </c>
    </row>
    <row r="71" spans="1:23" ht="15" customHeight="1" x14ac:dyDescent="0.3">
      <c r="A71" s="21">
        <v>1.59</v>
      </c>
      <c r="B71" s="7">
        <f t="shared" si="38"/>
        <v>0.23877903194242994</v>
      </c>
      <c r="C71" s="7">
        <f t="shared" si="39"/>
        <v>0.66417821229792384</v>
      </c>
      <c r="D71" s="7">
        <f t="shared" si="40"/>
        <v>1.2422392948201755</v>
      </c>
      <c r="E71" s="36">
        <f t="shared" si="34"/>
        <v>0.55120737142386966</v>
      </c>
      <c r="F71" s="52"/>
      <c r="G71" s="7">
        <f t="shared" si="41"/>
        <v>0.67147116535731954</v>
      </c>
      <c r="H71" s="7">
        <f t="shared" si="42"/>
        <v>0.89890114686852995</v>
      </c>
      <c r="I71" s="7">
        <f t="shared" si="43"/>
        <v>2.7827833333333341</v>
      </c>
      <c r="J71" s="7">
        <f t="shared" si="44"/>
        <v>1.3810813925917136</v>
      </c>
      <c r="K71" s="36">
        <f t="shared" si="35"/>
        <v>0.61320132179616282</v>
      </c>
      <c r="L71" s="20"/>
      <c r="M71" s="22">
        <v>2.09</v>
      </c>
      <c r="N71" s="7">
        <f t="shared" si="45"/>
        <v>0.11107458575936117</v>
      </c>
      <c r="O71" s="7">
        <f t="shared" si="46"/>
        <v>0.53372615578399041</v>
      </c>
      <c r="P71" s="7">
        <f t="shared" si="47"/>
        <v>1.8211868955791268</v>
      </c>
      <c r="Q71" s="7">
        <f t="shared" si="36"/>
        <v>0.37598088259883394</v>
      </c>
      <c r="R71" s="19"/>
      <c r="S71" s="7">
        <f t="shared" si="48"/>
        <v>0.56279586882855093</v>
      </c>
      <c r="T71" s="7">
        <f t="shared" si="49"/>
        <v>0.67885481312760976</v>
      </c>
      <c r="U71" s="7">
        <f t="shared" si="50"/>
        <v>4.9294499999999992</v>
      </c>
      <c r="V71" s="7">
        <f t="shared" si="51"/>
        <v>1.762001043359813</v>
      </c>
      <c r="W71" s="41">
        <f t="shared" si="37"/>
        <v>0.55384579342764084</v>
      </c>
    </row>
    <row r="72" spans="1:23" ht="15" customHeight="1" x14ac:dyDescent="0.3">
      <c r="A72" s="21">
        <v>1.6</v>
      </c>
      <c r="B72" s="7">
        <f t="shared" si="38"/>
        <v>0.23527118012648232</v>
      </c>
      <c r="C72" s="7">
        <f t="shared" si="39"/>
        <v>0.66137566137566139</v>
      </c>
      <c r="D72" s="7">
        <f t="shared" si="40"/>
        <v>1.250235</v>
      </c>
      <c r="E72" s="36">
        <f t="shared" si="34"/>
        <v>0.54768220084805663</v>
      </c>
      <c r="F72" s="52"/>
      <c r="G72" s="7">
        <f t="shared" si="41"/>
        <v>0.66843736478319182</v>
      </c>
      <c r="H72" s="7">
        <f t="shared" si="42"/>
        <v>0.89520026046533618</v>
      </c>
      <c r="I72" s="7">
        <f t="shared" si="43"/>
        <v>2.8200000000000007</v>
      </c>
      <c r="J72" s="7">
        <f t="shared" si="44"/>
        <v>1.38796875</v>
      </c>
      <c r="K72" s="36">
        <f t="shared" si="35"/>
        <v>0.6117985271400217</v>
      </c>
      <c r="L72" s="20"/>
      <c r="M72" s="22">
        <v>2.1</v>
      </c>
      <c r="N72" s="7">
        <f t="shared" si="45"/>
        <v>0.10935315892526692</v>
      </c>
      <c r="O72" s="7">
        <f t="shared" si="46"/>
        <v>0.53134962805526043</v>
      </c>
      <c r="P72" s="7">
        <f t="shared" si="47"/>
        <v>1.8369436089065252</v>
      </c>
      <c r="Q72" s="7">
        <f t="shared" si="36"/>
        <v>0.37275583913262827</v>
      </c>
      <c r="R72" s="19"/>
      <c r="S72" s="7">
        <f t="shared" si="48"/>
        <v>0.56127694098912206</v>
      </c>
      <c r="T72" s="7">
        <f t="shared" si="49"/>
        <v>0.67420322706305191</v>
      </c>
      <c r="U72" s="7">
        <f t="shared" si="50"/>
        <v>4.9783333333333335</v>
      </c>
      <c r="V72" s="7">
        <f t="shared" si="51"/>
        <v>1.7704503653313173</v>
      </c>
      <c r="W72" s="41">
        <f t="shared" si="37"/>
        <v>0.55288349887676791</v>
      </c>
    </row>
    <row r="73" spans="1:23" ht="15" customHeight="1" x14ac:dyDescent="0.3">
      <c r="A73" s="21">
        <v>1.61</v>
      </c>
      <c r="B73" s="7">
        <f t="shared" si="38"/>
        <v>0.23180793376050265</v>
      </c>
      <c r="C73" s="7">
        <f t="shared" si="39"/>
        <v>0.65857931270662928</v>
      </c>
      <c r="D73" s="7">
        <f t="shared" si="40"/>
        <v>1.2583635566337732</v>
      </c>
      <c r="E73" s="36">
        <f t="shared" si="34"/>
        <v>0.54414437923566683</v>
      </c>
      <c r="F73" s="52"/>
      <c r="G73" s="7">
        <f t="shared" si="41"/>
        <v>0.66545089700416304</v>
      </c>
      <c r="H73" s="7">
        <f t="shared" si="42"/>
        <v>0.89145041143951775</v>
      </c>
      <c r="I73" s="7">
        <f t="shared" si="43"/>
        <v>2.8574500000000005</v>
      </c>
      <c r="J73" s="7">
        <f t="shared" si="44"/>
        <v>1.3948822798117353</v>
      </c>
      <c r="K73" s="36">
        <f t="shared" si="35"/>
        <v>0.6104034192513077</v>
      </c>
      <c r="L73" s="20"/>
      <c r="M73" s="22">
        <v>2.11</v>
      </c>
      <c r="N73" s="7">
        <f t="shared" si="45"/>
        <v>0.10765790848022055</v>
      </c>
      <c r="O73" s="7">
        <f t="shared" si="46"/>
        <v>0.52898297732778965</v>
      </c>
      <c r="P73" s="7">
        <f t="shared" si="47"/>
        <v>1.8528860711399877</v>
      </c>
      <c r="Q73" s="7">
        <f t="shared" si="36"/>
        <v>0.36954860152626079</v>
      </c>
      <c r="R73" s="19"/>
      <c r="S73" s="7">
        <f t="shared" si="48"/>
        <v>0.55977648226019383</v>
      </c>
      <c r="T73" s="7">
        <f t="shared" si="49"/>
        <v>0.66955781960498295</v>
      </c>
      <c r="U73" s="7">
        <f t="shared" si="50"/>
        <v>5.02745</v>
      </c>
      <c r="V73" s="7">
        <f t="shared" si="51"/>
        <v>1.778934291121044</v>
      </c>
      <c r="W73" s="41">
        <f t="shared" si="37"/>
        <v>0.55192933411528566</v>
      </c>
    </row>
    <row r="74" spans="1:23" ht="15" customHeight="1" x14ac:dyDescent="0.3">
      <c r="A74" s="21">
        <v>1.62</v>
      </c>
      <c r="B74" s="7">
        <f t="shared" si="38"/>
        <v>0.22838898833971977</v>
      </c>
      <c r="C74" s="7">
        <f t="shared" si="39"/>
        <v>0.65578930801112223</v>
      </c>
      <c r="D74" s="7">
        <f t="shared" si="40"/>
        <v>1.2666255736590768</v>
      </c>
      <c r="E74" s="36">
        <f t="shared" si="34"/>
        <v>0.54059500346198741</v>
      </c>
      <c r="F74" s="52"/>
      <c r="G74" s="7">
        <f t="shared" si="41"/>
        <v>0.66251074501057938</v>
      </c>
      <c r="H74" s="7">
        <f t="shared" si="42"/>
        <v>0.88765294773438008</v>
      </c>
      <c r="I74" s="7">
        <f t="shared" si="43"/>
        <v>2.8951333333333342</v>
      </c>
      <c r="J74" s="7">
        <f t="shared" si="44"/>
        <v>1.4018222950430999</v>
      </c>
      <c r="K74" s="36">
        <f t="shared" si="35"/>
        <v>0.60901617556927701</v>
      </c>
      <c r="L74" s="20"/>
      <c r="M74" s="22">
        <v>2.12</v>
      </c>
      <c r="N74" s="7">
        <f t="shared" si="45"/>
        <v>0.10598848367148782</v>
      </c>
      <c r="O74" s="7">
        <f t="shared" si="46"/>
        <v>0.52662622177283458</v>
      </c>
      <c r="P74" s="7">
        <f t="shared" si="47"/>
        <v>1.8690157529358493</v>
      </c>
      <c r="Q74" s="7">
        <f t="shared" si="36"/>
        <v>0.36635938209814156</v>
      </c>
      <c r="R74" s="19"/>
      <c r="S74" s="7">
        <f t="shared" si="48"/>
        <v>0.55829419185977158</v>
      </c>
      <c r="T74" s="7">
        <f t="shared" si="49"/>
        <v>0.66491928579867632</v>
      </c>
      <c r="U74" s="7">
        <f t="shared" si="50"/>
        <v>5.0768000000000004</v>
      </c>
      <c r="V74" s="7">
        <f t="shared" si="51"/>
        <v>1.7874529013883944</v>
      </c>
      <c r="W74" s="41">
        <f t="shared" si="37"/>
        <v>0.55098323950415129</v>
      </c>
    </row>
    <row r="75" spans="1:23" ht="15" customHeight="1" x14ac:dyDescent="0.3">
      <c r="A75" s="21">
        <v>1.63</v>
      </c>
      <c r="B75" s="7">
        <f t="shared" si="38"/>
        <v>0.22501403210018919</v>
      </c>
      <c r="C75" s="7">
        <f t="shared" si="39"/>
        <v>0.65300578563126066</v>
      </c>
      <c r="D75" s="7">
        <f t="shared" si="40"/>
        <v>1.2750216817996172</v>
      </c>
      <c r="E75" s="36">
        <f t="shared" si="34"/>
        <v>0.53703514705005861</v>
      </c>
      <c r="F75" s="52"/>
      <c r="G75" s="7">
        <f t="shared" si="41"/>
        <v>0.65961592037164518</v>
      </c>
      <c r="H75" s="7">
        <f t="shared" si="42"/>
        <v>0.8838092197242291</v>
      </c>
      <c r="I75" s="7">
        <f t="shared" si="43"/>
        <v>2.9330500000000002</v>
      </c>
      <c r="J75" s="7">
        <f t="shared" si="44"/>
        <v>1.4087890991380934</v>
      </c>
      <c r="K75" s="36">
        <f t="shared" si="35"/>
        <v>0.60763695949859775</v>
      </c>
      <c r="L75" s="20"/>
      <c r="M75" s="22">
        <v>2.13</v>
      </c>
      <c r="N75" s="7">
        <f t="shared" si="45"/>
        <v>0.1043445365078471</v>
      </c>
      <c r="O75" s="7">
        <f t="shared" si="46"/>
        <v>0.52427937799494606</v>
      </c>
      <c r="P75" s="7">
        <f t="shared" si="47"/>
        <v>1.8853341399939334</v>
      </c>
      <c r="Q75" s="7">
        <f t="shared" si="36"/>
        <v>0.36318838228828432</v>
      </c>
      <c r="R75" s="19"/>
      <c r="S75" s="7">
        <f t="shared" si="48"/>
        <v>0.55682977524675625</v>
      </c>
      <c r="T75" s="7">
        <f t="shared" si="49"/>
        <v>0.66028830364783053</v>
      </c>
      <c r="U75" s="7">
        <f t="shared" si="50"/>
        <v>5.1263833333333322</v>
      </c>
      <c r="V75" s="7">
        <f t="shared" si="51"/>
        <v>1.7960062749038128</v>
      </c>
      <c r="W75" s="41">
        <f t="shared" si="37"/>
        <v>0.55004515494491246</v>
      </c>
    </row>
    <row r="76" spans="1:23" ht="15" customHeight="1" x14ac:dyDescent="0.3">
      <c r="A76" s="21">
        <v>1.64</v>
      </c>
      <c r="B76" s="7">
        <f t="shared" si="38"/>
        <v>0.22168274640758889</v>
      </c>
      <c r="C76" s="7">
        <f t="shared" si="39"/>
        <v>0.65022888056595929</v>
      </c>
      <c r="D76" s="7">
        <f t="shared" si="40"/>
        <v>1.2835525332292681</v>
      </c>
      <c r="E76" s="36">
        <f t="shared" si="34"/>
        <v>0.53346586029834409</v>
      </c>
      <c r="F76" s="52"/>
      <c r="G76" s="7">
        <f t="shared" si="41"/>
        <v>0.65676546222742116</v>
      </c>
      <c r="H76" s="7">
        <f t="shared" si="42"/>
        <v>0.87992057888496289</v>
      </c>
      <c r="I76" s="7">
        <f t="shared" si="43"/>
        <v>2.9711999999999996</v>
      </c>
      <c r="J76" s="7">
        <f t="shared" si="44"/>
        <v>1.4157829863176674</v>
      </c>
      <c r="K76" s="36">
        <f t="shared" si="35"/>
        <v>0.60626592115205802</v>
      </c>
      <c r="L76" s="20"/>
      <c r="M76" s="22">
        <v>2.14</v>
      </c>
      <c r="N76" s="7">
        <f t="shared" si="45"/>
        <v>0.10272572181313938</v>
      </c>
      <c r="O76" s="7">
        <f t="shared" si="46"/>
        <v>0.5219424610630925</v>
      </c>
      <c r="P76" s="7">
        <f t="shared" si="47"/>
        <v>1.9018427330355148</v>
      </c>
      <c r="Q76" s="7">
        <f t="shared" si="36"/>
        <v>0.36003579290932042</v>
      </c>
      <c r="R76" s="19"/>
      <c r="S76" s="7">
        <f t="shared" si="48"/>
        <v>0.55538294396121646</v>
      </c>
      <c r="T76" s="7">
        <f t="shared" si="49"/>
        <v>0.65566553424798624</v>
      </c>
      <c r="U76" s="7">
        <f t="shared" si="50"/>
        <v>5.1762000000000006</v>
      </c>
      <c r="V76" s="7">
        <f t="shared" si="51"/>
        <v>1.8045944886016241</v>
      </c>
      <c r="W76" s="41">
        <f t="shared" si="37"/>
        <v>0.5491150199350685</v>
      </c>
    </row>
    <row r="77" spans="1:23" ht="15" customHeight="1" x14ac:dyDescent="0.3">
      <c r="A77" s="21">
        <v>1.65</v>
      </c>
      <c r="B77" s="7">
        <f t="shared" si="38"/>
        <v>0.21839480613709059</v>
      </c>
      <c r="C77" s="7">
        <f t="shared" si="39"/>
        <v>0.64745872450631281</v>
      </c>
      <c r="D77" s="7">
        <f t="shared" si="40"/>
        <v>1.2922188012503502</v>
      </c>
      <c r="E77" s="36">
        <f t="shared" si="34"/>
        <v>0.52988817042030689</v>
      </c>
      <c r="F77" s="52"/>
      <c r="G77" s="7">
        <f t="shared" si="41"/>
        <v>0.65395843632386352</v>
      </c>
      <c r="H77" s="7">
        <f t="shared" si="42"/>
        <v>0.87598837652705652</v>
      </c>
      <c r="I77" s="7">
        <f t="shared" si="43"/>
        <v>3.0095833333333335</v>
      </c>
      <c r="J77" s="7">
        <f t="shared" si="44"/>
        <v>1.4228042419140903</v>
      </c>
      <c r="K77" s="36">
        <f t="shared" si="35"/>
        <v>0.60490319805509407</v>
      </c>
      <c r="L77" s="20"/>
      <c r="M77" s="22">
        <v>2.15</v>
      </c>
      <c r="N77" s="7">
        <f t="shared" si="45"/>
        <v>0.10113169727622479</v>
      </c>
      <c r="O77" s="7">
        <f t="shared" si="46"/>
        <v>0.51961548454143947</v>
      </c>
      <c r="P77" s="7">
        <f t="shared" si="47"/>
        <v>1.9185430477834298</v>
      </c>
      <c r="Q77" s="7">
        <f t="shared" si="36"/>
        <v>0.35690179439464148</v>
      </c>
      <c r="R77" s="19"/>
      <c r="S77" s="7">
        <f t="shared" si="48"/>
        <v>0.553953415469572</v>
      </c>
      <c r="T77" s="7">
        <f t="shared" si="49"/>
        <v>0.65105162192761445</v>
      </c>
      <c r="U77" s="7">
        <f t="shared" si="50"/>
        <v>5.2262499999999994</v>
      </c>
      <c r="V77" s="7">
        <f t="shared" si="51"/>
        <v>1.8132176176311516</v>
      </c>
      <c r="W77" s="41">
        <f t="shared" si="37"/>
        <v>0.54819277362052732</v>
      </c>
    </row>
    <row r="78" spans="1:23" ht="15" customHeight="1" x14ac:dyDescent="0.3">
      <c r="A78" s="21">
        <v>1.66</v>
      </c>
      <c r="B78" s="7">
        <f t="shared" si="38"/>
        <v>0.21514988004430938</v>
      </c>
      <c r="C78" s="7">
        <f t="shared" si="39"/>
        <v>0.6446954458713704</v>
      </c>
      <c r="D78" s="7">
        <f t="shared" si="40"/>
        <v>1.3010211799855422</v>
      </c>
      <c r="E78" s="36">
        <f t="shared" si="34"/>
        <v>0.52630308169531848</v>
      </c>
      <c r="F78" s="52"/>
      <c r="G78" s="7">
        <f t="shared" si="41"/>
        <v>0.65119393408874504</v>
      </c>
      <c r="H78" s="7">
        <f t="shared" si="42"/>
        <v>0.872013962588853</v>
      </c>
      <c r="I78" s="7">
        <f t="shared" si="43"/>
        <v>3.0482</v>
      </c>
      <c r="J78" s="7">
        <f t="shared" si="44"/>
        <v>1.4298531426912466</v>
      </c>
      <c r="K78" s="36">
        <f t="shared" si="35"/>
        <v>0.60354891581416759</v>
      </c>
      <c r="L78" s="20"/>
      <c r="M78" s="22">
        <v>2.16</v>
      </c>
      <c r="N78" s="7">
        <f t="shared" si="45"/>
        <v>9.9562123497455024E-2</v>
      </c>
      <c r="O78" s="7">
        <f t="shared" si="46"/>
        <v>0.51729846051978157</v>
      </c>
      <c r="P78" s="7">
        <f t="shared" si="47"/>
        <v>1.9354366149443065</v>
      </c>
      <c r="Q78" s="7">
        <f t="shared" si="36"/>
        <v>0.35378655704360218</v>
      </c>
      <c r="R78" s="19"/>
      <c r="S78" s="7">
        <f t="shared" si="48"/>
        <v>0.55254091301451136</v>
      </c>
      <c r="T78" s="7">
        <f t="shared" si="49"/>
        <v>0.64644719439636811</v>
      </c>
      <c r="U78" s="7">
        <f t="shared" si="50"/>
        <v>5.276533333333334</v>
      </c>
      <c r="V78" s="7">
        <f t="shared" si="51"/>
        <v>1.8218757354061876</v>
      </c>
      <c r="W78" s="41">
        <f t="shared" si="37"/>
        <v>0.54727835484529719</v>
      </c>
    </row>
    <row r="79" spans="1:23" ht="15" customHeight="1" x14ac:dyDescent="0.3">
      <c r="A79" s="21">
        <v>1.67</v>
      </c>
      <c r="B79" s="7">
        <f t="shared" si="38"/>
        <v>0.21194763112734333</v>
      </c>
      <c r="C79" s="7">
        <f t="shared" si="39"/>
        <v>0.64193916984426569</v>
      </c>
      <c r="D79" s="7">
        <f t="shared" si="40"/>
        <v>1.3099603840828593</v>
      </c>
      <c r="E79" s="36">
        <f t="shared" si="34"/>
        <v>0.52271157563033521</v>
      </c>
      <c r="F79" s="52"/>
      <c r="G79" s="7">
        <f t="shared" si="41"/>
        <v>0.64847107174642105</v>
      </c>
      <c r="H79" s="7">
        <f t="shared" si="42"/>
        <v>0.86799868448810613</v>
      </c>
      <c r="I79" s="7">
        <f t="shared" si="43"/>
        <v>3.0870500000000001</v>
      </c>
      <c r="J79" s="7">
        <f t="shared" si="44"/>
        <v>1.4369299571515648</v>
      </c>
      <c r="K79" s="36">
        <f t="shared" si="35"/>
        <v>0.60220318875091317</v>
      </c>
      <c r="L79" s="20"/>
      <c r="M79" s="22">
        <v>2.17</v>
      </c>
      <c r="N79" s="7">
        <f t="shared" si="45"/>
        <v>9.8016664031775919E-2</v>
      </c>
      <c r="O79" s="7">
        <f t="shared" si="46"/>
        <v>0.51499139964362606</v>
      </c>
      <c r="P79" s="7">
        <f t="shared" si="47"/>
        <v>1.9525249801927995</v>
      </c>
      <c r="Q79" s="7">
        <f t="shared" si="36"/>
        <v>0.35069024126372894</v>
      </c>
      <c r="R79" s="19"/>
      <c r="S79" s="7">
        <f t="shared" si="48"/>
        <v>0.55114516546947345</v>
      </c>
      <c r="T79" s="7">
        <f t="shared" si="49"/>
        <v>0.64185286290007859</v>
      </c>
      <c r="U79" s="7">
        <f t="shared" si="50"/>
        <v>5.3270499999999998</v>
      </c>
      <c r="V79" s="7">
        <f t="shared" si="51"/>
        <v>1.8305689136528696</v>
      </c>
      <c r="W79" s="41">
        <f t="shared" si="37"/>
        <v>0.54637170219855025</v>
      </c>
    </row>
    <row r="80" spans="1:23" ht="15" customHeight="1" x14ac:dyDescent="0.3">
      <c r="A80" s="21">
        <v>1.68</v>
      </c>
      <c r="B80" s="7">
        <f t="shared" si="38"/>
        <v>0.20878771697992662</v>
      </c>
      <c r="C80" s="7">
        <f t="shared" si="39"/>
        <v>0.63919001840867262</v>
      </c>
      <c r="D80" s="7">
        <f t="shared" si="40"/>
        <v>1.3190371484331567</v>
      </c>
      <c r="E80" s="36">
        <f t="shared" si="34"/>
        <v>0.51911461113179547</v>
      </c>
      <c r="F80" s="52"/>
      <c r="G80" s="7">
        <f t="shared" si="41"/>
        <v>0.64578898946952612</v>
      </c>
      <c r="H80" s="7">
        <f t="shared" si="42"/>
        <v>0.86394388602985328</v>
      </c>
      <c r="I80" s="7">
        <f t="shared" si="43"/>
        <v>3.1261333333333332</v>
      </c>
      <c r="J80" s="7">
        <f t="shared" si="44"/>
        <v>1.4440349458301833</v>
      </c>
      <c r="K80" s="36">
        <f t="shared" si="35"/>
        <v>0.60086612050387</v>
      </c>
      <c r="L80" s="20"/>
      <c r="M80" s="22">
        <v>2.1800000000000002</v>
      </c>
      <c r="N80" s="7">
        <f t="shared" si="45"/>
        <v>9.6494985428564883E-2</v>
      </c>
      <c r="O80" s="7">
        <f t="shared" si="46"/>
        <v>0.51269431114392361</v>
      </c>
      <c r="P80" s="7">
        <f t="shared" si="47"/>
        <v>1.9698097041577982</v>
      </c>
      <c r="Q80" s="7">
        <f t="shared" si="36"/>
        <v>0.34761299780987259</v>
      </c>
      <c r="R80" s="19"/>
      <c r="S80" s="7">
        <f t="shared" si="48"/>
        <v>0.54976590719753093</v>
      </c>
      <c r="T80" s="7">
        <f t="shared" si="49"/>
        <v>0.63726922238202577</v>
      </c>
      <c r="U80" s="7">
        <f t="shared" si="50"/>
        <v>5.3778000000000006</v>
      </c>
      <c r="V80" s="7">
        <f t="shared" si="51"/>
        <v>1.8392972224560222</v>
      </c>
      <c r="W80" s="41">
        <f t="shared" si="37"/>
        <v>0.54547275405917572</v>
      </c>
    </row>
    <row r="81" spans="1:23" ht="15" customHeight="1" x14ac:dyDescent="0.3">
      <c r="A81" s="21">
        <v>1.69</v>
      </c>
      <c r="B81" s="7">
        <f t="shared" si="38"/>
        <v>0.20566979013572817</v>
      </c>
      <c r="C81" s="7">
        <f t="shared" si="39"/>
        <v>0.63644811038556037</v>
      </c>
      <c r="D81" s="7">
        <f t="shared" si="40"/>
        <v>1.3282522278996305</v>
      </c>
      <c r="E81" s="36">
        <f t="shared" si="34"/>
        <v>0.51551312468719779</v>
      </c>
      <c r="F81" s="52"/>
      <c r="G81" s="7">
        <f t="shared" si="41"/>
        <v>0.6431468505657888</v>
      </c>
      <c r="H81" s="7">
        <f t="shared" si="42"/>
        <v>0.8598509063687122</v>
      </c>
      <c r="I81" s="7">
        <f t="shared" si="43"/>
        <v>3.1654499999999999</v>
      </c>
      <c r="J81" s="7">
        <f t="shared" si="44"/>
        <v>1.4511683615769755</v>
      </c>
      <c r="K81" s="36">
        <f t="shared" si="35"/>
        <v>0.59953780459951134</v>
      </c>
      <c r="L81" s="20"/>
      <c r="M81" s="22">
        <v>2.19</v>
      </c>
      <c r="N81" s="7">
        <f t="shared" si="45"/>
        <v>9.4996757268312693E-2</v>
      </c>
      <c r="O81" s="7">
        <f t="shared" si="46"/>
        <v>0.51040720286644692</v>
      </c>
      <c r="P81" s="7">
        <f t="shared" si="47"/>
        <v>1.9872923624105383</v>
      </c>
      <c r="Q81" s="7">
        <f t="shared" si="36"/>
        <v>0.34455496802026014</v>
      </c>
      <c r="R81" s="19"/>
      <c r="S81" s="7">
        <f t="shared" si="48"/>
        <v>0.54840287791451814</v>
      </c>
      <c r="T81" s="7">
        <f t="shared" si="49"/>
        <v>0.63269685165006118</v>
      </c>
      <c r="U81" s="7">
        <f t="shared" si="50"/>
        <v>5.4287833333333335</v>
      </c>
      <c r="V81" s="7">
        <f t="shared" si="51"/>
        <v>1.84806073030402</v>
      </c>
      <c r="W81" s="41">
        <f t="shared" si="37"/>
        <v>0.54458144863794988</v>
      </c>
    </row>
    <row r="82" spans="1:23" ht="15" customHeight="1" x14ac:dyDescent="0.3">
      <c r="A82" s="21">
        <v>1.7</v>
      </c>
      <c r="B82" s="7">
        <f t="shared" si="38"/>
        <v>0.20259349840383614</v>
      </c>
      <c r="C82" s="7">
        <f t="shared" si="39"/>
        <v>0.63371356147021551</v>
      </c>
      <c r="D82" s="7">
        <f t="shared" si="40"/>
        <v>1.3376063970588237</v>
      </c>
      <c r="E82" s="36">
        <f t="shared" si="34"/>
        <v>0.51190803055583622</v>
      </c>
      <c r="F82" s="52"/>
      <c r="G82" s="7">
        <f t="shared" si="41"/>
        <v>0.64054384069825721</v>
      </c>
      <c r="H82" s="7">
        <f t="shared" si="42"/>
        <v>0.85572107902379735</v>
      </c>
      <c r="I82" s="7">
        <f t="shared" si="43"/>
        <v>3.2050000000000001</v>
      </c>
      <c r="J82" s="7">
        <f t="shared" si="44"/>
        <v>1.4583304498269896</v>
      </c>
      <c r="K82" s="36">
        <f t="shared" si="35"/>
        <v>0.59821832499418903</v>
      </c>
      <c r="L82" s="20"/>
      <c r="M82" s="22">
        <v>2.2000000000000002</v>
      </c>
      <c r="N82" s="7">
        <f t="shared" si="45"/>
        <v>9.3521652196252178E-2</v>
      </c>
      <c r="O82" s="7">
        <f t="shared" si="46"/>
        <v>0.50813008130081305</v>
      </c>
      <c r="P82" s="7">
        <f t="shared" si="47"/>
        <v>2.0049745454545462</v>
      </c>
      <c r="Q82" s="7">
        <f t="shared" si="36"/>
        <v>0.34151628404939965</v>
      </c>
      <c r="R82" s="19"/>
      <c r="S82" s="7">
        <f t="shared" si="48"/>
        <v>0.54705582255625496</v>
      </c>
      <c r="T82" s="7">
        <f t="shared" si="49"/>
        <v>0.62813631354919475</v>
      </c>
      <c r="U82" s="7">
        <f t="shared" si="50"/>
        <v>5.4800000000000013</v>
      </c>
      <c r="V82" s="7">
        <f t="shared" si="51"/>
        <v>1.8568595041322313</v>
      </c>
      <c r="W82" s="41">
        <f t="shared" si="37"/>
        <v>0.54369772401743488</v>
      </c>
    </row>
    <row r="83" spans="1:23" ht="15" customHeight="1" x14ac:dyDescent="0.3">
      <c r="A83" s="21">
        <v>1.71</v>
      </c>
      <c r="B83" s="7">
        <f t="shared" si="38"/>
        <v>0.19955848519547661</v>
      </c>
      <c r="C83" s="7">
        <f t="shared" si="39"/>
        <v>0.6309864842695071</v>
      </c>
      <c r="D83" s="7">
        <f t="shared" si="40"/>
        <v>1.3471004499526773</v>
      </c>
      <c r="E83" s="36">
        <f t="shared" si="34"/>
        <v>0.50830022096817262</v>
      </c>
      <c r="F83" s="52"/>
      <c r="G83" s="7">
        <f t="shared" si="41"/>
        <v>0.63797916713732372</v>
      </c>
      <c r="H83" s="7">
        <f t="shared" si="42"/>
        <v>0.85155573094449011</v>
      </c>
      <c r="I83" s="7">
        <f t="shared" si="43"/>
        <v>3.2447833333333334</v>
      </c>
      <c r="J83" s="7">
        <f t="shared" si="44"/>
        <v>1.4655214488598578</v>
      </c>
      <c r="K83" s="36">
        <f t="shared" si="35"/>
        <v>0.59690775658851913</v>
      </c>
      <c r="L83" s="20"/>
      <c r="M83" s="22">
        <v>2.21</v>
      </c>
      <c r="N83" s="7">
        <f t="shared" si="45"/>
        <v>9.2069345953037438E-2</v>
      </c>
      <c r="O83" s="7">
        <f t="shared" si="46"/>
        <v>0.50586295160915007</v>
      </c>
      <c r="P83" s="7">
        <f t="shared" si="47"/>
        <v>2.022857858717364</v>
      </c>
      <c r="Q83" s="7">
        <f t="shared" si="36"/>
        <v>0.33849706909779553</v>
      </c>
      <c r="R83" s="19"/>
      <c r="S83" s="7">
        <f t="shared" si="48"/>
        <v>0.54572449114972288</v>
      </c>
      <c r="T83" s="7">
        <f t="shared" si="49"/>
        <v>0.62358815513921961</v>
      </c>
      <c r="U83" s="7">
        <f t="shared" si="50"/>
        <v>5.5314500000000004</v>
      </c>
      <c r="V83" s="7">
        <f t="shared" si="51"/>
        <v>1.8656936093650822</v>
      </c>
      <c r="W83" s="41">
        <f t="shared" si="37"/>
        <v>0.54282151818971613</v>
      </c>
    </row>
    <row r="84" spans="1:23" ht="15" customHeight="1" x14ac:dyDescent="0.3">
      <c r="A84" s="21">
        <v>1.72</v>
      </c>
      <c r="B84" s="7">
        <f t="shared" si="38"/>
        <v>0.19656438984202404</v>
      </c>
      <c r="C84" s="7">
        <f t="shared" si="39"/>
        <v>0.62826698833936478</v>
      </c>
      <c r="D84" s="7">
        <f t="shared" si="40"/>
        <v>1.3567351998511625</v>
      </c>
      <c r="E84" s="36">
        <f t="shared" si="34"/>
        <v>0.5046905663333473</v>
      </c>
      <c r="F84" s="52"/>
      <c r="G84" s="7">
        <f t="shared" si="41"/>
        <v>0.63545205804302451</v>
      </c>
      <c r="H84" s="7">
        <f t="shared" si="42"/>
        <v>0.84735618162537651</v>
      </c>
      <c r="I84" s="7">
        <f t="shared" si="43"/>
        <v>3.2848000000000002</v>
      </c>
      <c r="J84" s="7">
        <f t="shared" si="44"/>
        <v>1.4727415900486749</v>
      </c>
      <c r="K84" s="36">
        <f t="shared" si="35"/>
        <v>0.59560616571565306</v>
      </c>
      <c r="L84" s="20"/>
      <c r="M84" s="22">
        <v>2.21999999999999</v>
      </c>
      <c r="N84" s="7">
        <f t="shared" si="45"/>
        <v>9.0639517402575212E-2</v>
      </c>
      <c r="O84" s="7">
        <f t="shared" si="46"/>
        <v>0.50360581765440782</v>
      </c>
      <c r="P84" s="7">
        <f t="shared" si="47"/>
        <v>2.0409439225439927</v>
      </c>
      <c r="Q84" s="7">
        <f t="shared" si="36"/>
        <v>0.33549743763844686</v>
      </c>
      <c r="R84" s="19"/>
      <c r="S84" s="7">
        <f t="shared" si="48"/>
        <v>0.54440863868805589</v>
      </c>
      <c r="T84" s="7">
        <f t="shared" si="49"/>
        <v>0.61905290787700751</v>
      </c>
      <c r="U84" s="7">
        <f t="shared" si="50"/>
        <v>5.5831333333332811</v>
      </c>
      <c r="V84" s="7">
        <f t="shared" si="51"/>
        <v>1.8745631099567943</v>
      </c>
      <c r="W84" s="41">
        <f t="shared" si="37"/>
        <v>0.54195276909207757</v>
      </c>
    </row>
    <row r="85" spans="1:23" ht="15" customHeight="1" x14ac:dyDescent="0.3">
      <c r="A85" s="21">
        <v>1.73</v>
      </c>
      <c r="B85" s="7">
        <f t="shared" si="38"/>
        <v>0.19361084790436811</v>
      </c>
      <c r="C85" s="7">
        <f t="shared" si="39"/>
        <v>0.62555518022244749</v>
      </c>
      <c r="D85" s="7">
        <f t="shared" si="40"/>
        <v>1.3665114790250723</v>
      </c>
      <c r="E85" s="36">
        <f t="shared" si="34"/>
        <v>0.50107991545434161</v>
      </c>
      <c r="F85" s="52"/>
      <c r="G85" s="7">
        <f t="shared" si="41"/>
        <v>0.63296176177617469</v>
      </c>
      <c r="H85" s="7">
        <f t="shared" si="42"/>
        <v>0.84312374226869891</v>
      </c>
      <c r="I85" s="7">
        <f t="shared" si="43"/>
        <v>3.3250500000000005</v>
      </c>
      <c r="J85" s="7">
        <f t="shared" si="44"/>
        <v>1.4799910980988338</v>
      </c>
      <c r="K85" s="36">
        <f t="shared" si="35"/>
        <v>0.59431361060480048</v>
      </c>
      <c r="L85" s="20"/>
      <c r="M85" s="22">
        <v>2.23</v>
      </c>
      <c r="N85" s="7">
        <f t="shared" si="45"/>
        <v>8.9231848557097121E-2</v>
      </c>
      <c r="O85" s="7">
        <f t="shared" si="46"/>
        <v>0.5013586820282967</v>
      </c>
      <c r="P85" s="7">
        <f t="shared" si="47"/>
        <v>2.0592343721920958</v>
      </c>
      <c r="Q85" s="7">
        <f t="shared" si="36"/>
        <v>0.33251749564007127</v>
      </c>
      <c r="R85" s="19"/>
      <c r="S85" s="7">
        <f t="shared" si="48"/>
        <v>0.54310802500920397</v>
      </c>
      <c r="T85" s="7">
        <f t="shared" si="49"/>
        <v>0.6145310878030884</v>
      </c>
      <c r="U85" s="7">
        <f t="shared" si="50"/>
        <v>5.6350500000000006</v>
      </c>
      <c r="V85" s="7">
        <f t="shared" si="51"/>
        <v>1.8834680684308955</v>
      </c>
      <c r="W85" s="41">
        <f t="shared" si="37"/>
        <v>0.54109141464071675</v>
      </c>
    </row>
    <row r="86" spans="1:23" ht="15" customHeight="1" x14ac:dyDescent="0.3">
      <c r="A86" s="21">
        <v>1.74</v>
      </c>
      <c r="B86" s="7">
        <f t="shared" si="38"/>
        <v>0.19069749147370565</v>
      </c>
      <c r="C86" s="7">
        <f t="shared" si="39"/>
        <v>0.62285116348597347</v>
      </c>
      <c r="D86" s="7">
        <f t="shared" si="40"/>
        <v>1.3764301385285649</v>
      </c>
      <c r="E86" s="36">
        <f t="shared" si="34"/>
        <v>0.49746909575030357</v>
      </c>
      <c r="F86" s="52"/>
      <c r="G86" s="7">
        <f t="shared" si="41"/>
        <v>0.63050754623697824</v>
      </c>
      <c r="H86" s="7">
        <f t="shared" si="42"/>
        <v>0.8388597149927236</v>
      </c>
      <c r="I86" s="7">
        <f>(2*$G$30/($G$30+1)*A86^2-($G$30-1)/($G$30+1))</f>
        <v>3.3655333333333339</v>
      </c>
      <c r="J86" s="7">
        <f t="shared" si="44"/>
        <v>1.4872701912772859</v>
      </c>
      <c r="K86" s="36">
        <f t="shared" si="35"/>
        <v>0.59303014182129177</v>
      </c>
      <c r="L86" s="20"/>
      <c r="M86" s="22">
        <v>2.23999999999999</v>
      </c>
      <c r="N86" s="7">
        <f t="shared" si="45"/>
        <v>8.7846024599599823E-2</v>
      </c>
      <c r="O86" s="7">
        <f t="shared" si="46"/>
        <v>0.49912154607890336</v>
      </c>
      <c r="P86" s="7">
        <f t="shared" si="47"/>
        <v>2.0777308578285538</v>
      </c>
      <c r="Q86" s="7">
        <f t="shared" si="36"/>
        <v>0.3295573407870962</v>
      </c>
      <c r="R86" s="19"/>
      <c r="S86" s="7">
        <f t="shared" si="48"/>
        <v>0.54182241467817416</v>
      </c>
      <c r="T86" s="7">
        <f t="shared" si="49"/>
        <v>0.61002319573224073</v>
      </c>
      <c r="U86" s="7">
        <f>(2*$G$30/($G$30+1)*M86^2-($G$30-1)/($G$30+1))</f>
        <v>5.6871999999999483</v>
      </c>
      <c r="V86" s="7">
        <f t="shared" si="51"/>
        <v>1.8924085459183582</v>
      </c>
      <c r="W86" s="41">
        <f t="shared" si="37"/>
        <v>0.54023739276260174</v>
      </c>
    </row>
    <row r="87" spans="1:23" ht="15" customHeight="1" x14ac:dyDescent="0.3">
      <c r="A87" s="21">
        <v>1.75</v>
      </c>
      <c r="B87" s="7">
        <f t="shared" si="38"/>
        <v>0.18782394946383796</v>
      </c>
      <c r="C87" s="7">
        <f t="shared" ref="C87:C111" si="52">1/(1+($G$1-1)/2*A87^2)</f>
        <v>0.62015503875969002</v>
      </c>
      <c r="D87" s="7">
        <f t="shared" ref="D87:D111" si="53">1/A87*(2/($G$1+1)*(1+($G$1-1)/2*A87^2))^(($G$1+1)/2/($G$1-1))</f>
        <v>1.3864920479910716</v>
      </c>
      <c r="E87" s="36">
        <f t="shared" si="34"/>
        <v>0.49385891348558242</v>
      </c>
      <c r="F87" s="52"/>
      <c r="G87" s="7">
        <f t="shared" ref="G87:G111" si="54">SQRT((A87^2+2/($G$30-1))/(2*$G$30/($G$30-1)*A87^2-1))</f>
        <v>0.62808869822982538</v>
      </c>
      <c r="H87" s="7">
        <f t="shared" ref="H87:H111" si="55">(($G$30+1)/2*A87^2/(1+($G$30-1)/2*A87^2))^($G$30/($G$30-1))*(2*$G$30/($G$30+1)*A87^2-($G$30-1)/($G$30+1))^(-1/($G$30-1))</f>
        <v>0.83456539208449898</v>
      </c>
      <c r="I87" s="7">
        <f t="shared" ref="I87:I111" si="56">(2*$G$30/($G$30+1)*A87^2-($G$30-1)/($G$30+1))</f>
        <v>3.4062500000000004</v>
      </c>
      <c r="J87" s="7">
        <f t="shared" ref="J87:J111" si="57">(2*$G$30/($G$30-1)*A87^2-1)*(1+($G$30-1)/2*A87^2)/(($G$30+1)^2/2/($G$30-1)*A87^2)</f>
        <v>1.4945790816326527</v>
      </c>
      <c r="K87" s="36">
        <f t="shared" si="35"/>
        <v>0.59175580268439776</v>
      </c>
      <c r="L87" s="20"/>
      <c r="M87" s="22">
        <v>2.25</v>
      </c>
      <c r="N87" s="7">
        <f t="shared" si="45"/>
        <v>8.6481733903689614E-2</v>
      </c>
      <c r="O87" s="7">
        <f t="shared" ref="O87:O111" si="58">1/(1+($G$1-1)/2*M87^2)</f>
        <v>0.49689440993788825</v>
      </c>
      <c r="P87" s="7">
        <f t="shared" ref="P87:P111" si="59">1/M87*(2/($G$1+1)*(1+($G$1-1)/2*M87^2))^(($G$1+1)/2/($G$1-1))</f>
        <v>2.0964350445280351</v>
      </c>
      <c r="Q87" s="7">
        <f t="shared" si="36"/>
        <v>0.32661706269626989</v>
      </c>
      <c r="R87" s="19"/>
      <c r="S87" s="7">
        <f t="shared" ref="S87:S111" si="60">SQRT((M87^2+2/($G$30-1))/(2*$G$30/($G$30-1)*M87^2-1))</f>
        <v>0.54055157687266808</v>
      </c>
      <c r="T87" s="7">
        <f t="shared" ref="T87:T111" si="61">(($G$30+1)/2*M87^2/(1+($G$30-1)/2*M87^2))^($G$30/($G$30-1))*(2*$G$30/($G$30+1)*M87^2-($G$30-1)/($G$30+1))^(-1/($G$30-1))</f>
        <v>0.60552971744757478</v>
      </c>
      <c r="U87" s="7">
        <f t="shared" ref="U87:U111" si="62">(2*$G$30/($G$30+1)*M87^2-($G$30-1)/($G$30+1))</f>
        <v>5.739583333333333</v>
      </c>
      <c r="V87" s="7">
        <f t="shared" ref="V87:V111" si="63">(2*$G$30/($G$30-1)*M87^2-1)*(1+($G$30-1)/2*M87^2)/(($G$30+1)^2/2/($G$30-1)*M87^2)</f>
        <v>1.9013846021947873</v>
      </c>
      <c r="W87" s="41">
        <f t="shared" si="37"/>
        <v>0.53939064142553417</v>
      </c>
    </row>
    <row r="88" spans="1:23" ht="15" customHeight="1" x14ac:dyDescent="0.3">
      <c r="A88" s="21">
        <v>1.76</v>
      </c>
      <c r="B88" s="7">
        <f t="shared" si="38"/>
        <v>0.1849898478950546</v>
      </c>
      <c r="C88" s="7">
        <f t="shared" si="52"/>
        <v>0.61746690377395774</v>
      </c>
      <c r="D88" s="7">
        <f t="shared" si="53"/>
        <v>1.3966980954181818</v>
      </c>
      <c r="E88" s="36">
        <f t="shared" si="34"/>
        <v>0.49025015400501193</v>
      </c>
      <c r="F88" s="52"/>
      <c r="G88" s="7">
        <f t="shared" si="54"/>
        <v>0.62570452285305933</v>
      </c>
      <c r="H88" s="7">
        <f t="shared" si="55"/>
        <v>0.83024205529547723</v>
      </c>
      <c r="I88" s="7">
        <f t="shared" si="56"/>
        <v>3.4472000000000005</v>
      </c>
      <c r="J88" s="7">
        <f t="shared" si="57"/>
        <v>1.5019179752066112</v>
      </c>
      <c r="K88" s="36">
        <f t="shared" si="35"/>
        <v>0.59049062966406263</v>
      </c>
      <c r="L88" s="20"/>
      <c r="M88" s="22">
        <v>2.25999999999999</v>
      </c>
      <c r="N88" s="7">
        <f t="shared" si="45"/>
        <v>8.5138668051001523E-2</v>
      </c>
      <c r="O88" s="7">
        <f t="shared" si="58"/>
        <v>0.4946772725473923</v>
      </c>
      <c r="P88" s="7">
        <f t="shared" si="59"/>
        <v>2.1153486122725482</v>
      </c>
      <c r="Q88" s="7">
        <f t="shared" si="36"/>
        <v>0.32369674313003849</v>
      </c>
      <c r="R88" s="19"/>
      <c r="S88" s="7">
        <f t="shared" si="60"/>
        <v>0.53929528527207549</v>
      </c>
      <c r="T88" s="7">
        <f t="shared" si="61"/>
        <v>0.60105112389802162</v>
      </c>
      <c r="U88" s="7">
        <f t="shared" si="62"/>
        <v>5.7921999999999478</v>
      </c>
      <c r="V88" s="7">
        <f t="shared" si="63"/>
        <v>1.9103962957161786</v>
      </c>
      <c r="W88" s="41">
        <f t="shared" si="37"/>
        <v>0.53855109866654027</v>
      </c>
    </row>
    <row r="89" spans="1:23" ht="15" customHeight="1" x14ac:dyDescent="0.3">
      <c r="A89" s="21">
        <v>1.77</v>
      </c>
      <c r="B89" s="7">
        <f t="shared" si="38"/>
        <v>0.18219481016969499</v>
      </c>
      <c r="C89" s="7">
        <f t="shared" si="52"/>
        <v>0.61478685339792694</v>
      </c>
      <c r="D89" s="7">
        <f t="shared" si="53"/>
        <v>1.4070491870011748</v>
      </c>
      <c r="E89" s="36">
        <f t="shared" si="34"/>
        <v>0.48664358197500507</v>
      </c>
      <c r="F89" s="52"/>
      <c r="G89" s="7">
        <f t="shared" si="54"/>
        <v>0.62335434291255876</v>
      </c>
      <c r="H89" s="7">
        <f t="shared" si="55"/>
        <v>0.82589097517856525</v>
      </c>
      <c r="I89" s="7">
        <f t="shared" si="56"/>
        <v>3.4883833333333341</v>
      </c>
      <c r="J89" s="7">
        <f t="shared" si="57"/>
        <v>1.5092870722369405</v>
      </c>
      <c r="K89" s="36">
        <f t="shared" si="35"/>
        <v>0.58923465275763343</v>
      </c>
      <c r="L89" s="20"/>
      <c r="M89" s="22">
        <v>2.2699999999999898</v>
      </c>
      <c r="N89" s="7">
        <f t="shared" si="45"/>
        <v>8.3816521846200212E-2</v>
      </c>
      <c r="O89" s="7">
        <f t="shared" si="58"/>
        <v>0.49247013168651549</v>
      </c>
      <c r="P89" s="7">
        <f t="shared" si="59"/>
        <v>2.1344732559530097</v>
      </c>
      <c r="Q89" s="7">
        <f t="shared" si="36"/>
        <v>0.32079645620649783</v>
      </c>
      <c r="R89" s="19"/>
      <c r="S89" s="7">
        <f t="shared" si="60"/>
        <v>0.53805331794962996</v>
      </c>
      <c r="T89" s="7">
        <f t="shared" si="61"/>
        <v>0.59658787139866021</v>
      </c>
      <c r="U89" s="7">
        <f t="shared" si="62"/>
        <v>5.8450499999999463</v>
      </c>
      <c r="V89" s="7">
        <f t="shared" si="63"/>
        <v>1.9194436836538558</v>
      </c>
      <c r="W89" s="41">
        <f t="shared" si="37"/>
        <v>0.53771870261863031</v>
      </c>
    </row>
    <row r="90" spans="1:23" ht="15" customHeight="1" x14ac:dyDescent="0.3">
      <c r="A90" s="21">
        <v>1.78</v>
      </c>
      <c r="B90" s="7">
        <f t="shared" si="38"/>
        <v>0.17943845733948011</v>
      </c>
      <c r="C90" s="7">
        <f t="shared" si="52"/>
        <v>0.61211497967778261</v>
      </c>
      <c r="D90" s="7">
        <f t="shared" si="53"/>
        <v>1.4175462469348326</v>
      </c>
      <c r="E90" s="36">
        <f t="shared" si="34"/>
        <v>0.48303994163003083</v>
      </c>
      <c r="F90" s="52"/>
      <c r="G90" s="7">
        <f t="shared" si="54"/>
        <v>0.62103749835804578</v>
      </c>
      <c r="H90" s="7">
        <f t="shared" si="55"/>
        <v>0.82151341046518356</v>
      </c>
      <c r="I90" s="7">
        <f t="shared" si="56"/>
        <v>3.5298000000000007</v>
      </c>
      <c r="J90" s="7">
        <f t="shared" si="57"/>
        <v>1.5166865673526069</v>
      </c>
      <c r="K90" s="36">
        <f t="shared" si="35"/>
        <v>0.58798789584762645</v>
      </c>
      <c r="L90" s="20"/>
      <c r="M90" s="22">
        <v>2.27999999999999</v>
      </c>
      <c r="N90" s="7">
        <f t="shared" si="45"/>
        <v>8.2514993329726283E-2</v>
      </c>
      <c r="O90" s="7">
        <f t="shared" si="58"/>
        <v>0.49027298399749203</v>
      </c>
      <c r="P90" s="7">
        <f t="shared" si="59"/>
        <v>2.1538106853717811</v>
      </c>
      <c r="Q90" s="7">
        <f t="shared" si="36"/>
        <v>0.31791626860606614</v>
      </c>
      <c r="R90" s="19"/>
      <c r="S90" s="7">
        <f t="shared" si="60"/>
        <v>0.53682545726769304</v>
      </c>
      <c r="T90" s="7">
        <f t="shared" si="61"/>
        <v>0.59214040183380712</v>
      </c>
      <c r="U90" s="7">
        <f t="shared" si="62"/>
        <v>5.8981333333332797</v>
      </c>
      <c r="V90" s="7">
        <f t="shared" si="63"/>
        <v>1.9285268219281053</v>
      </c>
      <c r="W90" s="41">
        <f t="shared" si="37"/>
        <v>0.53689339153603988</v>
      </c>
    </row>
    <row r="91" spans="1:23" ht="15" customHeight="1" x14ac:dyDescent="0.3">
      <c r="A91" s="21">
        <v>1.79</v>
      </c>
      <c r="B91" s="7">
        <f t="shared" si="38"/>
        <v>0.176720408364716</v>
      </c>
      <c r="C91" s="7">
        <f t="shared" si="52"/>
        <v>0.60945137187503817</v>
      </c>
      <c r="D91" s="7">
        <f t="shared" si="53"/>
        <v>1.4281902172432261</v>
      </c>
      <c r="E91" s="36">
        <f t="shared" si="34"/>
        <v>0.47943995702405662</v>
      </c>
      <c r="F91" s="52"/>
      <c r="G91" s="7">
        <f t="shared" si="54"/>
        <v>0.61875334574108187</v>
      </c>
      <c r="H91" s="7">
        <f t="shared" si="55"/>
        <v>0.81711060748095443</v>
      </c>
      <c r="I91" s="7">
        <f t="shared" si="56"/>
        <v>3.5714500000000005</v>
      </c>
      <c r="J91" s="7">
        <f t="shared" si="57"/>
        <v>1.5241166497612431</v>
      </c>
      <c r="K91" s="36">
        <f t="shared" si="35"/>
        <v>0.58675037704149657</v>
      </c>
      <c r="L91" s="20"/>
      <c r="M91" s="22">
        <v>2.2899999999999898</v>
      </c>
      <c r="N91" s="7">
        <f t="shared" si="45"/>
        <v>8.1233783788319178E-2</v>
      </c>
      <c r="O91" s="7">
        <f t="shared" si="58"/>
        <v>0.4880858250114723</v>
      </c>
      <c r="P91" s="7">
        <f t="shared" si="59"/>
        <v>2.1733626252468681</v>
      </c>
      <c r="Q91" s="7">
        <f t="shared" si="36"/>
        <v>0.31505623977475594</v>
      </c>
      <c r="R91" s="19"/>
      <c r="S91" s="7">
        <f t="shared" si="60"/>
        <v>0.5356114897760067</v>
      </c>
      <c r="T91" s="7">
        <f t="shared" si="61"/>
        <v>0.58770914286240872</v>
      </c>
      <c r="U91" s="7">
        <f t="shared" si="62"/>
        <v>5.9514499999999453</v>
      </c>
      <c r="V91" s="7">
        <f t="shared" si="63"/>
        <v>1.9376457652409278</v>
      </c>
      <c r="W91" s="41">
        <f t="shared" si="37"/>
        <v>0.53607510381800394</v>
      </c>
    </row>
    <row r="92" spans="1:23" ht="15" customHeight="1" x14ac:dyDescent="0.3">
      <c r="A92" s="21">
        <v>1.8</v>
      </c>
      <c r="B92" s="7">
        <f t="shared" si="38"/>
        <v>0.1740402803654697</v>
      </c>
      <c r="C92" s="7">
        <f t="shared" si="52"/>
        <v>0.60679611650485443</v>
      </c>
      <c r="D92" s="7">
        <f t="shared" si="53"/>
        <v>1.4389820576131689</v>
      </c>
      <c r="E92" s="36">
        <f t="shared" si="34"/>
        <v>0.47584433228655437</v>
      </c>
      <c r="F92" s="52"/>
      <c r="G92" s="7">
        <f t="shared" si="54"/>
        <v>0.61650125769377584</v>
      </c>
      <c r="H92" s="7">
        <f t="shared" si="55"/>
        <v>0.81268379959868786</v>
      </c>
      <c r="I92" s="7">
        <f t="shared" si="56"/>
        <v>3.6133333333333342</v>
      </c>
      <c r="J92" s="7">
        <f t="shared" si="57"/>
        <v>1.5315775034293551</v>
      </c>
      <c r="K92" s="36">
        <f t="shared" si="35"/>
        <v>0.5855221089943361</v>
      </c>
      <c r="L92" s="20"/>
      <c r="M92" s="22">
        <v>2.2999999999999901</v>
      </c>
      <c r="N92" s="7">
        <f t="shared" si="45"/>
        <v>7.9972597763429493E-2</v>
      </c>
      <c r="O92" s="7">
        <f t="shared" si="58"/>
        <v>0.48590864917395754</v>
      </c>
      <c r="P92" s="7">
        <f t="shared" si="59"/>
        <v>2.1931308152173714</v>
      </c>
      <c r="Q92" s="7">
        <f t="shared" si="36"/>
        <v>0.31221642212409639</v>
      </c>
      <c r="R92" s="19"/>
      <c r="S92" s="7">
        <f t="shared" si="60"/>
        <v>0.53441120611284476</v>
      </c>
      <c r="T92" s="7">
        <f t="shared" si="61"/>
        <v>0.58329450812554962</v>
      </c>
      <c r="U92" s="7">
        <f t="shared" si="62"/>
        <v>6.0049999999999466</v>
      </c>
      <c r="V92" s="7">
        <f t="shared" si="63"/>
        <v>1.9468005671077409</v>
      </c>
      <c r="W92" s="41">
        <f t="shared" si="37"/>
        <v>0.53526377803113823</v>
      </c>
    </row>
    <row r="93" spans="1:23" ht="15" customHeight="1" x14ac:dyDescent="0.3">
      <c r="A93" s="21">
        <v>1.81</v>
      </c>
      <c r="B93" s="7">
        <f t="shared" si="38"/>
        <v>0.17139768886482998</v>
      </c>
      <c r="C93" s="7">
        <f t="shared" si="52"/>
        <v>0.60414929737436718</v>
      </c>
      <c r="D93" s="7">
        <f t="shared" si="53"/>
        <v>1.4499227452350143</v>
      </c>
      <c r="E93" s="36">
        <f t="shared" si="34"/>
        <v>0.47225375188267998</v>
      </c>
      <c r="F93" s="52"/>
      <c r="G93" s="7">
        <f t="shared" si="54"/>
        <v>0.61428062242726922</v>
      </c>
      <c r="H93" s="7">
        <f t="shared" si="55"/>
        <v>0.80823420672736523</v>
      </c>
      <c r="I93" s="7">
        <f t="shared" si="56"/>
        <v>3.6554500000000005</v>
      </c>
      <c r="J93" s="7">
        <f t="shared" si="57"/>
        <v>1.5390693072555781</v>
      </c>
      <c r="K93" s="36">
        <f t="shared" si="35"/>
        <v>0.5843030992153756</v>
      </c>
      <c r="L93" s="20"/>
      <c r="M93" s="22">
        <v>2.3099999999999898</v>
      </c>
      <c r="N93" s="7">
        <f t="shared" si="45"/>
        <v>7.8731143057594835E-2</v>
      </c>
      <c r="O93" s="7">
        <f t="shared" si="58"/>
        <v>0.48374144986987588</v>
      </c>
      <c r="P93" s="7">
        <f t="shared" si="59"/>
        <v>2.2131170098502295</v>
      </c>
      <c r="Q93" s="7">
        <f t="shared" si="36"/>
        <v>0.3093968612276895</v>
      </c>
      <c r="R93" s="19"/>
      <c r="S93" s="7">
        <f t="shared" si="60"/>
        <v>0.53322440090895584</v>
      </c>
      <c r="T93" s="7">
        <f t="shared" si="61"/>
        <v>0.57889689745577744</v>
      </c>
      <c r="U93" s="7">
        <f t="shared" si="62"/>
        <v>6.0587833333332783</v>
      </c>
      <c r="V93" s="7">
        <f t="shared" si="63"/>
        <v>1.9559912798881314</v>
      </c>
      <c r="W93" s="41">
        <f t="shared" si="37"/>
        <v>0.53445935293050106</v>
      </c>
    </row>
    <row r="94" spans="1:23" ht="15" customHeight="1" x14ac:dyDescent="0.3">
      <c r="A94" s="21">
        <v>1.82</v>
      </c>
      <c r="B94" s="7">
        <f t="shared" si="38"/>
        <v>0.1687922480243593</v>
      </c>
      <c r="C94" s="7">
        <f t="shared" si="52"/>
        <v>0.60151099562099997</v>
      </c>
      <c r="D94" s="7">
        <f t="shared" si="53"/>
        <v>1.4610132746505493</v>
      </c>
      <c r="E94" s="36">
        <f t="shared" si="34"/>
        <v>0.46866888087724373</v>
      </c>
      <c r="F94" s="52"/>
      <c r="G94" s="7">
        <f t="shared" si="54"/>
        <v>0.61209084324912155</v>
      </c>
      <c r="H94" s="7">
        <f t="shared" si="55"/>
        <v>0.80376303483584943</v>
      </c>
      <c r="I94" s="7">
        <f t="shared" si="56"/>
        <v>3.6978000000000009</v>
      </c>
      <c r="J94" s="7">
        <f t="shared" si="57"/>
        <v>1.5465922352372903</v>
      </c>
      <c r="K94" s="36">
        <f t="shared" si="35"/>
        <v>0.58309335035911247</v>
      </c>
      <c r="L94" s="20"/>
      <c r="M94" s="22">
        <v>2.3199999999999901</v>
      </c>
      <c r="N94" s="7">
        <f t="shared" si="45"/>
        <v>7.750913073885897E-2</v>
      </c>
      <c r="O94" s="7">
        <f t="shared" si="58"/>
        <v>0.48158421944829938</v>
      </c>
      <c r="P94" s="7">
        <f t="shared" si="59"/>
        <v>2.2333229786482551</v>
      </c>
      <c r="Q94" s="7">
        <f t="shared" si="36"/>
        <v>0.30659759601439829</v>
      </c>
      <c r="R94" s="19"/>
      <c r="S94" s="7">
        <f t="shared" si="60"/>
        <v>0.53205087269420903</v>
      </c>
      <c r="T94" s="7">
        <f t="shared" si="61"/>
        <v>0.57451669708798803</v>
      </c>
      <c r="U94" s="7">
        <f t="shared" si="62"/>
        <v>6.1127999999999467</v>
      </c>
      <c r="V94" s="7">
        <f t="shared" si="63"/>
        <v>1.9652179548156861</v>
      </c>
      <c r="W94" s="41">
        <f t="shared" si="37"/>
        <v>0.53366176747939176</v>
      </c>
    </row>
    <row r="95" spans="1:23" ht="15" customHeight="1" x14ac:dyDescent="0.3">
      <c r="A95" s="21">
        <v>1.83</v>
      </c>
      <c r="B95" s="7">
        <f t="shared" si="38"/>
        <v>0.16622357087185738</v>
      </c>
      <c r="C95" s="7">
        <f t="shared" si="52"/>
        <v>0.59888128975074573</v>
      </c>
      <c r="D95" s="7">
        <f t="shared" si="53"/>
        <v>1.4722546576076927</v>
      </c>
      <c r="E95" s="36">
        <f t="shared" si="34"/>
        <v>0.46509036520211061</v>
      </c>
      <c r="F95" s="52"/>
      <c r="G95" s="7">
        <f t="shared" si="54"/>
        <v>0.60993133809875666</v>
      </c>
      <c r="H95" s="7">
        <f t="shared" si="55"/>
        <v>0.79927147551010447</v>
      </c>
      <c r="I95" s="7">
        <f t="shared" si="56"/>
        <v>3.7403833333333343</v>
      </c>
      <c r="J95" s="7">
        <f t="shared" si="57"/>
        <v>1.5541464566308671</v>
      </c>
      <c r="K95" s="36">
        <f t="shared" si="35"/>
        <v>0.58189286050185196</v>
      </c>
      <c r="L95" s="20"/>
      <c r="M95" s="22">
        <v>2.3299999999999899</v>
      </c>
      <c r="N95" s="7">
        <f t="shared" si="45"/>
        <v>7.6306275143314714E-2</v>
      </c>
      <c r="O95" s="7">
        <f t="shared" si="58"/>
        <v>0.47943694924680685</v>
      </c>
      <c r="P95" s="7">
        <f t="shared" si="59"/>
        <v>2.2537505060593666</v>
      </c>
      <c r="Q95" s="7">
        <f t="shared" si="36"/>
        <v>0.30381865895817733</v>
      </c>
      <c r="R95" s="19"/>
      <c r="S95" s="7">
        <f t="shared" si="60"/>
        <v>0.53089042380685036</v>
      </c>
      <c r="T95" s="7">
        <f t="shared" si="61"/>
        <v>0.57015427987164347</v>
      </c>
      <c r="U95" s="7">
        <f t="shared" si="62"/>
        <v>6.1670499999999446</v>
      </c>
      <c r="V95" s="7">
        <f t="shared" si="63"/>
        <v>1.9744806420269199</v>
      </c>
      <c r="W95" s="41">
        <f t="shared" si="37"/>
        <v>0.53287096086795149</v>
      </c>
    </row>
    <row r="96" spans="1:23" ht="15" customHeight="1" x14ac:dyDescent="0.3">
      <c r="A96" s="21">
        <v>1.84</v>
      </c>
      <c r="B96" s="7">
        <f t="shared" si="38"/>
        <v>0.16369126952155025</v>
      </c>
      <c r="C96" s="7">
        <f t="shared" si="52"/>
        <v>0.59626025567639762</v>
      </c>
      <c r="D96" s="7">
        <f t="shared" si="53"/>
        <v>1.4836479229217392</v>
      </c>
      <c r="E96" s="36">
        <f t="shared" si="34"/>
        <v>0.46151883192666948</v>
      </c>
      <c r="F96" s="52"/>
      <c r="G96" s="7">
        <f t="shared" si="54"/>
        <v>0.60780153910017687</v>
      </c>
      <c r="H96" s="7">
        <f t="shared" si="55"/>
        <v>0.79476070554270239</v>
      </c>
      <c r="I96" s="7">
        <f t="shared" si="56"/>
        <v>3.7832000000000008</v>
      </c>
      <c r="J96" s="7">
        <f t="shared" si="57"/>
        <v>1.56173213610586</v>
      </c>
      <c r="K96" s="36">
        <f t="shared" si="35"/>
        <v>0.58070162340439457</v>
      </c>
      <c r="L96" s="20"/>
      <c r="M96" s="22">
        <v>2.3399999999999901</v>
      </c>
      <c r="N96" s="7">
        <f t="shared" si="45"/>
        <v>7.5122293875844584E-2</v>
      </c>
      <c r="O96" s="7">
        <f t="shared" si="58"/>
        <v>0.4772996296154895</v>
      </c>
      <c r="P96" s="7">
        <f t="shared" si="59"/>
        <v>2.2744013914870336</v>
      </c>
      <c r="Q96" s="7">
        <f t="shared" si="36"/>
        <v>0.30106007626454356</v>
      </c>
      <c r="R96" s="19"/>
      <c r="S96" s="7">
        <f t="shared" si="60"/>
        <v>0.52974286030528761</v>
      </c>
      <c r="T96" s="7">
        <f t="shared" si="61"/>
        <v>0.56581000548405702</v>
      </c>
      <c r="U96" s="7">
        <f t="shared" si="62"/>
        <v>6.2215333333332792</v>
      </c>
      <c r="V96" s="7">
        <f t="shared" si="63"/>
        <v>1.9837793905893528</v>
      </c>
      <c r="W96" s="41">
        <f t="shared" si="37"/>
        <v>0.5320868725306177</v>
      </c>
    </row>
    <row r="97" spans="1:23" ht="15" customHeight="1" x14ac:dyDescent="0.3">
      <c r="A97" s="21">
        <v>1.85</v>
      </c>
      <c r="B97" s="7">
        <f t="shared" si="38"/>
        <v>0.16119495538682974</v>
      </c>
      <c r="C97" s="7">
        <f t="shared" si="52"/>
        <v>0.59364796675571385</v>
      </c>
      <c r="D97" s="7">
        <f t="shared" si="53"/>
        <v>1.4951941163429054</v>
      </c>
      <c r="E97" s="36">
        <f t="shared" si="34"/>
        <v>0.45795488953103608</v>
      </c>
      <c r="F97" s="52"/>
      <c r="G97" s="7">
        <f t="shared" si="54"/>
        <v>0.60570089213119049</v>
      </c>
      <c r="H97" s="7">
        <f t="shared" si="55"/>
        <v>0.79023188655348309</v>
      </c>
      <c r="I97" s="7">
        <f t="shared" si="56"/>
        <v>3.8262500000000008</v>
      </c>
      <c r="J97" s="7">
        <f t="shared" si="57"/>
        <v>1.5693494338933527</v>
      </c>
      <c r="K97" s="36">
        <f t="shared" si="35"/>
        <v>0.57951962876157814</v>
      </c>
      <c r="L97" s="20"/>
      <c r="M97" s="22">
        <v>2.3499999999999899</v>
      </c>
      <c r="N97" s="7">
        <f t="shared" si="45"/>
        <v>7.3956907809136413E-2</v>
      </c>
      <c r="O97" s="7">
        <f t="shared" si="58"/>
        <v>0.4751722499406057</v>
      </c>
      <c r="P97" s="7">
        <f t="shared" si="59"/>
        <v>2.2952774493018397</v>
      </c>
      <c r="Q97" s="7">
        <f t="shared" si="36"/>
        <v>0.29832186805370597</v>
      </c>
      <c r="R97" s="19"/>
      <c r="S97" s="7">
        <f t="shared" si="60"/>
        <v>0.52860799188231855</v>
      </c>
      <c r="T97" s="7">
        <f t="shared" si="61"/>
        <v>0.56148422064456038</v>
      </c>
      <c r="U97" s="7">
        <f t="shared" si="62"/>
        <v>6.2762499999999442</v>
      </c>
      <c r="V97" s="7">
        <f t="shared" si="63"/>
        <v>1.9931142485287363</v>
      </c>
      <c r="W97" s="41">
        <f t="shared" si="37"/>
        <v>0.53130944216249731</v>
      </c>
    </row>
    <row r="98" spans="1:23" ht="15" customHeight="1" x14ac:dyDescent="0.3">
      <c r="A98" s="21">
        <v>1.86</v>
      </c>
      <c r="B98" s="7">
        <f t="shared" si="38"/>
        <v>0.15873423938566411</v>
      </c>
      <c r="C98" s="7">
        <f t="shared" si="52"/>
        <v>0.59104449382949542</v>
      </c>
      <c r="D98" s="7">
        <f t="shared" si="53"/>
        <v>1.5068943004299489</v>
      </c>
      <c r="E98" s="36">
        <f t="shared" si="34"/>
        <v>0.45439912818165279</v>
      </c>
      <c r="F98" s="52"/>
      <c r="G98" s="7">
        <f t="shared" si="54"/>
        <v>0.60362885640843755</v>
      </c>
      <c r="H98" s="7">
        <f t="shared" si="55"/>
        <v>0.78568616464019647</v>
      </c>
      <c r="I98" s="7">
        <f t="shared" si="56"/>
        <v>3.8695333333333344</v>
      </c>
      <c r="J98" s="7">
        <f t="shared" si="57"/>
        <v>1.5769985059287521</v>
      </c>
      <c r="K98" s="36">
        <f t="shared" si="35"/>
        <v>0.57834686243933575</v>
      </c>
      <c r="L98" s="20"/>
      <c r="M98" s="22">
        <v>2.3599999999999901</v>
      </c>
      <c r="N98" s="7">
        <f t="shared" si="45"/>
        <v>7.2809841081042298E-2</v>
      </c>
      <c r="O98" s="7">
        <f t="shared" si="58"/>
        <v>0.47305479866787981</v>
      </c>
      <c r="P98" s="7">
        <f t="shared" si="59"/>
        <v>2.3163805088542162</v>
      </c>
      <c r="Q98" s="7">
        <f t="shared" si="36"/>
        <v>0.29560404854035349</v>
      </c>
      <c r="R98" s="19"/>
      <c r="S98" s="7">
        <f t="shared" si="60"/>
        <v>0.52748563178172447</v>
      </c>
      <c r="T98" s="7">
        <f t="shared" si="61"/>
        <v>0.55717725932929452</v>
      </c>
      <c r="U98" s="7">
        <f t="shared" si="62"/>
        <v>6.3311999999999458</v>
      </c>
      <c r="V98" s="7">
        <f t="shared" si="63"/>
        <v>2.0024852628554917</v>
      </c>
      <c r="W98" s="41">
        <f t="shared" si="37"/>
        <v>0.53053860973469835</v>
      </c>
    </row>
    <row r="99" spans="1:23" ht="15" customHeight="1" x14ac:dyDescent="0.3">
      <c r="A99" s="21">
        <v>1.87</v>
      </c>
      <c r="B99" s="7">
        <f t="shared" si="38"/>
        <v>0.15630873213880753</v>
      </c>
      <c r="C99" s="7">
        <f t="shared" si="52"/>
        <v>0.5884499052595652</v>
      </c>
      <c r="D99" s="7">
        <f t="shared" si="53"/>
        <v>1.518749554429613</v>
      </c>
      <c r="E99" s="36">
        <f t="shared" si="34"/>
        <v>0.45085212000897046</v>
      </c>
      <c r="F99" s="52"/>
      <c r="G99" s="7">
        <f t="shared" si="54"/>
        <v>0.60158490408753218</v>
      </c>
      <c r="H99" s="7">
        <f t="shared" si="55"/>
        <v>0.78112467005804886</v>
      </c>
      <c r="I99" s="7">
        <f t="shared" si="56"/>
        <v>3.9130500000000015</v>
      </c>
      <c r="J99" s="7">
        <f t="shared" si="57"/>
        <v>1.5846795039892476</v>
      </c>
      <c r="K99" s="36">
        <f t="shared" si="35"/>
        <v>0.57718330669989659</v>
      </c>
      <c r="L99" s="20"/>
      <c r="M99" s="22">
        <v>2.3699999999999899</v>
      </c>
      <c r="N99" s="7">
        <f t="shared" si="45"/>
        <v>7.168082109035652E-2</v>
      </c>
      <c r="O99" s="7">
        <f t="shared" si="58"/>
        <v>0.47094726332545495</v>
      </c>
      <c r="P99" s="7">
        <f t="shared" si="59"/>
        <v>2.3377124144881978</v>
      </c>
      <c r="Q99" s="7">
        <f t="shared" si="36"/>
        <v>0.29290662621012803</v>
      </c>
      <c r="R99" s="19"/>
      <c r="S99" s="7">
        <f t="shared" si="60"/>
        <v>0.52637559671715228</v>
      </c>
      <c r="T99" s="7">
        <f t="shared" si="61"/>
        <v>0.5528894429864607</v>
      </c>
      <c r="U99" s="7">
        <f t="shared" si="62"/>
        <v>6.3863833333332778</v>
      </c>
      <c r="V99" s="7">
        <f t="shared" si="63"/>
        <v>2.0118924795903537</v>
      </c>
      <c r="W99" s="41">
        <f t="shared" si="37"/>
        <v>0.52977431550868115</v>
      </c>
    </row>
    <row r="100" spans="1:23" ht="15" customHeight="1" x14ac:dyDescent="0.3">
      <c r="A100" s="21">
        <v>1.88</v>
      </c>
      <c r="B100" s="7">
        <f t="shared" si="38"/>
        <v>0.15391804416093557</v>
      </c>
      <c r="C100" s="7">
        <f t="shared" si="52"/>
        <v>0.58586426696662919</v>
      </c>
      <c r="D100" s="7">
        <f t="shared" si="53"/>
        <v>1.5307609741617023</v>
      </c>
      <c r="E100" s="36">
        <f t="shared" si="34"/>
        <v>0.44731441938690197</v>
      </c>
      <c r="F100" s="52"/>
      <c r="G100" s="7">
        <f t="shared" si="54"/>
        <v>0.5995685198776749</v>
      </c>
      <c r="H100" s="7">
        <f t="shared" si="55"/>
        <v>0.77654851692706439</v>
      </c>
      <c r="I100" s="7">
        <f t="shared" si="56"/>
        <v>3.9567999999999999</v>
      </c>
      <c r="J100" s="7">
        <f t="shared" si="57"/>
        <v>1.5923925758261654</v>
      </c>
      <c r="K100" s="36">
        <f t="shared" si="35"/>
        <v>0.57602894041572827</v>
      </c>
      <c r="L100" s="20"/>
      <c r="M100" s="22">
        <v>2.3799999999999901</v>
      </c>
      <c r="N100" s="7">
        <f t="shared" si="45"/>
        <v>7.0569578491076396E-2</v>
      </c>
      <c r="O100" s="7">
        <f t="shared" si="58"/>
        <v>0.46884963054649326</v>
      </c>
      <c r="P100" s="7">
        <f t="shared" si="59"/>
        <v>2.3592750255562818</v>
      </c>
      <c r="Q100" s="7">
        <f t="shared" si="36"/>
        <v>0.29022960399278636</v>
      </c>
      <c r="R100" s="19"/>
      <c r="S100" s="7">
        <f t="shared" si="60"/>
        <v>0.52527770679321284</v>
      </c>
      <c r="T100" s="7">
        <f t="shared" si="61"/>
        <v>0.54862108075180249</v>
      </c>
      <c r="U100" s="7">
        <f t="shared" si="62"/>
        <v>6.4417999999999447</v>
      </c>
      <c r="V100" s="7">
        <f t="shared" si="63"/>
        <v>2.0213359437892708</v>
      </c>
      <c r="W100" s="41">
        <f t="shared" si="37"/>
        <v>0.52901650004967049</v>
      </c>
    </row>
    <row r="101" spans="1:23" ht="15" customHeight="1" x14ac:dyDescent="0.3">
      <c r="A101" s="21">
        <v>1.89</v>
      </c>
      <c r="B101" s="7">
        <f t="shared" si="38"/>
        <v>0.15156178604483633</v>
      </c>
      <c r="C101" s="7">
        <f t="shared" si="52"/>
        <v>0.58328764246800668</v>
      </c>
      <c r="D101" s="7">
        <f t="shared" si="53"/>
        <v>1.542929671909566</v>
      </c>
      <c r="E101" s="36">
        <f t="shared" si="34"/>
        <v>0.44378656321375348</v>
      </c>
      <c r="F101" s="52"/>
      <c r="G101" s="7">
        <f t="shared" si="54"/>
        <v>0.59757920067012016</v>
      </c>
      <c r="H101" s="7">
        <f t="shared" si="55"/>
        <v>0.77195880296620223</v>
      </c>
      <c r="I101" s="7">
        <f t="shared" si="56"/>
        <v>4.0007833333333327</v>
      </c>
      <c r="J101" s="7">
        <f t="shared" si="57"/>
        <v>1.6001378652924358</v>
      </c>
      <c r="K101" s="36">
        <f t="shared" si="35"/>
        <v>0.57488373927278547</v>
      </c>
      <c r="L101" s="20"/>
      <c r="M101" s="22">
        <v>2.3899999999999899</v>
      </c>
      <c r="N101" s="7">
        <f t="shared" si="45"/>
        <v>6.9475847185215669E-2</v>
      </c>
      <c r="O101" s="7">
        <f t="shared" si="58"/>
        <v>0.46676188609143154</v>
      </c>
      <c r="P101" s="7">
        <f t="shared" si="59"/>
        <v>2.3810702164352806</v>
      </c>
      <c r="Q101" s="7">
        <f t="shared" si="36"/>
        <v>0.28757297943207549</v>
      </c>
      <c r="R101" s="19"/>
      <c r="S101" s="7">
        <f t="shared" si="60"/>
        <v>0.52419178542872158</v>
      </c>
      <c r="T101" s="7">
        <f t="shared" si="61"/>
        <v>0.54437246966416131</v>
      </c>
      <c r="U101" s="7">
        <f t="shared" si="62"/>
        <v>6.4974499999999438</v>
      </c>
      <c r="V101" s="7">
        <f t="shared" si="63"/>
        <v>2.0308156995675741</v>
      </c>
      <c r="W101" s="41">
        <f t="shared" si="37"/>
        <v>0.52826510423917528</v>
      </c>
    </row>
    <row r="102" spans="1:23" ht="15" customHeight="1" x14ac:dyDescent="0.3">
      <c r="A102" s="21">
        <v>1.9</v>
      </c>
      <c r="B102" s="7">
        <f t="shared" si="38"/>
        <v>0.14923956863878896</v>
      </c>
      <c r="C102" s="7">
        <f t="shared" si="52"/>
        <v>0.58072009291521487</v>
      </c>
      <c r="D102" s="7">
        <f t="shared" si="53"/>
        <v>1.5552567763157896</v>
      </c>
      <c r="E102" s="36">
        <f t="shared" si="34"/>
        <v>0.4402690711943491</v>
      </c>
      <c r="F102" s="52"/>
      <c r="G102" s="7">
        <f t="shared" si="54"/>
        <v>0.59561645517991513</v>
      </c>
      <c r="H102" s="7">
        <f t="shared" si="55"/>
        <v>0.76735660925323468</v>
      </c>
      <c r="I102" s="7">
        <f t="shared" si="56"/>
        <v>4.0449999999999999</v>
      </c>
      <c r="J102" s="7">
        <f t="shared" si="57"/>
        <v>1.6079155124653737</v>
      </c>
      <c r="K102" s="36">
        <f t="shared" si="35"/>
        <v>0.57374767596359677</v>
      </c>
      <c r="L102" s="20"/>
      <c r="M102" s="22">
        <v>2.3999999999999901</v>
      </c>
      <c r="N102" s="7">
        <f t="shared" si="45"/>
        <v>6.8399364314234046E-2</v>
      </c>
      <c r="O102" s="7">
        <f t="shared" si="58"/>
        <v>0.46468401486989058</v>
      </c>
      <c r="P102" s="7">
        <f t="shared" si="59"/>
        <v>2.4030998765431892</v>
      </c>
      <c r="Q102" s="7">
        <f t="shared" si="36"/>
        <v>0.2849367448523375</v>
      </c>
      <c r="R102" s="19"/>
      <c r="S102" s="7">
        <f t="shared" si="60"/>
        <v>0.52311765928201748</v>
      </c>
      <c r="T102" s="7">
        <f t="shared" si="61"/>
        <v>0.54014389488089809</v>
      </c>
      <c r="U102" s="7">
        <f t="shared" si="62"/>
        <v>6.5533333333332786</v>
      </c>
      <c r="V102" s="7">
        <f t="shared" si="63"/>
        <v>2.0403317901234472</v>
      </c>
      <c r="W102" s="41">
        <f t="shared" si="37"/>
        <v>0.52752006928665951</v>
      </c>
    </row>
    <row r="103" spans="1:23" ht="15" customHeight="1" x14ac:dyDescent="0.3">
      <c r="A103" s="21">
        <v>1.91</v>
      </c>
      <c r="B103" s="7">
        <f t="shared" si="38"/>
        <v>0.14695100321726062</v>
      </c>
      <c r="C103" s="7">
        <f t="shared" si="52"/>
        <v>0.5781616771313931</v>
      </c>
      <c r="D103" s="7">
        <f t="shared" si="53"/>
        <v>1.5677434322829185</v>
      </c>
      <c r="E103" s="36">
        <f t="shared" si="34"/>
        <v>0.43676244612307336</v>
      </c>
      <c r="F103" s="52"/>
      <c r="G103" s="7">
        <f t="shared" si="54"/>
        <v>0.59367980360034911</v>
      </c>
      <c r="H103" s="7">
        <f t="shared" si="55"/>
        <v>0.76274300000936712</v>
      </c>
      <c r="I103" s="7">
        <f t="shared" si="56"/>
        <v>4.0894500000000003</v>
      </c>
      <c r="J103" s="7">
        <f t="shared" si="57"/>
        <v>1.6157256537649733</v>
      </c>
      <c r="K103" s="36">
        <f t="shared" si="35"/>
        <v>0.57262072037070111</v>
      </c>
      <c r="L103" s="20"/>
      <c r="M103" s="22">
        <v>2.4099999999999899</v>
      </c>
      <c r="N103" s="7">
        <f t="shared" si="45"/>
        <v>6.7339870249147379E-2</v>
      </c>
      <c r="O103" s="7">
        <f t="shared" si="58"/>
        <v>0.46261600096224337</v>
      </c>
      <c r="P103" s="7">
        <f t="shared" si="59"/>
        <v>2.4253659103569807</v>
      </c>
      <c r="Q103" s="7">
        <f t="shared" si="36"/>
        <v>0.28232088752186979</v>
      </c>
      <c r="R103" s="19"/>
      <c r="S103" s="7">
        <f t="shared" si="60"/>
        <v>0.52205515817829129</v>
      </c>
      <c r="T103" s="7">
        <f t="shared" si="61"/>
        <v>0.53593562989304477</v>
      </c>
      <c r="U103" s="7">
        <f t="shared" si="62"/>
        <v>6.6094499999999439</v>
      </c>
      <c r="V103" s="7">
        <f t="shared" si="63"/>
        <v>2.0498842577607039</v>
      </c>
      <c r="W103" s="41">
        <f t="shared" si="37"/>
        <v>0.52678133674040595</v>
      </c>
    </row>
    <row r="104" spans="1:23" ht="15" customHeight="1" x14ac:dyDescent="0.3">
      <c r="A104" s="21">
        <v>1.92</v>
      </c>
      <c r="B104" s="7">
        <f t="shared" si="38"/>
        <v>0.14469570164505613</v>
      </c>
      <c r="C104" s="7">
        <f t="shared" si="52"/>
        <v>0.57561245164855412</v>
      </c>
      <c r="D104" s="7">
        <f t="shared" si="53"/>
        <v>1.580390800879012</v>
      </c>
      <c r="E104" s="36">
        <f t="shared" si="34"/>
        <v>0.43326717416756871</v>
      </c>
      <c r="F104" s="52"/>
      <c r="G104" s="7">
        <f t="shared" si="54"/>
        <v>0.59176877726958943</v>
      </c>
      <c r="H104" s="7">
        <f t="shared" si="55"/>
        <v>0.75811902240763818</v>
      </c>
      <c r="I104" s="7">
        <f t="shared" si="56"/>
        <v>4.1341333333333328</v>
      </c>
      <c r="J104" s="7">
        <f t="shared" si="57"/>
        <v>1.623568422067901</v>
      </c>
      <c r="K104" s="36">
        <f t="shared" si="35"/>
        <v>0.57150283974091165</v>
      </c>
      <c r="L104" s="20"/>
      <c r="M104" s="22">
        <v>2.4199999999999902</v>
      </c>
      <c r="N104" s="7">
        <f t="shared" si="45"/>
        <v>6.6297108579377553E-2</v>
      </c>
      <c r="O104" s="7">
        <f t="shared" si="58"/>
        <v>0.46055782764084058</v>
      </c>
      <c r="P104" s="7">
        <f t="shared" si="59"/>
        <v>2.4478702374313839</v>
      </c>
      <c r="Q104" s="7">
        <f t="shared" si="36"/>
        <v>0.27972538981305534</v>
      </c>
      <c r="R104" s="19"/>
      <c r="S104" s="7">
        <f t="shared" si="60"/>
        <v>0.52100411503886079</v>
      </c>
      <c r="T104" s="7">
        <f t="shared" si="61"/>
        <v>0.53174793673999698</v>
      </c>
      <c r="U104" s="7">
        <f t="shared" si="62"/>
        <v>6.6657999999999449</v>
      </c>
      <c r="V104" s="7">
        <f t="shared" si="63"/>
        <v>2.0594731439109255</v>
      </c>
      <c r="W104" s="41">
        <f t="shared" si="37"/>
        <v>0.52604884849761013</v>
      </c>
    </row>
    <row r="105" spans="1:23" ht="15" customHeight="1" x14ac:dyDescent="0.3">
      <c r="A105" s="21">
        <v>1.93</v>
      </c>
      <c r="B105" s="7">
        <f t="shared" si="38"/>
        <v>0.14247327653505384</v>
      </c>
      <c r="C105" s="7">
        <f t="shared" si="52"/>
        <v>0.5730724707446504</v>
      </c>
      <c r="D105" s="7">
        <f t="shared" si="53"/>
        <v>1.5932000592478632</v>
      </c>
      <c r="E105" s="36">
        <f t="shared" si="34"/>
        <v>0.42978372515283902</v>
      </c>
      <c r="F105" s="52"/>
      <c r="G105" s="7">
        <f t="shared" si="54"/>
        <v>0.58988291834899431</v>
      </c>
      <c r="H105" s="7">
        <f t="shared" si="55"/>
        <v>0.75348570640416246</v>
      </c>
      <c r="I105" s="7">
        <f t="shared" si="56"/>
        <v>4.1790500000000002</v>
      </c>
      <c r="J105" s="7">
        <f t="shared" si="57"/>
        <v>1.631443946817364</v>
      </c>
      <c r="K105" s="36">
        <f t="shared" si="35"/>
        <v>0.57039399885086473</v>
      </c>
      <c r="L105" s="20"/>
      <c r="M105" s="22">
        <v>2.4299999999999899</v>
      </c>
      <c r="N105" s="7">
        <f t="shared" si="45"/>
        <v>6.5270826100404189E-2</v>
      </c>
      <c r="O105" s="7">
        <f t="shared" si="58"/>
        <v>0.45850947739089976</v>
      </c>
      <c r="P105" s="7">
        <f t="shared" si="59"/>
        <v>2.4706147924185284</v>
      </c>
      <c r="Q105" s="7">
        <f t="shared" si="36"/>
        <v>0.27715022935929828</v>
      </c>
      <c r="R105" s="19"/>
      <c r="S105" s="7">
        <f t="shared" si="60"/>
        <v>0.51996436581233252</v>
      </c>
      <c r="T105" s="7">
        <f t="shared" si="61"/>
        <v>0.52758106622361078</v>
      </c>
      <c r="U105" s="7">
        <f t="shared" si="62"/>
        <v>6.7223833333332763</v>
      </c>
      <c r="V105" s="7">
        <f t="shared" si="63"/>
        <v>2.0690984891549484</v>
      </c>
      <c r="W105" s="41">
        <f t="shared" si="37"/>
        <v>0.52532254681374457</v>
      </c>
    </row>
    <row r="106" spans="1:23" ht="15" customHeight="1" x14ac:dyDescent="0.3">
      <c r="A106" s="21">
        <v>1.94</v>
      </c>
      <c r="B106" s="7">
        <f t="shared" si="38"/>
        <v>0.14028334139966275</v>
      </c>
      <c r="C106" s="7">
        <f t="shared" si="52"/>
        <v>0.57054178648044185</v>
      </c>
      <c r="D106" s="7">
        <f t="shared" si="53"/>
        <v>1.6061724005237115</v>
      </c>
      <c r="E106" s="36">
        <f t="shared" si="34"/>
        <v>0.42631255284551373</v>
      </c>
      <c r="F106" s="52"/>
      <c r="G106" s="7">
        <f t="shared" si="54"/>
        <v>0.58802177951262491</v>
      </c>
      <c r="H106" s="7">
        <f t="shared" si="55"/>
        <v>0.74884406459130082</v>
      </c>
      <c r="I106" s="7">
        <f t="shared" si="56"/>
        <v>4.2241999999999997</v>
      </c>
      <c r="J106" s="7">
        <f t="shared" si="57"/>
        <v>1.6393523541290251</v>
      </c>
      <c r="K106" s="36">
        <f t="shared" si="35"/>
        <v>0.56929416016428447</v>
      </c>
      <c r="L106" s="20"/>
      <c r="M106" s="22">
        <v>2.4399999999999902</v>
      </c>
      <c r="N106" s="7">
        <f t="shared" si="45"/>
        <v>6.4260772800273883E-2</v>
      </c>
      <c r="O106" s="7">
        <f t="shared" si="58"/>
        <v>0.4564709319310567</v>
      </c>
      <c r="P106" s="7">
        <f t="shared" si="59"/>
        <v>2.4936015250885011</v>
      </c>
      <c r="Q106" s="7">
        <f t="shared" si="36"/>
        <v>0.27459537920878041</v>
      </c>
      <c r="R106" s="19"/>
      <c r="S106" s="7">
        <f t="shared" si="60"/>
        <v>0.5189357494075908</v>
      </c>
      <c r="T106" s="7">
        <f t="shared" si="61"/>
        <v>0.52343525812155889</v>
      </c>
      <c r="U106" s="7">
        <f t="shared" si="62"/>
        <v>6.7791999999999435</v>
      </c>
      <c r="V106" s="7">
        <f t="shared" si="63"/>
        <v>2.0787603332437419</v>
      </c>
      <c r="W106" s="41">
        <f t="shared" si="37"/>
        <v>0.52460237431122869</v>
      </c>
    </row>
    <row r="107" spans="1:23" ht="15" customHeight="1" x14ac:dyDescent="0.3">
      <c r="A107" s="21">
        <v>1.95</v>
      </c>
      <c r="B107" s="7">
        <f t="shared" si="38"/>
        <v>0.13812551079613455</v>
      </c>
      <c r="C107" s="7">
        <f t="shared" si="52"/>
        <v>0.56802044873615454</v>
      </c>
      <c r="D107" s="7">
        <f t="shared" si="53"/>
        <v>1.6193090337502967</v>
      </c>
      <c r="E107" s="36">
        <f t="shared" si="34"/>
        <v>0.4228540952380424</v>
      </c>
      <c r="F107" s="52"/>
      <c r="G107" s="7">
        <f t="shared" si="54"/>
        <v>0.58618492364749786</v>
      </c>
      <c r="H107" s="7">
        <f t="shared" si="55"/>
        <v>0.74419509207184298</v>
      </c>
      <c r="I107" s="7">
        <f t="shared" si="56"/>
        <v>4.2695833333333333</v>
      </c>
      <c r="J107" s="7">
        <f t="shared" si="57"/>
        <v>1.6472937668931258</v>
      </c>
      <c r="K107" s="36">
        <f t="shared" si="35"/>
        <v>0.56820328398137465</v>
      </c>
      <c r="L107" s="20"/>
      <c r="M107" s="22">
        <v>2.44999999999999</v>
      </c>
      <c r="N107" s="7">
        <f t="shared" si="45"/>
        <v>6.3266701845024767E-2</v>
      </c>
      <c r="O107" s="7">
        <f t="shared" si="58"/>
        <v>0.4544421722335853</v>
      </c>
      <c r="P107" s="7">
        <f t="shared" si="59"/>
        <v>2.5168324003507418</v>
      </c>
      <c r="Q107" s="7">
        <f t="shared" si="36"/>
        <v>0.27206080797507493</v>
      </c>
      <c r="R107" s="19"/>
      <c r="S107" s="7">
        <f t="shared" si="60"/>
        <v>0.51791810762855717</v>
      </c>
      <c r="T107" s="7">
        <f t="shared" si="61"/>
        <v>0.51931074139979871</v>
      </c>
      <c r="U107" s="7">
        <f t="shared" si="62"/>
        <v>6.8362499999999429</v>
      </c>
      <c r="V107" s="7">
        <f t="shared" si="63"/>
        <v>2.0884587151186906</v>
      </c>
      <c r="W107" s="41">
        <f t="shared" si="37"/>
        <v>0.52388827398743343</v>
      </c>
    </row>
    <row r="108" spans="1:23" ht="15" customHeight="1" x14ac:dyDescent="0.3">
      <c r="A108" s="21">
        <v>1.96</v>
      </c>
      <c r="B108" s="7">
        <f t="shared" si="38"/>
        <v>0.13599940046586773</v>
      </c>
      <c r="C108" s="7">
        <f t="shared" si="52"/>
        <v>0.56550850524791907</v>
      </c>
      <c r="D108" s="7">
        <f t="shared" si="53"/>
        <v>1.6326111838040811</v>
      </c>
      <c r="E108" s="36">
        <f t="shared" si="34"/>
        <v>0.41940877483259992</v>
      </c>
      <c r="F108" s="52"/>
      <c r="G108" s="7">
        <f t="shared" si="54"/>
        <v>0.58437192356414214</v>
      </c>
      <c r="H108" s="7">
        <f t="shared" si="55"/>
        <v>0.73953976635336327</v>
      </c>
      <c r="I108" s="7">
        <f t="shared" si="56"/>
        <v>4.3151999999999999</v>
      </c>
      <c r="J108" s="7">
        <f t="shared" si="57"/>
        <v>1.6552683048729693</v>
      </c>
      <c r="K108" s="36">
        <f t="shared" si="35"/>
        <v>0.56712132858072695</v>
      </c>
      <c r="L108" s="20"/>
      <c r="M108" s="22">
        <v>2.4599999999999902</v>
      </c>
      <c r="N108" s="7">
        <f t="shared" si="45"/>
        <v>6.2288369563079607E-2</v>
      </c>
      <c r="O108" s="7">
        <f t="shared" si="58"/>
        <v>0.45242317854428521</v>
      </c>
      <c r="P108" s="7">
        <f t="shared" si="59"/>
        <v>2.5403093982762792</v>
      </c>
      <c r="Q108" s="7">
        <f t="shared" si="36"/>
        <v>0.26954647998464015</v>
      </c>
      <c r="R108" s="19"/>
      <c r="S108" s="7">
        <f t="shared" si="60"/>
        <v>0.51691128511066475</v>
      </c>
      <c r="T108" s="7">
        <f t="shared" si="61"/>
        <v>0.51520773442404166</v>
      </c>
      <c r="U108" s="7">
        <f t="shared" si="62"/>
        <v>6.8935333333332771</v>
      </c>
      <c r="V108" s="7">
        <f t="shared" si="63"/>
        <v>2.0981936729312993</v>
      </c>
      <c r="W108" s="41">
        <f t="shared" si="37"/>
        <v>0.52318018922206189</v>
      </c>
    </row>
    <row r="109" spans="1:23" ht="15" customHeight="1" x14ac:dyDescent="0.3">
      <c r="A109" s="21">
        <v>1.97</v>
      </c>
      <c r="B109" s="7">
        <f t="shared" si="38"/>
        <v>0.13390462746783685</v>
      </c>
      <c r="C109" s="7">
        <f t="shared" si="52"/>
        <v>0.56300600164397752</v>
      </c>
      <c r="D109" s="7">
        <f t="shared" si="53"/>
        <v>1.6460800913215097</v>
      </c>
      <c r="E109" s="36">
        <f t="shared" si="34"/>
        <v>0.41597699892448875</v>
      </c>
      <c r="F109" s="52"/>
      <c r="G109" s="7">
        <f t="shared" si="54"/>
        <v>0.58258236171704414</v>
      </c>
      <c r="H109" s="7">
        <f t="shared" si="55"/>
        <v>0.73487904726188635</v>
      </c>
      <c r="I109" s="7">
        <f t="shared" si="56"/>
        <v>4.3610499999999996</v>
      </c>
      <c r="J109" s="7">
        <f t="shared" si="57"/>
        <v>1.6632760847999175</v>
      </c>
      <c r="K109" s="36">
        <f t="shared" si="35"/>
        <v>0.56604825035411366</v>
      </c>
      <c r="L109" s="20"/>
      <c r="M109" s="22">
        <v>2.46999999999999</v>
      </c>
      <c r="N109" s="7">
        <f t="shared" si="45"/>
        <v>6.1325535428660795E-2</v>
      </c>
      <c r="O109" s="7">
        <f t="shared" si="58"/>
        <v>0.45041393040204153</v>
      </c>
      <c r="P109" s="7">
        <f t="shared" si="59"/>
        <v>2.5640345141207757</v>
      </c>
      <c r="Q109" s="7">
        <f t="shared" si="36"/>
        <v>0.26705235542122535</v>
      </c>
      <c r="R109" s="19"/>
      <c r="S109" s="7">
        <f t="shared" si="60"/>
        <v>0.5159151292589973</v>
      </c>
      <c r="T109" s="7">
        <f t="shared" si="61"/>
        <v>0.51112644517007777</v>
      </c>
      <c r="U109" s="7">
        <f t="shared" si="62"/>
        <v>6.9510499999999427</v>
      </c>
      <c r="V109" s="7">
        <f t="shared" si="63"/>
        <v>2.1079652440623411</v>
      </c>
      <c r="W109" s="41">
        <f t="shared" si="37"/>
        <v>0.5224780637839298</v>
      </c>
    </row>
    <row r="110" spans="1:23" ht="15" customHeight="1" x14ac:dyDescent="0.3">
      <c r="A110" s="21">
        <v>1.98</v>
      </c>
      <c r="B110" s="7">
        <f t="shared" si="38"/>
        <v>0.13184081030628331</v>
      </c>
      <c r="C110" s="7">
        <f t="shared" si="52"/>
        <v>0.5605129814806511</v>
      </c>
      <c r="D110" s="7">
        <f t="shared" si="53"/>
        <v>1.6597170126301537</v>
      </c>
      <c r="E110" s="36">
        <f t="shared" si="34"/>
        <v>0.41255915988483871</v>
      </c>
      <c r="F110" s="52"/>
      <c r="G110" s="7">
        <f t="shared" si="54"/>
        <v>0.58081582993458458</v>
      </c>
      <c r="H110" s="7">
        <f t="shared" si="55"/>
        <v>0.73021387687403871</v>
      </c>
      <c r="I110" s="7">
        <f t="shared" si="56"/>
        <v>4.4071333333333333</v>
      </c>
      <c r="J110" s="7">
        <f t="shared" si="57"/>
        <v>1.6713172204650315</v>
      </c>
      <c r="K110" s="36">
        <f t="shared" si="35"/>
        <v>0.56498400393451387</v>
      </c>
      <c r="L110" s="20"/>
      <c r="M110" s="22">
        <v>2.4799999999999902</v>
      </c>
      <c r="N110" s="7">
        <f t="shared" si="45"/>
        <v>6.0377962044278304E-2</v>
      </c>
      <c r="O110" s="7">
        <f t="shared" si="58"/>
        <v>0.44841440665805904</v>
      </c>
      <c r="P110" s="7">
        <f t="shared" si="59"/>
        <v>2.588009758348365</v>
      </c>
      <c r="Q110" s="7">
        <f t="shared" si="36"/>
        <v>0.26457839046722048</v>
      </c>
      <c r="R110" s="19"/>
      <c r="S110" s="7">
        <f t="shared" si="60"/>
        <v>0.51492949018803846</v>
      </c>
      <c r="T110" s="7">
        <f t="shared" si="61"/>
        <v>0.50706707143285756</v>
      </c>
      <c r="U110" s="7">
        <f t="shared" si="62"/>
        <v>7.008799999999944</v>
      </c>
      <c r="V110" s="7">
        <f t="shared" si="63"/>
        <v>2.1177734651404689</v>
      </c>
      <c r="W110" s="41">
        <f t="shared" si="37"/>
        <v>0.52178184183717768</v>
      </c>
    </row>
    <row r="111" spans="1:23" ht="15" customHeight="1" thickBot="1" x14ac:dyDescent="0.35">
      <c r="A111" s="23">
        <v>1.99</v>
      </c>
      <c r="B111" s="14">
        <f t="shared" si="38"/>
        <v>0.12980756905280072</v>
      </c>
      <c r="C111" s="14">
        <f t="shared" si="52"/>
        <v>0.55802948627805493</v>
      </c>
      <c r="D111" s="14">
        <f t="shared" si="53"/>
        <v>1.6735232196836056</v>
      </c>
      <c r="E111" s="37">
        <f t="shared" si="34"/>
        <v>0.40915563544240802</v>
      </c>
      <c r="F111" s="66"/>
      <c r="G111" s="14">
        <f t="shared" si="54"/>
        <v>0.57907192915808814</v>
      </c>
      <c r="H111" s="14">
        <f t="shared" si="55"/>
        <v>0.72554517946689656</v>
      </c>
      <c r="I111" s="14">
        <f t="shared" si="56"/>
        <v>4.4534500000000001</v>
      </c>
      <c r="J111" s="14">
        <f t="shared" si="57"/>
        <v>1.6793918228075047</v>
      </c>
      <c r="K111" s="37">
        <f t="shared" si="35"/>
        <v>0.56392854231770939</v>
      </c>
      <c r="L111" s="25"/>
      <c r="M111" s="26">
        <v>2.48999999999999</v>
      </c>
      <c r="N111" s="14">
        <f t="shared" si="45"/>
        <v>5.9445415122340819E-2</v>
      </c>
      <c r="O111" s="14">
        <f t="shared" si="58"/>
        <v>0.44642458549477443</v>
      </c>
      <c r="P111" s="14">
        <f t="shared" si="59"/>
        <v>2.6122371566562319</v>
      </c>
      <c r="Q111" s="14">
        <f t="shared" si="36"/>
        <v>0.262124537441981</v>
      </c>
      <c r="R111" s="24"/>
      <c r="S111" s="14">
        <f t="shared" si="60"/>
        <v>0.51395422066298546</v>
      </c>
      <c r="T111" s="14">
        <f t="shared" si="61"/>
        <v>0.5030298010342209</v>
      </c>
      <c r="U111" s="14">
        <f t="shared" si="62"/>
        <v>7.0667833333332757</v>
      </c>
      <c r="V111" s="14">
        <f t="shared" si="63"/>
        <v>2.1276183720602972</v>
      </c>
      <c r="W111" s="42">
        <f t="shared" si="37"/>
        <v>0.52109146794694305</v>
      </c>
    </row>
    <row r="112" spans="1:23" ht="15" customHeight="1" x14ac:dyDescent="0.3">
      <c r="A112" s="22"/>
      <c r="B112" s="36"/>
      <c r="C112" s="36"/>
      <c r="D112" s="36"/>
      <c r="E112" s="36"/>
      <c r="F112" s="60"/>
      <c r="G112" s="36"/>
      <c r="H112" s="36"/>
      <c r="I112" s="36"/>
      <c r="J112" s="36"/>
      <c r="K112" s="36"/>
      <c r="L112" s="60"/>
      <c r="M112" s="22"/>
      <c r="N112" s="36"/>
      <c r="O112" s="36"/>
      <c r="P112" s="36"/>
      <c r="Q112" s="36"/>
      <c r="R112" s="60"/>
      <c r="S112" s="36"/>
      <c r="T112" s="36"/>
      <c r="U112" s="36"/>
      <c r="V112" s="36"/>
      <c r="W112" s="36"/>
    </row>
    <row r="113" spans="1:24" ht="15" thickBot="1" x14ac:dyDescent="0.35">
      <c r="A113" s="43"/>
      <c r="B113" s="44"/>
      <c r="C113" s="44"/>
      <c r="D113" s="44"/>
      <c r="E113" s="44"/>
      <c r="F113" s="55" t="s">
        <v>4</v>
      </c>
      <c r="G113" s="46">
        <f>$G$1</f>
        <v>1.4</v>
      </c>
      <c r="H113" s="105" t="s">
        <v>2</v>
      </c>
      <c r="I113" s="105"/>
      <c r="J113" s="105"/>
      <c r="K113" s="105"/>
      <c r="L113" s="105"/>
      <c r="M113" s="105"/>
      <c r="N113" s="105"/>
      <c r="O113" s="105"/>
      <c r="P113" s="45"/>
      <c r="Q113" s="45"/>
      <c r="R113" s="45"/>
      <c r="S113" s="46"/>
      <c r="T113" s="45"/>
      <c r="U113" s="45"/>
      <c r="V113" s="57"/>
      <c r="W113" s="57"/>
      <c r="X113" s="4"/>
    </row>
    <row r="114" spans="1:24" ht="15" thickBot="1" x14ac:dyDescent="0.35">
      <c r="A114" s="98" t="s">
        <v>5</v>
      </c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9"/>
    </row>
    <row r="115" spans="1:24" ht="15.6" x14ac:dyDescent="0.3">
      <c r="A115" s="15" t="s">
        <v>6</v>
      </c>
      <c r="B115" s="9" t="s">
        <v>10</v>
      </c>
      <c r="C115" s="9" t="s">
        <v>11</v>
      </c>
      <c r="D115" s="40" t="s">
        <v>3</v>
      </c>
      <c r="E115" s="59" t="s">
        <v>13</v>
      </c>
      <c r="F115" s="50"/>
      <c r="G115" s="17" t="s">
        <v>7</v>
      </c>
      <c r="H115" s="15" t="s">
        <v>12</v>
      </c>
      <c r="I115" s="15" t="s">
        <v>8</v>
      </c>
      <c r="J115" s="15" t="s">
        <v>9</v>
      </c>
      <c r="K115" s="59" t="s">
        <v>13</v>
      </c>
      <c r="L115" s="51"/>
      <c r="M115" s="15" t="s">
        <v>6</v>
      </c>
      <c r="N115" s="9" t="s">
        <v>10</v>
      </c>
      <c r="O115" s="9" t="s">
        <v>11</v>
      </c>
      <c r="P115" s="16" t="s">
        <v>3</v>
      </c>
      <c r="Q115" s="59" t="s">
        <v>13</v>
      </c>
      <c r="R115" s="50"/>
      <c r="S115" s="17" t="s">
        <v>7</v>
      </c>
      <c r="T115" s="15" t="s">
        <v>12</v>
      </c>
      <c r="U115" s="15" t="s">
        <v>8</v>
      </c>
      <c r="V115" s="6" t="s">
        <v>9</v>
      </c>
      <c r="W115" s="59" t="s">
        <v>13</v>
      </c>
      <c r="X115" s="31"/>
    </row>
    <row r="116" spans="1:24" ht="15" customHeight="1" x14ac:dyDescent="0.3">
      <c r="A116" s="21">
        <v>2.5</v>
      </c>
      <c r="B116" s="18">
        <f>1/(1+($G$1-1)/2*A116^2)^($G$1/($G$1-1))</f>
        <v>5.8527663465935062E-2</v>
      </c>
      <c r="C116" s="7">
        <f>1/(1+($G$1-1)/2*A116^2)</f>
        <v>0.44444444444444442</v>
      </c>
      <c r="D116" s="7">
        <f>1/A116*(2/($G$1+1)*(1+($G$1-1)/2*A116^2))^(($G$1+1)/2/($G$1-1))</f>
        <v>2.6367187500000004</v>
      </c>
      <c r="E116" s="53">
        <f t="shared" ref="E116:E165" si="64">A116*SQRT($G$1)/(1+($G$1-1)/2*A116^2)^(($G$1+1)/(2*($G$1-1)))</f>
        <v>0.25969074493715721</v>
      </c>
      <c r="F116" s="19"/>
      <c r="G116" s="7">
        <f>SQRT((A116^2+2/($G$30-1))/(2*$G$30/($G$30-1)*A116^2-1))</f>
        <v>0.51298917604257699</v>
      </c>
      <c r="H116" s="7">
        <f>(($G$30+1)/2*A116^2/(1+($G$30-1)/2*A116^2))^($G$30/($G$30-1))*(2*$G$30/($G$30+1)*A116^2-($G$30-1)/($G$30+1))^(-1/($G$30-1))</f>
        <v>0.4990148120291511</v>
      </c>
      <c r="I116" s="7">
        <f>(2*$G$30/($G$30+1)*A116^2-($G$30-1)/($G$30+1))</f>
        <v>7.125</v>
      </c>
      <c r="J116" s="7">
        <f>(2*$G$30/($G$30-1)*A116^2-1)*(1+($G$30-1)/2*A116^2)/(($G$30+1)^2/2/($G$30-1)*A116^2)</f>
        <v>2.1375000000000002</v>
      </c>
      <c r="K116" s="36">
        <f t="shared" ref="K116:K165" si="65">G116*SQRT($G$1)/(1+($G$1-1)/2*G116^2)^(($G$1+1)/(2*($G$1-1)))</f>
        <v>0.52040688708451965</v>
      </c>
      <c r="L116" s="20"/>
      <c r="M116" s="22">
        <v>3</v>
      </c>
      <c r="N116" s="7">
        <f>1/(1+($G$1-1)/2*M116^2)^($G$1/($G$1-1))</f>
        <v>2.7223683703862831E-2</v>
      </c>
      <c r="O116" s="7">
        <f>1/(1+($G$1-1)/2*M116^2)</f>
        <v>0.35714285714285715</v>
      </c>
      <c r="P116" s="7">
        <f>1/M116*(2/($G$1+1)*(1+($G$1-1)/2*M116^2))^(($G$1+1)/2/($G$1-1))</f>
        <v>4.2345679012345698</v>
      </c>
      <c r="Q116" s="53">
        <f t="shared" ref="Q116:Q165" si="66">M116*SQRT($G$1)/(1+($G$1-1)/2*M116^2)^(($G$1+1)/(2*($G$1-1)))</f>
        <v>0.16170043138938447</v>
      </c>
      <c r="R116" s="19"/>
      <c r="S116" s="7">
        <f>SQRT((M116^2+2/($G$30-1))/(2*$G$30/($G$30-1)*M116^2-1))</f>
        <v>0.47519096331149141</v>
      </c>
      <c r="T116" s="7">
        <f>(($G$30+1)/2*M116^2/(1+($G$30-1)/2*M116^2))^($G$30/($G$30-1))*(2*$G$30/($G$30+1)*M116^2-($G$30-1)/($G$30+1))^(-1/($G$30-1))</f>
        <v>0.32834388819073707</v>
      </c>
      <c r="U116" s="7">
        <f>(2*$G$30/($G$30+1)*M116^2-($G$30-1)/($G$30+1))</f>
        <v>10.333333333333334</v>
      </c>
      <c r="V116" s="7">
        <f>(2*$G$30/($G$30-1)*M116^2-1)*(1+($G$30-1)/2*M116^2)/(($G$30+1)^2/2/($G$30-1)*M116^2)</f>
        <v>2.6790123456790123</v>
      </c>
      <c r="W116" s="41">
        <f t="shared" ref="W116:W165" si="67">S116*SQRT($G$1)/(1+($G$1-1)/2*S116^2)^(($G$1+1)/(2*($G$1-1)))</f>
        <v>0.49247279210950862</v>
      </c>
    </row>
    <row r="117" spans="1:24" ht="15" customHeight="1" x14ac:dyDescent="0.3">
      <c r="A117" s="21">
        <v>2.5099999999999998</v>
      </c>
      <c r="B117" s="18">
        <f t="shared" ref="B117:B165" si="68">1/(1+($G$1-1)/2*A117^2)^($G$1/($G$1-1))</f>
        <v>5.7624478948828842E-2</v>
      </c>
      <c r="C117" s="7">
        <f t="shared" ref="C117:C165" si="69">1/(1+($G$1-1)/2*A117^2)</f>
        <v>0.44247396040743014</v>
      </c>
      <c r="D117" s="7">
        <f t="shared" ref="D117:D165" si="70">1/A117*(2/($G$1+1)*(1+($G$1-1)/2*A117^2))^(($G$1+1)/2/($G$1-1))</f>
        <v>2.6614565946196711</v>
      </c>
      <c r="E117" s="53">
        <f t="shared" si="64"/>
        <v>0.25727695794908134</v>
      </c>
      <c r="F117" s="19"/>
      <c r="G117" s="7">
        <f t="shared" ref="G117:G165" si="71">SQRT((A117^2+2/($G$30-1))/(2*$G$30/($G$30-1)*A117^2-1))</f>
        <v>0.5120342142233949</v>
      </c>
      <c r="H117" s="7">
        <f t="shared" ref="H117:H165" si="72">(($G$30+1)/2*A117^2/(1+($G$30-1)/2*A117^2))^($G$30/($G$30-1))*(2*$G$30/($G$30+1)*A117^2-($G$30-1)/($G$30+1))^(-1/($G$30-1))</f>
        <v>0.49502227291050588</v>
      </c>
      <c r="I117" s="7">
        <f t="shared" ref="I117:I139" si="73">(2*$G$30/($G$30+1)*A117^2-($G$30-1)/($G$30+1))</f>
        <v>7.1834499999999988</v>
      </c>
      <c r="J117" s="7">
        <f t="shared" ref="J117:J165" si="74">(2*$G$30/($G$30-1)*A117^2-1)*(1+($G$30-1)/2*A117^2)/(($G$30+1)^2/2/($G$30-1)*A117^2)</f>
        <v>2.1474183834383576</v>
      </c>
      <c r="K117" s="36">
        <f t="shared" si="65"/>
        <v>0.5197280446320317</v>
      </c>
      <c r="L117" s="20"/>
      <c r="M117" s="22">
        <v>3.01</v>
      </c>
      <c r="N117" s="7">
        <f t="shared" ref="N117:N165" si="75">1/(1+($G$1-1)/2*M117^2)^($G$1/($G$1-1))</f>
        <v>2.6818567825654099E-2</v>
      </c>
      <c r="O117" s="7">
        <f t="shared" ref="O117:O165" si="76">1/(1+($G$1-1)/2*M117^2)</f>
        <v>0.35561624739511105</v>
      </c>
      <c r="P117" s="7">
        <f t="shared" ref="P117:P165" si="77">1/M117*(2/($G$1+1)*(1+($G$1-1)/2*M117^2))^(($G$1+1)/2/($G$1-1))</f>
        <v>4.2750872423738775</v>
      </c>
      <c r="Q117" s="53">
        <f t="shared" si="66"/>
        <v>0.16016783227026057</v>
      </c>
      <c r="R117" s="19"/>
      <c r="S117" s="7">
        <f t="shared" ref="S117:S165" si="78">SQRT((M117^2+2/($G$30-1))/(2*$G$30/($G$30-1)*M117^2-1))</f>
        <v>0.47460235344272356</v>
      </c>
      <c r="T117" s="7">
        <f t="shared" ref="T117:T165" si="79">(($G$30+1)/2*M117^2/(1+($G$30-1)/2*M117^2))^($G$30/($G$30-1))*(2*$G$30/($G$30+1)*M117^2-($G$30-1)/($G$30+1))^(-1/($G$30-1))</f>
        <v>0.32553069955682951</v>
      </c>
      <c r="U117" s="7">
        <f t="shared" ref="U117:U139" si="80">(2*$G$30/($G$30+1)*M117^2-($G$30-1)/($G$30+1))</f>
        <v>10.403449999999999</v>
      </c>
      <c r="V117" s="7">
        <f t="shared" ref="V117:V165" si="81">(2*$G$30/($G$30-1)*M117^2-1)*(1+($G$30-1)/2*M117^2)/(($G$30+1)^2/2/($G$30-1)*M117^2)</f>
        <v>2.6908008253220159</v>
      </c>
      <c r="W117" s="41">
        <f t="shared" si="67"/>
        <v>0.4920206680608295</v>
      </c>
    </row>
    <row r="118" spans="1:24" ht="15" customHeight="1" x14ac:dyDescent="0.3">
      <c r="A118" s="21">
        <v>2.52</v>
      </c>
      <c r="B118" s="18">
        <f t="shared" si="68"/>
        <v>5.67356364947251E-2</v>
      </c>
      <c r="C118" s="7">
        <f t="shared" si="69"/>
        <v>0.44051310967014379</v>
      </c>
      <c r="D118" s="7">
        <f t="shared" si="70"/>
        <v>2.6864527620665499</v>
      </c>
      <c r="E118" s="53">
        <f t="shared" si="64"/>
        <v>0.25488311800820257</v>
      </c>
      <c r="F118" s="19"/>
      <c r="G118" s="7">
        <f t="shared" si="71"/>
        <v>0.51108919558558308</v>
      </c>
      <c r="H118" s="7">
        <f t="shared" si="72"/>
        <v>0.49105234281205279</v>
      </c>
      <c r="I118" s="7">
        <f t="shared" si="73"/>
        <v>7.2421333333333342</v>
      </c>
      <c r="J118" s="7">
        <f t="shared" si="74"/>
        <v>2.1573735561714398</v>
      </c>
      <c r="K118" s="36">
        <f t="shared" si="65"/>
        <v>0.51905488638663788</v>
      </c>
      <c r="L118" s="20"/>
      <c r="M118" s="22">
        <v>3.02</v>
      </c>
      <c r="N118" s="7">
        <f t="shared" si="75"/>
        <v>2.6419860303092173E-2</v>
      </c>
      <c r="O118" s="7">
        <f t="shared" si="76"/>
        <v>0.35409761763122866</v>
      </c>
      <c r="P118" s="7">
        <f t="shared" si="77"/>
        <v>4.3159887540741719</v>
      </c>
      <c r="Q118" s="53">
        <f t="shared" si="66"/>
        <v>0.1586499630544457</v>
      </c>
      <c r="R118" s="19"/>
      <c r="S118" s="7">
        <f t="shared" si="78"/>
        <v>0.47401898522929126</v>
      </c>
      <c r="T118" s="7">
        <f t="shared" si="79"/>
        <v>0.32273999437662548</v>
      </c>
      <c r="U118" s="7">
        <f t="shared" si="80"/>
        <v>10.473800000000001</v>
      </c>
      <c r="V118" s="7">
        <f t="shared" si="81"/>
        <v>2.702627178632516</v>
      </c>
      <c r="W118" s="41">
        <f t="shared" si="67"/>
        <v>0.49157205744171589</v>
      </c>
    </row>
    <row r="119" spans="1:24" ht="15" customHeight="1" x14ac:dyDescent="0.3">
      <c r="A119" s="21">
        <v>2.5299999999999998</v>
      </c>
      <c r="B119" s="18">
        <f t="shared" si="68"/>
        <v>5.5860914055832558E-2</v>
      </c>
      <c r="C119" s="7">
        <f t="shared" si="69"/>
        <v>0.4385618679227079</v>
      </c>
      <c r="D119" s="7">
        <f t="shared" si="70"/>
        <v>2.7117093392305835</v>
      </c>
      <c r="E119" s="53">
        <f t="shared" si="64"/>
        <v>0.25250916330566431</v>
      </c>
      <c r="F119" s="19"/>
      <c r="G119" s="7">
        <f t="shared" si="71"/>
        <v>0.51015398293995851</v>
      </c>
      <c r="H119" s="7">
        <f t="shared" si="72"/>
        <v>0.48710517170981887</v>
      </c>
      <c r="I119" s="7">
        <f t="shared" si="73"/>
        <v>7.3010499999999992</v>
      </c>
      <c r="J119" s="7">
        <f t="shared" si="74"/>
        <v>2.1673655513287189</v>
      </c>
      <c r="K119" s="36">
        <f t="shared" si="65"/>
        <v>0.51838735856430329</v>
      </c>
      <c r="L119" s="20"/>
      <c r="M119" s="22">
        <v>3.03</v>
      </c>
      <c r="N119" s="7">
        <f t="shared" si="75"/>
        <v>2.6027456806243594E-2</v>
      </c>
      <c r="O119" s="7">
        <f t="shared" si="76"/>
        <v>0.35258693030766741</v>
      </c>
      <c r="P119" s="7">
        <f t="shared" si="77"/>
        <v>4.3572753360501935</v>
      </c>
      <c r="Q119" s="53">
        <f t="shared" si="66"/>
        <v>0.15714670374674317</v>
      </c>
      <c r="R119" s="19"/>
      <c r="S119" s="7">
        <f t="shared" si="78"/>
        <v>0.47344079715747422</v>
      </c>
      <c r="T119" s="7">
        <f t="shared" si="79"/>
        <v>0.31997167156915468</v>
      </c>
      <c r="U119" s="7">
        <f t="shared" si="80"/>
        <v>10.544383333333334</v>
      </c>
      <c r="V119" s="7">
        <f t="shared" si="81"/>
        <v>2.7144914189906335</v>
      </c>
      <c r="W119" s="41">
        <f t="shared" si="67"/>
        <v>0.49112692688102366</v>
      </c>
    </row>
    <row r="120" spans="1:24" ht="15" customHeight="1" x14ac:dyDescent="0.3">
      <c r="A120" s="21">
        <v>2.54</v>
      </c>
      <c r="B120" s="18">
        <f t="shared" si="68"/>
        <v>5.5000092590777691E-2</v>
      </c>
      <c r="C120" s="7">
        <f t="shared" si="69"/>
        <v>0.43662021027629339</v>
      </c>
      <c r="D120" s="7">
        <f t="shared" si="70"/>
        <v>2.7372284283685029</v>
      </c>
      <c r="E120" s="53">
        <f t="shared" si="64"/>
        <v>0.25015502881701307</v>
      </c>
      <c r="F120" s="19"/>
      <c r="G120" s="7">
        <f t="shared" si="71"/>
        <v>0.50922844147645885</v>
      </c>
      <c r="H120" s="7">
        <f t="shared" si="72"/>
        <v>0.48318090062160424</v>
      </c>
      <c r="I120" s="7">
        <f t="shared" si="73"/>
        <v>7.3601999999999999</v>
      </c>
      <c r="J120" s="7">
        <f t="shared" si="74"/>
        <v>2.1773944013888022</v>
      </c>
      <c r="K120" s="36">
        <f t="shared" si="65"/>
        <v>0.51772540780314924</v>
      </c>
      <c r="L120" s="20"/>
      <c r="M120" s="22">
        <v>3.04</v>
      </c>
      <c r="N120" s="7">
        <f t="shared" si="75"/>
        <v>2.5641254677180435E-2</v>
      </c>
      <c r="O120" s="7">
        <f t="shared" si="76"/>
        <v>0.3510841478485564</v>
      </c>
      <c r="P120" s="7">
        <f t="shared" si="77"/>
        <v>4.3989499053473677</v>
      </c>
      <c r="Q120" s="53">
        <f t="shared" si="66"/>
        <v>0.1556579345322642</v>
      </c>
      <c r="R120" s="19"/>
      <c r="S120" s="7">
        <f t="shared" si="78"/>
        <v>0.47286772861264581</v>
      </c>
      <c r="T120" s="7">
        <f t="shared" si="79"/>
        <v>0.31722562812045518</v>
      </c>
      <c r="U120" s="7">
        <f t="shared" si="80"/>
        <v>10.615200000000002</v>
      </c>
      <c r="V120" s="7">
        <f t="shared" si="81"/>
        <v>2.7263935595567856</v>
      </c>
      <c r="W120" s="41">
        <f t="shared" si="67"/>
        <v>0.49068524335353647</v>
      </c>
    </row>
    <row r="121" spans="1:24" ht="15" customHeight="1" x14ac:dyDescent="0.3">
      <c r="A121" s="21">
        <v>2.5499999999999998</v>
      </c>
      <c r="B121" s="18">
        <f t="shared" si="68"/>
        <v>5.4152956041907729E-2</v>
      </c>
      <c r="C121" s="7">
        <f t="shared" si="69"/>
        <v>0.43468811128015655</v>
      </c>
      <c r="D121" s="7">
        <f t="shared" si="70"/>
        <v>2.7630121471325797</v>
      </c>
      <c r="E121" s="53">
        <f t="shared" si="64"/>
        <v>0.24782064642309887</v>
      </c>
      <c r="F121" s="19"/>
      <c r="G121" s="7">
        <f t="shared" si="71"/>
        <v>0.50831243871389409</v>
      </c>
      <c r="H121" s="7">
        <f t="shared" si="72"/>
        <v>0.479279661804626</v>
      </c>
      <c r="I121" s="7">
        <f t="shared" si="73"/>
        <v>7.4195833333333328</v>
      </c>
      <c r="J121" s="7">
        <f t="shared" si="74"/>
        <v>2.187460138194711</v>
      </c>
      <c r="K121" s="36">
        <f t="shared" si="65"/>
        <v>0.51706898116640865</v>
      </c>
      <c r="L121" s="20"/>
      <c r="M121" s="22">
        <v>3.05</v>
      </c>
      <c r="N121" s="7">
        <f t="shared" si="75"/>
        <v>2.5261152905774648E-2</v>
      </c>
      <c r="O121" s="7">
        <f t="shared" si="76"/>
        <v>0.34958923265163444</v>
      </c>
      <c r="P121" s="7">
        <f t="shared" si="77"/>
        <v>4.4410153963883205</v>
      </c>
      <c r="Q121" s="53">
        <f t="shared" si="66"/>
        <v>0.15418353580447672</v>
      </c>
      <c r="R121" s="19"/>
      <c r="S121" s="7">
        <f t="shared" si="78"/>
        <v>0.47229971986344194</v>
      </c>
      <c r="T121" s="7">
        <f t="shared" si="79"/>
        <v>0.31450175916614148</v>
      </c>
      <c r="U121" s="7">
        <f t="shared" si="80"/>
        <v>10.686249999999999</v>
      </c>
      <c r="V121" s="7">
        <f t="shared" si="81"/>
        <v>2.7383336132760001</v>
      </c>
      <c r="W121" s="41">
        <f t="shared" si="67"/>
        <v>0.49024697417678476</v>
      </c>
    </row>
    <row r="122" spans="1:24" ht="15" customHeight="1" x14ac:dyDescent="0.3">
      <c r="A122" s="21">
        <v>2.56</v>
      </c>
      <c r="B122" s="18">
        <f t="shared" si="68"/>
        <v>5.3319291312020498E-2</v>
      </c>
      <c r="C122" s="7">
        <f t="shared" si="69"/>
        <v>0.43276554493837421</v>
      </c>
      <c r="D122" s="7">
        <f t="shared" si="70"/>
        <v>2.7890626286000009</v>
      </c>
      <c r="E122" s="53">
        <f t="shared" si="64"/>
        <v>0.24550594502819706</v>
      </c>
      <c r="F122" s="19"/>
      <c r="G122" s="7">
        <f t="shared" si="71"/>
        <v>0.50740584445096104</v>
      </c>
      <c r="H122" s="7">
        <f t="shared" si="72"/>
        <v>0.47540157895120039</v>
      </c>
      <c r="I122" s="7">
        <f t="shared" si="73"/>
        <v>7.4792000000000005</v>
      </c>
      <c r="J122" s="7">
        <f t="shared" si="74"/>
        <v>2.1975627929687498</v>
      </c>
      <c r="K122" s="36">
        <f t="shared" si="65"/>
        <v>0.51641802614500409</v>
      </c>
      <c r="L122" s="20"/>
      <c r="M122" s="22">
        <v>3.06</v>
      </c>
      <c r="N122" s="7">
        <f t="shared" si="75"/>
        <v>2.4887052105728603E-2</v>
      </c>
      <c r="O122" s="7">
        <f t="shared" si="76"/>
        <v>0.34810214709404336</v>
      </c>
      <c r="P122" s="7">
        <f t="shared" si="77"/>
        <v>4.4834747610195098</v>
      </c>
      <c r="Q122" s="53">
        <f t="shared" si="66"/>
        <v>0.15272338819223494</v>
      </c>
      <c r="R122" s="19"/>
      <c r="S122" s="7">
        <f t="shared" si="78"/>
        <v>0.471736712046257</v>
      </c>
      <c r="T122" s="7">
        <f t="shared" si="79"/>
        <v>0.31179995807204902</v>
      </c>
      <c r="U122" s="7">
        <f t="shared" si="80"/>
        <v>10.757533333333335</v>
      </c>
      <c r="V122" s="7">
        <f t="shared" si="81"/>
        <v>2.7503115928821291</v>
      </c>
      <c r="W122" s="41">
        <f t="shared" si="67"/>
        <v>0.48981208700786422</v>
      </c>
    </row>
    <row r="123" spans="1:24" ht="15" customHeight="1" x14ac:dyDescent="0.3">
      <c r="A123" s="21">
        <v>2.57</v>
      </c>
      <c r="B123" s="18">
        <f t="shared" si="68"/>
        <v>5.2498888240560274E-2</v>
      </c>
      <c r="C123" s="7">
        <f t="shared" si="69"/>
        <v>0.43085248472627952</v>
      </c>
      <c r="D123" s="7">
        <f t="shared" si="70"/>
        <v>2.8153820213028702</v>
      </c>
      <c r="E123" s="53">
        <f t="shared" si="64"/>
        <v>0.24321085067539017</v>
      </c>
      <c r="F123" s="19"/>
      <c r="G123" s="7">
        <f t="shared" si="71"/>
        <v>0.50650853071848423</v>
      </c>
      <c r="H123" s="7">
        <f t="shared" si="72"/>
        <v>0.47154676738241474</v>
      </c>
      <c r="I123" s="7">
        <f t="shared" si="73"/>
        <v>7.5390499999999987</v>
      </c>
      <c r="J123" s="7">
        <f t="shared" si="74"/>
        <v>2.2077023963269689</v>
      </c>
      <c r="K123" s="36">
        <f t="shared" si="65"/>
        <v>0.51577249065976805</v>
      </c>
      <c r="L123" s="20"/>
      <c r="M123" s="22">
        <v>3.07</v>
      </c>
      <c r="N123" s="7">
        <f t="shared" si="75"/>
        <v>2.4518854490843796E-2</v>
      </c>
      <c r="O123" s="7">
        <f t="shared" si="76"/>
        <v>0.3466228535379795</v>
      </c>
      <c r="P123" s="7">
        <f t="shared" si="77"/>
        <v>4.5263309685581055</v>
      </c>
      <c r="Q123" s="53">
        <f t="shared" si="66"/>
        <v>0.15127737258581345</v>
      </c>
      <c r="R123" s="19"/>
      <c r="S123" s="7">
        <f t="shared" si="78"/>
        <v>0.4711786471500613</v>
      </c>
      <c r="T123" s="7">
        <f t="shared" si="79"/>
        <v>0.30912011651299537</v>
      </c>
      <c r="U123" s="7">
        <f t="shared" si="80"/>
        <v>10.829050000000001</v>
      </c>
      <c r="V123" s="7">
        <f t="shared" si="81"/>
        <v>2.7623275109019718</v>
      </c>
      <c r="W123" s="41">
        <f t="shared" si="67"/>
        <v>0.48938054984025564</v>
      </c>
    </row>
    <row r="124" spans="1:24" ht="15" customHeight="1" x14ac:dyDescent="0.3">
      <c r="A124" s="21">
        <v>2.58</v>
      </c>
      <c r="B124" s="18">
        <f t="shared" si="68"/>
        <v>5.1691539579315826E-2</v>
      </c>
      <c r="C124" s="7">
        <f t="shared" si="69"/>
        <v>0.42894890360660248</v>
      </c>
      <c r="D124" s="7">
        <f t="shared" si="70"/>
        <v>2.8419724892587985</v>
      </c>
      <c r="E124" s="53">
        <f t="shared" si="64"/>
        <v>0.24093528665924971</v>
      </c>
      <c r="F124" s="19"/>
      <c r="G124" s="7">
        <f t="shared" si="71"/>
        <v>0.50562037173284813</v>
      </c>
      <c r="H124" s="7">
        <f t="shared" si="72"/>
        <v>0.46771533423972206</v>
      </c>
      <c r="I124" s="7">
        <f t="shared" si="73"/>
        <v>7.5991333333333344</v>
      </c>
      <c r="J124" s="7">
        <f t="shared" si="74"/>
        <v>2.2178789782932373</v>
      </c>
      <c r="K124" s="36">
        <f t="shared" si="65"/>
        <v>0.51513232306332923</v>
      </c>
      <c r="L124" s="20"/>
      <c r="M124" s="22">
        <v>3.08</v>
      </c>
      <c r="N124" s="7">
        <f t="shared" si="75"/>
        <v>2.4156463851530287E-2</v>
      </c>
      <c r="O124" s="7">
        <f t="shared" si="76"/>
        <v>0.34515131433620505</v>
      </c>
      <c r="P124" s="7">
        <f t="shared" si="77"/>
        <v>4.5695870058389607</v>
      </c>
      <c r="Q124" s="53">
        <f t="shared" si="66"/>
        <v>0.14984537016197064</v>
      </c>
      <c r="R124" s="19"/>
      <c r="S124" s="7">
        <f t="shared" si="78"/>
        <v>0.47062546800153093</v>
      </c>
      <c r="T124" s="7">
        <f t="shared" si="79"/>
        <v>0.30646212454966748</v>
      </c>
      <c r="U124" s="7">
        <f t="shared" si="80"/>
        <v>10.9008</v>
      </c>
      <c r="V124" s="7">
        <f t="shared" si="81"/>
        <v>2.7743813796593013</v>
      </c>
      <c r="W124" s="41">
        <f t="shared" si="67"/>
        <v>0.48895233100064822</v>
      </c>
    </row>
    <row r="125" spans="1:24" ht="15" customHeight="1" x14ac:dyDescent="0.3">
      <c r="A125" s="21">
        <v>2.59</v>
      </c>
      <c r="B125" s="18">
        <f t="shared" si="68"/>
        <v>5.0897040967656661E-2</v>
      </c>
      <c r="C125" s="7">
        <f t="shared" si="69"/>
        <v>0.42705477404531911</v>
      </c>
      <c r="D125" s="7">
        <f t="shared" si="70"/>
        <v>2.8688362120020763</v>
      </c>
      <c r="E125" s="53">
        <f t="shared" si="64"/>
        <v>0.23867917363585439</v>
      </c>
      <c r="F125" s="19"/>
      <c r="G125" s="7">
        <f t="shared" si="71"/>
        <v>0.50474124385058539</v>
      </c>
      <c r="H125" s="7">
        <f t="shared" si="72"/>
        <v>0.46390737867441234</v>
      </c>
      <c r="I125" s="7">
        <f t="shared" si="73"/>
        <v>7.6594499999999988</v>
      </c>
      <c r="J125" s="7">
        <f t="shared" si="74"/>
        <v>2.2280925683129347</v>
      </c>
      <c r="K125" s="36">
        <f t="shared" si="65"/>
        <v>0.51449747214167219</v>
      </c>
      <c r="L125" s="20"/>
      <c r="M125" s="22">
        <v>3.09</v>
      </c>
      <c r="N125" s="7">
        <f t="shared" si="75"/>
        <v>2.3799785531558565E-2</v>
      </c>
      <c r="O125" s="7">
        <f t="shared" si="76"/>
        <v>0.34368749183742214</v>
      </c>
      <c r="P125" s="7">
        <f t="shared" si="77"/>
        <v>4.6132458772618383</v>
      </c>
      <c r="Q125" s="53">
        <f t="shared" si="66"/>
        <v>0.14842726240806572</v>
      </c>
      <c r="R125" s="19"/>
      <c r="S125" s="7">
        <f t="shared" si="78"/>
        <v>0.47007711825048432</v>
      </c>
      <c r="T125" s="7">
        <f t="shared" si="79"/>
        <v>0.30382587070367773</v>
      </c>
      <c r="U125" s="7">
        <f t="shared" si="80"/>
        <v>10.972783333333334</v>
      </c>
      <c r="V125" s="7">
        <f t="shared" si="81"/>
        <v>2.7864732112787993</v>
      </c>
      <c r="W125" s="41">
        <f t="shared" si="67"/>
        <v>0.48852739914576743</v>
      </c>
    </row>
    <row r="126" spans="1:24" ht="15" customHeight="1" x14ac:dyDescent="0.3">
      <c r="A126" s="21">
        <v>2.6</v>
      </c>
      <c r="B126" s="18">
        <f t="shared" si="68"/>
        <v>5.0115190907340866E-2</v>
      </c>
      <c r="C126" s="7">
        <f t="shared" si="69"/>
        <v>0.42517006802721091</v>
      </c>
      <c r="D126" s="7">
        <f t="shared" si="70"/>
        <v>2.8959753846153848</v>
      </c>
      <c r="E126" s="53">
        <f t="shared" si="64"/>
        <v>0.23644242973018553</v>
      </c>
      <c r="F126" s="19"/>
      <c r="G126" s="7">
        <f t="shared" si="71"/>
        <v>0.50387102552408614</v>
      </c>
      <c r="H126" s="7">
        <f t="shared" si="72"/>
        <v>0.4601229920348951</v>
      </c>
      <c r="I126" s="7">
        <f t="shared" si="73"/>
        <v>7.7200000000000006</v>
      </c>
      <c r="J126" s="7">
        <f t="shared" si="74"/>
        <v>2.238343195266272</v>
      </c>
      <c r="K126" s="36">
        <f t="shared" si="65"/>
        <v>0.51386788711539544</v>
      </c>
      <c r="L126" s="20"/>
      <c r="M126" s="22">
        <v>3.1</v>
      </c>
      <c r="N126" s="7">
        <f t="shared" si="75"/>
        <v>2.3448726405056092E-2</v>
      </c>
      <c r="O126" s="7">
        <f t="shared" si="76"/>
        <v>0.3422313483915127</v>
      </c>
      <c r="P126" s="7">
        <f t="shared" si="77"/>
        <v>4.6573106048387114</v>
      </c>
      <c r="Q126" s="53">
        <f t="shared" si="66"/>
        <v>0.14702293114525558</v>
      </c>
      <c r="R126" s="19"/>
      <c r="S126" s="7">
        <f t="shared" si="78"/>
        <v>0.46953354235561512</v>
      </c>
      <c r="T126" s="7">
        <f t="shared" si="79"/>
        <v>0.30121124203081528</v>
      </c>
      <c r="U126" s="7">
        <f t="shared" si="80"/>
        <v>11.045000000000003</v>
      </c>
      <c r="V126" s="7">
        <f t="shared" si="81"/>
        <v>2.7986030176899055</v>
      </c>
      <c r="W126" s="41">
        <f t="shared" si="67"/>
        <v>0.48810572325920831</v>
      </c>
    </row>
    <row r="127" spans="1:24" ht="15" customHeight="1" x14ac:dyDescent="0.3">
      <c r="A127" s="21">
        <v>2.61</v>
      </c>
      <c r="B127" s="18">
        <f t="shared" si="68"/>
        <v>4.934579073692788E-2</v>
      </c>
      <c r="C127" s="7">
        <f t="shared" si="69"/>
        <v>0.42329475707113906</v>
      </c>
      <c r="D127" s="7">
        <f t="shared" si="70"/>
        <v>2.9233922177620979</v>
      </c>
      <c r="E127" s="53">
        <f t="shared" si="64"/>
        <v>0.23422497064093681</v>
      </c>
      <c r="F127" s="19"/>
      <c r="G127" s="7">
        <f t="shared" si="71"/>
        <v>0.50300959725839989</v>
      </c>
      <c r="H127" s="7">
        <f t="shared" si="72"/>
        <v>0.45636225805177244</v>
      </c>
      <c r="I127" s="7">
        <f t="shared" si="73"/>
        <v>7.7807833333333329</v>
      </c>
      <c r="J127" s="7">
        <f t="shared" si="74"/>
        <v>2.2486308874812622</v>
      </c>
      <c r="K127" s="36">
        <f t="shared" si="65"/>
        <v>0.51324351764068277</v>
      </c>
      <c r="L127" s="20"/>
      <c r="M127" s="22">
        <v>3.11</v>
      </c>
      <c r="N127" s="7">
        <f t="shared" si="75"/>
        <v>2.3103194853749589E-2</v>
      </c>
      <c r="O127" s="7">
        <f t="shared" si="76"/>
        <v>0.34078284635464595</v>
      </c>
      <c r="P127" s="7">
        <f t="shared" si="77"/>
        <v>4.7017842282412765</v>
      </c>
      <c r="Q127" s="53">
        <f t="shared" si="66"/>
        <v>0.14563225855079207</v>
      </c>
      <c r="R127" s="19"/>
      <c r="S127" s="7">
        <f t="shared" si="78"/>
        <v>0.46899468557051821</v>
      </c>
      <c r="T127" s="7">
        <f t="shared" si="79"/>
        <v>0.2986181241925156</v>
      </c>
      <c r="U127" s="7">
        <f t="shared" si="80"/>
        <v>11.11745</v>
      </c>
      <c r="V127" s="7">
        <f t="shared" si="81"/>
        <v>2.8107708106305758</v>
      </c>
      <c r="W127" s="41">
        <f t="shared" si="67"/>
        <v>0.48768727264827633</v>
      </c>
    </row>
    <row r="128" spans="1:24" ht="15" customHeight="1" x14ac:dyDescent="0.3">
      <c r="A128" s="21">
        <v>2.62</v>
      </c>
      <c r="B128" s="18">
        <f t="shared" si="68"/>
        <v>4.8588644605827569E-2</v>
      </c>
      <c r="C128" s="7">
        <f t="shared" si="69"/>
        <v>0.42142881224503559</v>
      </c>
      <c r="D128" s="7">
        <f t="shared" si="70"/>
        <v>2.9510889377190859</v>
      </c>
      <c r="E128" s="53">
        <f t="shared" si="64"/>
        <v>0.23202670974277845</v>
      </c>
      <c r="F128" s="19"/>
      <c r="G128" s="7">
        <f t="shared" si="71"/>
        <v>0.50215684156909346</v>
      </c>
      <c r="H128" s="7">
        <f t="shared" si="72"/>
        <v>0.452625253020631</v>
      </c>
      <c r="I128" s="7">
        <f t="shared" si="73"/>
        <v>7.8418000000000019</v>
      </c>
      <c r="J128" s="7">
        <f t="shared" si="74"/>
        <v>2.2589556727463433</v>
      </c>
      <c r="K128" s="36">
        <f t="shared" si="65"/>
        <v>0.51262431380999907</v>
      </c>
      <c r="L128" s="20"/>
      <c r="M128" s="22">
        <v>3.12</v>
      </c>
      <c r="N128" s="7">
        <f t="shared" si="75"/>
        <v>2.2763100744454708E-2</v>
      </c>
      <c r="O128" s="7">
        <f t="shared" si="76"/>
        <v>0.33934194809425566</v>
      </c>
      <c r="P128" s="7">
        <f t="shared" si="77"/>
        <v>4.7466698048486231</v>
      </c>
      <c r="Q128" s="53">
        <f t="shared" si="66"/>
        <v>0.14425512717944516</v>
      </c>
      <c r="R128" s="19"/>
      <c r="S128" s="7">
        <f t="shared" si="78"/>
        <v>0.46846049392999856</v>
      </c>
      <c r="T128" s="7">
        <f t="shared" si="79"/>
        <v>0.29604640152557821</v>
      </c>
      <c r="U128" s="7">
        <f t="shared" si="80"/>
        <v>11.190133333333335</v>
      </c>
      <c r="V128" s="7">
        <f t="shared" si="81"/>
        <v>2.8229766016509599</v>
      </c>
      <c r="W128" s="41">
        <f t="shared" si="67"/>
        <v>0.48727201694083611</v>
      </c>
    </row>
    <row r="129" spans="1:23" ht="15" customHeight="1" x14ac:dyDescent="0.3">
      <c r="A129" s="21">
        <v>2.63</v>
      </c>
      <c r="B129" s="18">
        <f t="shared" si="68"/>
        <v>4.7843559448017055E-2</v>
      </c>
      <c r="C129" s="7">
        <f t="shared" si="69"/>
        <v>0.41957220418061747</v>
      </c>
      <c r="D129" s="7">
        <f t="shared" si="70"/>
        <v>2.9790677864100283</v>
      </c>
      <c r="E129" s="53">
        <f t="shared" si="64"/>
        <v>0.22984755818611849</v>
      </c>
      <c r="F129" s="19"/>
      <c r="G129" s="7">
        <f t="shared" si="71"/>
        <v>0.50131264294113986</v>
      </c>
      <c r="H129" s="7">
        <f t="shared" si="72"/>
        <v>0.44891204598254647</v>
      </c>
      <c r="I129" s="7">
        <f t="shared" si="73"/>
        <v>7.9030499999999995</v>
      </c>
      <c r="J129" s="7">
        <f t="shared" si="74"/>
        <v>2.2693175783226587</v>
      </c>
      <c r="K129" s="36">
        <f t="shared" si="65"/>
        <v>0.51201022615252956</v>
      </c>
      <c r="L129" s="20"/>
      <c r="M129" s="22">
        <v>3.13</v>
      </c>
      <c r="N129" s="7">
        <f t="shared" si="75"/>
        <v>2.2428355406814093E-2</v>
      </c>
      <c r="O129" s="7">
        <f t="shared" si="76"/>
        <v>0.33790861599389066</v>
      </c>
      <c r="P129" s="7">
        <f t="shared" si="77"/>
        <v>4.7919704097950087</v>
      </c>
      <c r="Q129" s="53">
        <f t="shared" si="66"/>
        <v>0.14289141998407326</v>
      </c>
      <c r="R129" s="19"/>
      <c r="S129" s="7">
        <f t="shared" si="78"/>
        <v>0.46793091423665872</v>
      </c>
      <c r="T129" s="7">
        <f t="shared" si="79"/>
        <v>0.29349595711016974</v>
      </c>
      <c r="U129" s="7">
        <f t="shared" si="80"/>
        <v>11.26305</v>
      </c>
      <c r="V129" s="7">
        <f t="shared" si="81"/>
        <v>2.8352204021169953</v>
      </c>
      <c r="W129" s="41">
        <f t="shared" si="67"/>
        <v>0.48685992608217116</v>
      </c>
    </row>
    <row r="130" spans="1:23" ht="15" customHeight="1" x14ac:dyDescent="0.3">
      <c r="A130" s="21">
        <v>2.64</v>
      </c>
      <c r="B130" s="18">
        <f t="shared" si="68"/>
        <v>4.7110344955453173E-2</v>
      </c>
      <c r="C130" s="7">
        <f t="shared" si="69"/>
        <v>0.41772490308782256</v>
      </c>
      <c r="D130" s="7">
        <f t="shared" si="70"/>
        <v>3.0073310214392812</v>
      </c>
      <c r="E130" s="53">
        <f t="shared" si="64"/>
        <v>0.22768742499439396</v>
      </c>
      <c r="F130" s="19"/>
      <c r="G130" s="7">
        <f t="shared" si="71"/>
        <v>0.50047688778880461</v>
      </c>
      <c r="H130" s="7">
        <f t="shared" si="72"/>
        <v>0.44522269890223776</v>
      </c>
      <c r="I130" s="7">
        <f t="shared" si="73"/>
        <v>7.9645333333333346</v>
      </c>
      <c r="J130" s="7">
        <f t="shared" si="74"/>
        <v>2.2797166309560248</v>
      </c>
      <c r="K130" s="36">
        <f t="shared" si="65"/>
        <v>0.51140120563437297</v>
      </c>
      <c r="L130" s="20"/>
      <c r="M130" s="22">
        <v>3.14</v>
      </c>
      <c r="N130" s="7">
        <f t="shared" si="75"/>
        <v>2.2098871611284789E-2</v>
      </c>
      <c r="O130" s="7">
        <f t="shared" si="76"/>
        <v>0.33648281245793965</v>
      </c>
      <c r="P130" s="7">
        <f t="shared" si="77"/>
        <v>4.8376891360178353</v>
      </c>
      <c r="Q130" s="53">
        <f t="shared" si="66"/>
        <v>0.14154102033536411</v>
      </c>
      <c r="R130" s="19"/>
      <c r="S130" s="7">
        <f t="shared" si="78"/>
        <v>0.46740589404775623</v>
      </c>
      <c r="T130" s="7">
        <f t="shared" si="79"/>
        <v>0.29096667283612632</v>
      </c>
      <c r="U130" s="7">
        <f t="shared" si="80"/>
        <v>11.336200000000002</v>
      </c>
      <c r="V130" s="7">
        <f t="shared" si="81"/>
        <v>2.8475022232139238</v>
      </c>
      <c r="W130" s="41">
        <f t="shared" si="67"/>
        <v>0.48645097033185103</v>
      </c>
    </row>
    <row r="131" spans="1:23" ht="15" customHeight="1" x14ac:dyDescent="0.3">
      <c r="A131" s="21">
        <v>2.65</v>
      </c>
      <c r="B131" s="18">
        <f t="shared" si="68"/>
        <v>4.6388813551210314E-2</v>
      </c>
      <c r="C131" s="7">
        <f t="shared" si="69"/>
        <v>0.4158868787689749</v>
      </c>
      <c r="D131" s="7">
        <f t="shared" si="70"/>
        <v>3.0358809161261791</v>
      </c>
      <c r="E131" s="53">
        <f t="shared" si="64"/>
        <v>0.22554621715893791</v>
      </c>
      <c r="F131" s="19"/>
      <c r="G131" s="7">
        <f t="shared" si="71"/>
        <v>0.49964946441650376</v>
      </c>
      <c r="H131" s="7">
        <f t="shared" si="72"/>
        <v>0.44155726684386354</v>
      </c>
      <c r="I131" s="7">
        <f t="shared" si="73"/>
        <v>8.026250000000001</v>
      </c>
      <c r="J131" s="7">
        <f t="shared" si="74"/>
        <v>2.2901528568885721</v>
      </c>
      <c r="K131" s="36">
        <f t="shared" si="65"/>
        <v>0.51079720365850512</v>
      </c>
      <c r="L131" s="20"/>
      <c r="M131" s="22">
        <v>3.15</v>
      </c>
      <c r="N131" s="7">
        <f t="shared" si="75"/>
        <v>2.17745635473756E-2</v>
      </c>
      <c r="O131" s="7">
        <f t="shared" si="76"/>
        <v>0.33506449991623388</v>
      </c>
      <c r="P131" s="7">
        <f t="shared" si="77"/>
        <v>4.8838290943057379</v>
      </c>
      <c r="Q131" s="53">
        <f t="shared" si="66"/>
        <v>0.14020381204076679</v>
      </c>
      <c r="R131" s="19"/>
      <c r="S131" s="7">
        <f t="shared" si="78"/>
        <v>0.46688538166232724</v>
      </c>
      <c r="T131" s="7">
        <f t="shared" si="79"/>
        <v>0.28845842946759709</v>
      </c>
      <c r="U131" s="7">
        <f t="shared" si="80"/>
        <v>11.409583333333334</v>
      </c>
      <c r="V131" s="7">
        <f t="shared" si="81"/>
        <v>2.859822075949721</v>
      </c>
      <c r="W131" s="41">
        <f t="shared" si="67"/>
        <v>0.48604512026061647</v>
      </c>
    </row>
    <row r="132" spans="1:23" ht="15" customHeight="1" x14ac:dyDescent="0.3">
      <c r="A132" s="21">
        <v>2.66</v>
      </c>
      <c r="B132" s="18">
        <f t="shared" si="68"/>
        <v>4.5678780362370046E-2</v>
      </c>
      <c r="C132" s="7">
        <f t="shared" si="69"/>
        <v>0.41405810063268078</v>
      </c>
      <c r="D132" s="7">
        <f t="shared" si="70"/>
        <v>3.0647197595398499</v>
      </c>
      <c r="E132" s="53">
        <f t="shared" si="64"/>
        <v>0.22342383973146013</v>
      </c>
      <c r="F132" s="19"/>
      <c r="G132" s="7">
        <f t="shared" si="71"/>
        <v>0.49883026298060551</v>
      </c>
      <c r="H132" s="7">
        <f t="shared" si="72"/>
        <v>0.43791579814442066</v>
      </c>
      <c r="I132" s="7">
        <f t="shared" si="73"/>
        <v>8.0882000000000023</v>
      </c>
      <c r="J132" s="7">
        <f t="shared" si="74"/>
        <v>2.3006262818700889</v>
      </c>
      <c r="K132" s="36">
        <f t="shared" si="65"/>
        <v>0.51019817206452256</v>
      </c>
      <c r="L132" s="20"/>
      <c r="M132" s="22">
        <v>3.16</v>
      </c>
      <c r="N132" s="7">
        <f t="shared" si="75"/>
        <v>2.1455346802135167E-2</v>
      </c>
      <c r="O132" s="7">
        <f t="shared" si="76"/>
        <v>0.33365364082852872</v>
      </c>
      <c r="P132" s="7">
        <f t="shared" si="77"/>
        <v>4.9303934133468355</v>
      </c>
      <c r="Q132" s="53">
        <f t="shared" si="66"/>
        <v>0.13887967936263784</v>
      </c>
      <c r="R132" s="19"/>
      <c r="S132" s="7">
        <f t="shared" si="78"/>
        <v>0.46636932610856691</v>
      </c>
      <c r="T132" s="7">
        <f t="shared" si="79"/>
        <v>0.28597110670604631</v>
      </c>
      <c r="U132" s="7">
        <f t="shared" si="80"/>
        <v>11.483200000000004</v>
      </c>
      <c r="V132" s="7">
        <f t="shared" si="81"/>
        <v>2.8721799711584683</v>
      </c>
      <c r="W132" s="41">
        <f t="shared" si="67"/>
        <v>0.48564234674726797</v>
      </c>
    </row>
    <row r="133" spans="1:23" ht="15" customHeight="1" x14ac:dyDescent="0.3">
      <c r="A133" s="21">
        <v>2.67</v>
      </c>
      <c r="B133" s="18">
        <f t="shared" si="68"/>
        <v>4.4980063192689212E-2</v>
      </c>
      <c r="C133" s="7">
        <f t="shared" si="69"/>
        <v>0.41223853770745911</v>
      </c>
      <c r="D133" s="7">
        <f t="shared" si="70"/>
        <v>3.0938498565344874</v>
      </c>
      <c r="E133" s="53">
        <f t="shared" si="64"/>
        <v>0.22132019591418009</v>
      </c>
      <c r="F133" s="19"/>
      <c r="G133" s="7">
        <f t="shared" si="71"/>
        <v>0.49801917545214802</v>
      </c>
      <c r="H133" s="7">
        <f t="shared" si="72"/>
        <v>0.43429833458472938</v>
      </c>
      <c r="I133" s="7">
        <f t="shared" si="73"/>
        <v>8.150383333333334</v>
      </c>
      <c r="J133" s="7">
        <f t="shared" si="74"/>
        <v>2.3111369311690595</v>
      </c>
      <c r="K133" s="36">
        <f t="shared" si="65"/>
        <v>0.50960406312817996</v>
      </c>
      <c r="L133" s="20"/>
      <c r="M133" s="22">
        <v>3.17</v>
      </c>
      <c r="N133" s="7">
        <f t="shared" si="75"/>
        <v>2.1141138338890968E-2</v>
      </c>
      <c r="O133" s="7">
        <f t="shared" si="76"/>
        <v>0.33225019768886765</v>
      </c>
      <c r="P133" s="7">
        <f t="shared" si="77"/>
        <v>4.9773852397770888</v>
      </c>
      <c r="Q133" s="53">
        <f t="shared" si="66"/>
        <v>0.1375685070356209</v>
      </c>
      <c r="R133" s="19"/>
      <c r="S133" s="7">
        <f t="shared" si="78"/>
        <v>0.46585767713146414</v>
      </c>
      <c r="T133" s="7">
        <f t="shared" si="79"/>
        <v>0.28350458325165245</v>
      </c>
      <c r="U133" s="7">
        <f t="shared" si="80"/>
        <v>11.55705</v>
      </c>
      <c r="V133" s="7">
        <f t="shared" si="81"/>
        <v>2.8845759195036269</v>
      </c>
      <c r="W133" s="41">
        <f t="shared" si="67"/>
        <v>0.48524262097557852</v>
      </c>
    </row>
    <row r="134" spans="1:23" ht="15" customHeight="1" x14ac:dyDescent="0.3">
      <c r="A134" s="21">
        <v>2.68</v>
      </c>
      <c r="B134" s="18">
        <f t="shared" si="68"/>
        <v>4.4292482495071006E-2</v>
      </c>
      <c r="C134" s="7">
        <f t="shared" si="69"/>
        <v>0.41042815865510901</v>
      </c>
      <c r="D134" s="7">
        <f t="shared" si="70"/>
        <v>3.1232735277850772</v>
      </c>
      <c r="E134" s="53">
        <f t="shared" si="64"/>
        <v>0.21923518714765267</v>
      </c>
      <c r="F134" s="19"/>
      <c r="G134" s="7">
        <f t="shared" si="71"/>
        <v>0.49721609558044927</v>
      </c>
      <c r="H134" s="7">
        <f t="shared" si="72"/>
        <v>0.43070491155797436</v>
      </c>
      <c r="I134" s="7">
        <f t="shared" si="73"/>
        <v>8.2128000000000032</v>
      </c>
      <c r="J134" s="7">
        <f t="shared" si="74"/>
        <v>2.3216848295834263</v>
      </c>
      <c r="K134" s="36">
        <f t="shared" si="65"/>
        <v>0.50901482956073196</v>
      </c>
      <c r="L134" s="20"/>
      <c r="M134" s="22">
        <v>3.18</v>
      </c>
      <c r="N134" s="7">
        <f t="shared" si="75"/>
        <v>2.0831856476239467E-2</v>
      </c>
      <c r="O134" s="7">
        <f t="shared" si="76"/>
        <v>0.3308541330298298</v>
      </c>
      <c r="P134" s="7">
        <f t="shared" si="77"/>
        <v>5.0248077382288407</v>
      </c>
      <c r="Q134" s="53">
        <f t="shared" si="66"/>
        <v>0.13627018028328117</v>
      </c>
      <c r="R134" s="19"/>
      <c r="S134" s="7">
        <f t="shared" si="78"/>
        <v>0.46535038518068139</v>
      </c>
      <c r="T134" s="7">
        <f t="shared" si="79"/>
        <v>0.28105873686312083</v>
      </c>
      <c r="U134" s="7">
        <f t="shared" si="80"/>
        <v>11.631133333333336</v>
      </c>
      <c r="V134" s="7">
        <f t="shared" si="81"/>
        <v>2.8970099314812616</v>
      </c>
      <c r="W134" s="41">
        <f t="shared" si="67"/>
        <v>0.48484591443121189</v>
      </c>
    </row>
    <row r="135" spans="1:23" ht="15" customHeight="1" x14ac:dyDescent="0.3">
      <c r="A135" s="21">
        <v>2.69</v>
      </c>
      <c r="B135" s="18">
        <f t="shared" si="68"/>
        <v>4.3615861343864172E-2</v>
      </c>
      <c r="C135" s="7">
        <f t="shared" si="69"/>
        <v>0.40862693178382004</v>
      </c>
      <c r="D135" s="7">
        <f t="shared" si="70"/>
        <v>3.15299310982356</v>
      </c>
      <c r="E135" s="53">
        <f t="shared" si="64"/>
        <v>0.21716871319632783</v>
      </c>
      <c r="F135" s="19"/>
      <c r="G135" s="7">
        <f t="shared" si="71"/>
        <v>0.49642091885758316</v>
      </c>
      <c r="H135" s="7">
        <f t="shared" si="72"/>
        <v>0.42713555823579802</v>
      </c>
      <c r="I135" s="7">
        <f t="shared" si="73"/>
        <v>8.2754500000000011</v>
      </c>
      <c r="J135" s="7">
        <f t="shared" si="74"/>
        <v>2.3322700014510578</v>
      </c>
      <c r="K135" s="36">
        <f t="shared" si="65"/>
        <v>0.50843042450809162</v>
      </c>
      <c r="L135" s="20"/>
      <c r="M135" s="22">
        <v>3.19</v>
      </c>
      <c r="N135" s="7">
        <f t="shared" si="75"/>
        <v>2.0527420867287514E-2</v>
      </c>
      <c r="O135" s="7">
        <f t="shared" si="76"/>
        <v>0.32946540942666436</v>
      </c>
      <c r="P135" s="7">
        <f t="shared" si="77"/>
        <v>5.0726640913794281</v>
      </c>
      <c r="Q135" s="53">
        <f t="shared" si="66"/>
        <v>0.13498458483401549</v>
      </c>
      <c r="R135" s="19"/>
      <c r="S135" s="7">
        <f t="shared" si="78"/>
        <v>0.46484740139867686</v>
      </c>
      <c r="T135" s="7">
        <f t="shared" si="79"/>
        <v>0.27863344441595106</v>
      </c>
      <c r="U135" s="7">
        <f t="shared" si="80"/>
        <v>11.705450000000001</v>
      </c>
      <c r="V135" s="7">
        <f t="shared" si="81"/>
        <v>2.9094820174231777</v>
      </c>
      <c r="W135" s="41">
        <f t="shared" si="67"/>
        <v>0.48445219889866115</v>
      </c>
    </row>
    <row r="136" spans="1:23" ht="15" customHeight="1" x14ac:dyDescent="0.3">
      <c r="A136" s="21">
        <v>2.7</v>
      </c>
      <c r="B136" s="18">
        <f t="shared" si="68"/>
        <v>4.2950025407012211E-2</v>
      </c>
      <c r="C136" s="7">
        <f t="shared" si="69"/>
        <v>0.4068348250610252</v>
      </c>
      <c r="D136" s="7">
        <f t="shared" si="70"/>
        <v>3.183010955075448</v>
      </c>
      <c r="E136" s="53">
        <f t="shared" si="64"/>
        <v>0.21512067223188053</v>
      </c>
      <c r="F136" s="19"/>
      <c r="G136" s="7">
        <f t="shared" si="71"/>
        <v>0.49563354248369734</v>
      </c>
      <c r="H136" s="7">
        <f t="shared" si="72"/>
        <v>0.42359029773192047</v>
      </c>
      <c r="I136" s="7">
        <f t="shared" si="73"/>
        <v>8.3383333333333347</v>
      </c>
      <c r="J136" s="7">
        <f t="shared" si="74"/>
        <v>2.3428924706599608</v>
      </c>
      <c r="K136" s="36">
        <f t="shared" si="65"/>
        <v>0.50785080154981488</v>
      </c>
      <c r="L136" s="20"/>
      <c r="M136" s="22">
        <v>3.2</v>
      </c>
      <c r="N136" s="7">
        <f t="shared" si="75"/>
        <v>2.022775247914483E-2</v>
      </c>
      <c r="O136" s="7">
        <f t="shared" si="76"/>
        <v>0.32808398950131235</v>
      </c>
      <c r="P136" s="7">
        <f t="shared" si="77"/>
        <v>5.1209575000000029</v>
      </c>
      <c r="Q136" s="53">
        <f t="shared" si="66"/>
        <v>0.13371160693625553</v>
      </c>
      <c r="R136" s="19"/>
      <c r="S136" s="7">
        <f t="shared" si="78"/>
        <v>0.46434867760906079</v>
      </c>
      <c r="T136" s="7">
        <f t="shared" si="79"/>
        <v>0.27622858195917349</v>
      </c>
      <c r="U136" s="7">
        <f t="shared" si="80"/>
        <v>11.780000000000003</v>
      </c>
      <c r="V136" s="7">
        <f t="shared" si="81"/>
        <v>2.9219921875000003</v>
      </c>
      <c r="W136" s="41">
        <f t="shared" si="67"/>
        <v>0.48406144645820232</v>
      </c>
    </row>
    <row r="137" spans="1:23" ht="15" customHeight="1" x14ac:dyDescent="0.3">
      <c r="A137" s="21">
        <v>2.71</v>
      </c>
      <c r="B137" s="18">
        <f t="shared" si="68"/>
        <v>4.2294802918076517E-2</v>
      </c>
      <c r="C137" s="7">
        <f t="shared" si="69"/>
        <v>0.4050518061260035</v>
      </c>
      <c r="D137" s="7">
        <f t="shared" si="70"/>
        <v>3.2133294318968186</v>
      </c>
      <c r="E137" s="53">
        <f t="shared" si="64"/>
        <v>0.21309096091435464</v>
      </c>
      <c r="F137" s="19"/>
      <c r="G137" s="7">
        <f t="shared" si="71"/>
        <v>0.49485386533315123</v>
      </c>
      <c r="H137" s="7">
        <f t="shared" si="72"/>
        <v>0.42006914726327832</v>
      </c>
      <c r="I137" s="7">
        <f t="shared" si="73"/>
        <v>8.4014500000000005</v>
      </c>
      <c r="J137" s="7">
        <f t="shared" si="74"/>
        <v>2.3535522606582155</v>
      </c>
      <c r="K137" s="36">
        <f t="shared" si="65"/>
        <v>0.50727591469792022</v>
      </c>
      <c r="L137" s="20"/>
      <c r="M137" s="22">
        <v>3.21</v>
      </c>
      <c r="N137" s="7">
        <f t="shared" si="75"/>
        <v>1.9932773572667473E-2</v>
      </c>
      <c r="O137" s="7">
        <f t="shared" si="76"/>
        <v>0.32670983592632041</v>
      </c>
      <c r="P137" s="7">
        <f t="shared" si="77"/>
        <v>5.169691183004387</v>
      </c>
      <c r="Q137" s="53">
        <f t="shared" si="66"/>
        <v>0.13245113337298725</v>
      </c>
      <c r="R137" s="19"/>
      <c r="S137" s="7">
        <f t="shared" si="78"/>
        <v>0.46385416630518345</v>
      </c>
      <c r="T137" s="7">
        <f t="shared" si="79"/>
        <v>0.27384402477059161</v>
      </c>
      <c r="U137" s="7">
        <f t="shared" si="80"/>
        <v>11.854783333333335</v>
      </c>
      <c r="V137" s="7">
        <f t="shared" si="81"/>
        <v>2.9345404517241782</v>
      </c>
      <c r="W137" s="41">
        <f t="shared" si="67"/>
        <v>0.48367362948286358</v>
      </c>
    </row>
    <row r="138" spans="1:23" ht="15" customHeight="1" x14ac:dyDescent="0.3">
      <c r="A138" s="21">
        <v>2.71999999999999</v>
      </c>
      <c r="B138" s="18">
        <f t="shared" si="68"/>
        <v>4.1650024648153754E-2</v>
      </c>
      <c r="C138" s="7">
        <f t="shared" si="69"/>
        <v>0.4032778423022344</v>
      </c>
      <c r="D138" s="7">
        <f t="shared" si="70"/>
        <v>3.2439509246117337</v>
      </c>
      <c r="E138" s="53">
        <f t="shared" si="64"/>
        <v>0.21107947447115755</v>
      </c>
      <c r="F138" s="19"/>
      <c r="G138" s="7">
        <f t="shared" si="71"/>
        <v>0.49408178792145041</v>
      </c>
      <c r="H138" s="7">
        <f t="shared" si="72"/>
        <v>0.41657211830867902</v>
      </c>
      <c r="I138" s="7">
        <f t="shared" si="73"/>
        <v>8.4647999999999382</v>
      </c>
      <c r="J138" s="7">
        <f t="shared" si="74"/>
        <v>2.3642493944636565</v>
      </c>
      <c r="K138" s="36">
        <f t="shared" si="65"/>
        <v>0.50670571839555567</v>
      </c>
      <c r="L138" s="20"/>
      <c r="M138" s="22">
        <v>3.21999999999999</v>
      </c>
      <c r="N138" s="7">
        <f t="shared" si="75"/>
        <v>1.9642407682451825E-2</v>
      </c>
      <c r="O138" s="7">
        <f t="shared" si="76"/>
        <v>0.32534291142864719</v>
      </c>
      <c r="P138" s="7">
        <f t="shared" si="77"/>
        <v>5.2188683774980857</v>
      </c>
      <c r="Q138" s="53">
        <f t="shared" si="66"/>
        <v>0.13120305147560143</v>
      </c>
      <c r="R138" s="19"/>
      <c r="S138" s="7">
        <f t="shared" si="78"/>
        <v>0.46336382063894632</v>
      </c>
      <c r="T138" s="7">
        <f t="shared" si="79"/>
        <v>0.27147964741055725</v>
      </c>
      <c r="U138" s="7">
        <f t="shared" si="80"/>
        <v>11.929799999999926</v>
      </c>
      <c r="V138" s="7">
        <f t="shared" si="81"/>
        <v>2.947126819952921</v>
      </c>
      <c r="W138" s="41">
        <f t="shared" si="67"/>
        <v>0.48328872063541362</v>
      </c>
    </row>
    <row r="139" spans="1:23" ht="15" customHeight="1" x14ac:dyDescent="0.3">
      <c r="A139" s="21">
        <v>2.73</v>
      </c>
      <c r="B139" s="18">
        <f t="shared" si="68"/>
        <v>4.101552387770456E-2</v>
      </c>
      <c r="C139" s="7">
        <f t="shared" si="69"/>
        <v>0.40151290060949663</v>
      </c>
      <c r="D139" s="7">
        <f t="shared" si="70"/>
        <v>3.274877833550212</v>
      </c>
      <c r="E139" s="53">
        <f t="shared" si="64"/>
        <v>0.2090861067739343</v>
      </c>
      <c r="F139" s="19"/>
      <c r="G139" s="7">
        <f t="shared" si="71"/>
        <v>0.49331721237295156</v>
      </c>
      <c r="H139" s="7">
        <f t="shared" si="72"/>
        <v>0.41309921676493716</v>
      </c>
      <c r="I139" s="7">
        <f t="shared" si="73"/>
        <v>8.5283833333333341</v>
      </c>
      <c r="J139" s="7">
        <f t="shared" si="74"/>
        <v>2.3749838946733632</v>
      </c>
      <c r="K139" s="36">
        <f t="shared" si="65"/>
        <v>0.50614016751551716</v>
      </c>
      <c r="L139" s="20"/>
      <c r="M139" s="22">
        <v>3.23</v>
      </c>
      <c r="N139" s="7">
        <f t="shared" si="75"/>
        <v>1.9356579597077098E-2</v>
      </c>
      <c r="O139" s="7">
        <f t="shared" si="76"/>
        <v>0.32398317879335709</v>
      </c>
      <c r="P139" s="7">
        <f t="shared" si="77"/>
        <v>5.268492338827671</v>
      </c>
      <c r="Q139" s="53">
        <f t="shared" si="66"/>
        <v>0.12996724913709085</v>
      </c>
      <c r="R139" s="19"/>
      <c r="S139" s="7">
        <f t="shared" si="78"/>
        <v>0.46287759440983206</v>
      </c>
      <c r="T139" s="7">
        <f t="shared" si="79"/>
        <v>0.26913532377428823</v>
      </c>
      <c r="U139" s="7">
        <f t="shared" si="80"/>
        <v>12.005050000000001</v>
      </c>
      <c r="V139" s="7">
        <f t="shared" si="81"/>
        <v>2.9597513018911328</v>
      </c>
      <c r="W139" s="41">
        <f t="shared" si="67"/>
        <v>0.48290669286536531</v>
      </c>
    </row>
    <row r="140" spans="1:23" ht="15" customHeight="1" x14ac:dyDescent="0.3">
      <c r="A140" s="21">
        <v>2.73999999999999</v>
      </c>
      <c r="B140" s="18">
        <f t="shared" si="68"/>
        <v>4.0391136368327113E-2</v>
      </c>
      <c r="C140" s="7">
        <f t="shared" si="69"/>
        <v>0.39975694777575416</v>
      </c>
      <c r="D140" s="7">
        <f t="shared" si="70"/>
        <v>3.3061125750861007</v>
      </c>
      <c r="E140" s="53">
        <f t="shared" si="64"/>
        <v>0.20711075041340296</v>
      </c>
      <c r="F140" s="19"/>
      <c r="G140" s="7">
        <f t="shared" si="71"/>
        <v>0.49256004238933326</v>
      </c>
      <c r="H140" s="7">
        <f t="shared" si="72"/>
        <v>0.40965044310056509</v>
      </c>
      <c r="I140" s="7">
        <f>(2*$G$30/($G$30+1)*A140^2-($G$30-1)/($G$30+1))</f>
        <v>8.5921999999999361</v>
      </c>
      <c r="J140" s="7">
        <f t="shared" si="74"/>
        <v>2.3857557834727365</v>
      </c>
      <c r="K140" s="36">
        <f t="shared" si="65"/>
        <v>0.50557921735863809</v>
      </c>
      <c r="L140" s="20"/>
      <c r="M140" s="22">
        <v>3.23999999999999</v>
      </c>
      <c r="N140" s="7">
        <f t="shared" si="75"/>
        <v>1.9075215339601548E-2</v>
      </c>
      <c r="O140" s="7">
        <f t="shared" si="76"/>
        <v>0.3226306008672325</v>
      </c>
      <c r="P140" s="7">
        <f t="shared" si="77"/>
        <v>5.318566340629487</v>
      </c>
      <c r="Q140" s="53">
        <f t="shared" si="66"/>
        <v>0.12874361482463481</v>
      </c>
      <c r="R140" s="19"/>
      <c r="S140" s="7">
        <f t="shared" si="78"/>
        <v>0.46239544205415578</v>
      </c>
      <c r="T140" s="7">
        <f t="shared" si="79"/>
        <v>0.26681092714280757</v>
      </c>
      <c r="U140" s="7">
        <f>(2*$G$30/($G$30+1)*M140^2-($G$30-1)/($G$30+1))</f>
        <v>12.080533333333259</v>
      </c>
      <c r="V140" s="7">
        <f t="shared" si="81"/>
        <v>2.9724139070940949</v>
      </c>
      <c r="W140" s="41">
        <f t="shared" si="67"/>
        <v>0.48252751940600297</v>
      </c>
    </row>
    <row r="141" spans="1:23" ht="15" customHeight="1" x14ac:dyDescent="0.3">
      <c r="A141" s="21">
        <v>2.75</v>
      </c>
      <c r="B141" s="18">
        <f t="shared" si="68"/>
        <v>3.9776700334467119E-2</v>
      </c>
      <c r="C141" s="7">
        <f t="shared" si="69"/>
        <v>0.39800995024875624</v>
      </c>
      <c r="D141" s="7">
        <f t="shared" si="70"/>
        <v>3.3376575816761376</v>
      </c>
      <c r="E141" s="53">
        <f t="shared" si="64"/>
        <v>0.20515329677210487</v>
      </c>
      <c r="F141" s="19"/>
      <c r="G141" s="7">
        <f t="shared" si="71"/>
        <v>0.49181018321877956</v>
      </c>
      <c r="H141" s="7">
        <f t="shared" si="72"/>
        <v>0.40622579250686752</v>
      </c>
      <c r="I141" s="7">
        <f t="shared" ref="I141:I165" si="82">(2*$G$30/($G$30+1)*A141^2-($G$30-1)/($G$30+1))</f>
        <v>8.6562500000000018</v>
      </c>
      <c r="J141" s="7">
        <f t="shared" si="74"/>
        <v>2.3965650826446279</v>
      </c>
      <c r="K141" s="36">
        <f t="shared" si="65"/>
        <v>0.50502282365203732</v>
      </c>
      <c r="L141" s="20"/>
      <c r="M141" s="22">
        <v>3.25</v>
      </c>
      <c r="N141" s="7">
        <f t="shared" si="75"/>
        <v>1.8798242148299952E-2</v>
      </c>
      <c r="O141" s="7">
        <f t="shared" si="76"/>
        <v>0.32128514056224905</v>
      </c>
      <c r="P141" s="7">
        <f t="shared" si="77"/>
        <v>5.3690936748798066</v>
      </c>
      <c r="Q141" s="53">
        <f t="shared" si="66"/>
        <v>0.12753203759153986</v>
      </c>
      <c r="R141" s="19"/>
      <c r="S141" s="7">
        <f t="shared" si="78"/>
        <v>0.46191731863451352</v>
      </c>
      <c r="T141" s="7">
        <f t="shared" si="79"/>
        <v>0.2645063302324353</v>
      </c>
      <c r="U141" s="7">
        <f t="shared" ref="U141:U165" si="83">(2*$G$30/($G$30+1)*M141^2-($G$30-1)/($G$30+1))</f>
        <v>12.156250000000002</v>
      </c>
      <c r="V141" s="7">
        <f t="shared" si="81"/>
        <v>2.9851146449704138</v>
      </c>
      <c r="W141" s="41">
        <f t="shared" si="67"/>
        <v>0.4821511737714213</v>
      </c>
    </row>
    <row r="142" spans="1:23" ht="15" customHeight="1" x14ac:dyDescent="0.3">
      <c r="A142" s="21">
        <v>2.75999999999999</v>
      </c>
      <c r="B142" s="18">
        <f t="shared" si="68"/>
        <v>3.9172056415118534E-2</v>
      </c>
      <c r="C142" s="7">
        <f t="shared" si="69"/>
        <v>0.39627187420745802</v>
      </c>
      <c r="D142" s="7">
        <f t="shared" si="70"/>
        <v>3.3695153018984128</v>
      </c>
      <c r="E142" s="53">
        <f t="shared" si="64"/>
        <v>0.20321363609522328</v>
      </c>
      <c r="F142" s="19"/>
      <c r="G142" s="7">
        <f t="shared" si="71"/>
        <v>0.49106754162590099</v>
      </c>
      <c r="H142" s="7">
        <f t="shared" si="72"/>
        <v>0.40282525504664612</v>
      </c>
      <c r="I142" s="7">
        <f t="shared" si="82"/>
        <v>8.72053333333327</v>
      </c>
      <c r="J142" s="7">
        <f t="shared" si="74"/>
        <v>2.4074118135779021</v>
      </c>
      <c r="K142" s="36">
        <f t="shared" si="65"/>
        <v>0.50447094254726288</v>
      </c>
      <c r="L142" s="20"/>
      <c r="M142" s="22">
        <v>3.25999999999999</v>
      </c>
      <c r="N142" s="7">
        <f t="shared" si="75"/>
        <v>1.8525588457657477E-2</v>
      </c>
      <c r="O142" s="7">
        <f t="shared" si="76"/>
        <v>0.31994676085899443</v>
      </c>
      <c r="P142" s="7">
        <f t="shared" si="77"/>
        <v>5.420077651943509</v>
      </c>
      <c r="Q142" s="53">
        <f t="shared" si="66"/>
        <v>0.12633240708862212</v>
      </c>
      <c r="R142" s="19"/>
      <c r="S142" s="7">
        <f t="shared" si="78"/>
        <v>0.46144317982945132</v>
      </c>
      <c r="T142" s="7">
        <f t="shared" si="79"/>
        <v>0.26222140524298587</v>
      </c>
      <c r="U142" s="7">
        <f t="shared" si="83"/>
        <v>12.232199999999926</v>
      </c>
      <c r="V142" s="7">
        <f t="shared" si="81"/>
        <v>2.9978535247845097</v>
      </c>
      <c r="W142" s="41">
        <f t="shared" si="67"/>
        <v>0.48177762975359256</v>
      </c>
    </row>
    <row r="143" spans="1:23" ht="15" customHeight="1" x14ac:dyDescent="0.3">
      <c r="A143" s="21">
        <v>2.7699999999999898</v>
      </c>
      <c r="B143" s="18">
        <f t="shared" si="68"/>
        <v>3.8577047645493509E-2</v>
      </c>
      <c r="C143" s="7">
        <f t="shared" si="69"/>
        <v>0.39454268557315397</v>
      </c>
      <c r="D143" s="7">
        <f t="shared" si="70"/>
        <v>3.4016882004921607</v>
      </c>
      <c r="E143" s="53">
        <f t="shared" si="64"/>
        <v>0.2012916575593855</v>
      </c>
      <c r="F143" s="19"/>
      <c r="G143" s="7">
        <f t="shared" si="71"/>
        <v>0.4903320258623256</v>
      </c>
      <c r="H143" s="7">
        <f t="shared" si="72"/>
        <v>0.39944881580029373</v>
      </c>
      <c r="I143" s="7">
        <f t="shared" si="82"/>
        <v>8.7850499999999343</v>
      </c>
      <c r="J143" s="7">
        <f t="shared" si="74"/>
        <v>2.418295997276116</v>
      </c>
      <c r="K143" s="36">
        <f t="shared" si="65"/>
        <v>0.50392353061830597</v>
      </c>
      <c r="L143" s="20"/>
      <c r="M143" s="22">
        <v>3.2699999999999898</v>
      </c>
      <c r="N143" s="7">
        <f t="shared" si="75"/>
        <v>1.8257183879601669E-2</v>
      </c>
      <c r="O143" s="7">
        <f t="shared" si="76"/>
        <v>0.31861542480994726</v>
      </c>
      <c r="P143" s="7">
        <f t="shared" si="77"/>
        <v>5.4715216006244374</v>
      </c>
      <c r="Q143" s="53">
        <f t="shared" si="66"/>
        <v>0.12514461357497431</v>
      </c>
      <c r="R143" s="19"/>
      <c r="S143" s="7">
        <f t="shared" si="78"/>
        <v>0.46097298192331948</v>
      </c>
      <c r="T143" s="7">
        <f t="shared" si="79"/>
        <v>0.25995602390456374</v>
      </c>
      <c r="U143" s="7">
        <f t="shared" si="83"/>
        <v>12.308383333333257</v>
      </c>
      <c r="V143" s="7">
        <f t="shared" si="81"/>
        <v>3.010630555659453</v>
      </c>
      <c r="W143" s="41">
        <f t="shared" si="67"/>
        <v>0.48140686141944528</v>
      </c>
    </row>
    <row r="144" spans="1:23" ht="15" customHeight="1" x14ac:dyDescent="0.3">
      <c r="A144" s="21">
        <v>2.77999999999999</v>
      </c>
      <c r="B144" s="18">
        <f t="shared" si="68"/>
        <v>3.799151942871299E-2</v>
      </c>
      <c r="C144" s="7">
        <f t="shared" si="69"/>
        <v>0.39282235002042853</v>
      </c>
      <c r="D144" s="7">
        <f t="shared" si="70"/>
        <v>3.4341787583970902</v>
      </c>
      <c r="E144" s="53">
        <f t="shared" si="64"/>
        <v>0.19938724933959764</v>
      </c>
      <c r="F144" s="19"/>
      <c r="G144" s="7">
        <f t="shared" si="71"/>
        <v>0.48960354563798514</v>
      </c>
      <c r="H144" s="7">
        <f t="shared" si="72"/>
        <v>0.39609645500947921</v>
      </c>
      <c r="I144" s="7">
        <f t="shared" si="82"/>
        <v>8.8497999999999362</v>
      </c>
      <c r="J144" s="7">
        <f t="shared" si="74"/>
        <v>2.4292176543657047</v>
      </c>
      <c r="K144" s="36">
        <f t="shared" si="65"/>
        <v>0.50338054485952366</v>
      </c>
      <c r="L144" s="20"/>
      <c r="M144" s="22">
        <v>3.27999999999999</v>
      </c>
      <c r="N144" s="7">
        <f t="shared" si="75"/>
        <v>1.7992959184987226E-2</v>
      </c>
      <c r="O144" s="7">
        <f t="shared" si="76"/>
        <v>0.31729109554269602</v>
      </c>
      <c r="P144" s="7">
        <f t="shared" si="77"/>
        <v>5.523428868214582</v>
      </c>
      <c r="Q144" s="53">
        <f t="shared" si="66"/>
        <v>0.12396854792820136</v>
      </c>
      <c r="R144" s="19"/>
      <c r="S144" s="7">
        <f t="shared" si="78"/>
        <v>0.46050668179633564</v>
      </c>
      <c r="T144" s="7">
        <f t="shared" si="79"/>
        <v>0.25771005752310133</v>
      </c>
      <c r="U144" s="7">
        <f t="shared" si="83"/>
        <v>12.384799999999924</v>
      </c>
      <c r="V144" s="7">
        <f t="shared" si="81"/>
        <v>3.0234457465794038</v>
      </c>
      <c r="W144" s="41">
        <f t="shared" si="67"/>
        <v>0.4810388431079709</v>
      </c>
    </row>
    <row r="145" spans="1:23" ht="15" customHeight="1" x14ac:dyDescent="0.3">
      <c r="A145" s="21">
        <v>2.7899999999999898</v>
      </c>
      <c r="B145" s="18">
        <f t="shared" si="68"/>
        <v>3.7415319507507969E-2</v>
      </c>
      <c r="C145" s="7">
        <f t="shared" si="69"/>
        <v>0.39111083298785387</v>
      </c>
      <c r="D145" s="7">
        <f t="shared" si="70"/>
        <v>3.4669894727935446</v>
      </c>
      <c r="E145" s="53">
        <f t="shared" si="64"/>
        <v>0.19750029867426871</v>
      </c>
      <c r="F145" s="19"/>
      <c r="G145" s="7">
        <f t="shared" si="71"/>
        <v>0.48888201209304649</v>
      </c>
      <c r="H145" s="7">
        <f t="shared" si="72"/>
        <v>0.39276814821829298</v>
      </c>
      <c r="I145" s="7">
        <f t="shared" si="82"/>
        <v>8.9147833333332684</v>
      </c>
      <c r="J145" s="7">
        <f t="shared" si="74"/>
        <v>2.4401768051041253</v>
      </c>
      <c r="K145" s="36">
        <f t="shared" si="65"/>
        <v>0.50284194268345284</v>
      </c>
      <c r="L145" s="20"/>
      <c r="M145" s="22">
        <v>3.2899999999999898</v>
      </c>
      <c r="N145" s="7">
        <f t="shared" si="75"/>
        <v>1.7732846285320854E-2</v>
      </c>
      <c r="O145" s="7">
        <f t="shared" si="76"/>
        <v>0.31597373626304315</v>
      </c>
      <c r="P145" s="7">
        <f t="shared" si="77"/>
        <v>5.5758028205441361</v>
      </c>
      <c r="Q145" s="53">
        <f t="shared" si="66"/>
        <v>0.12280410165409122</v>
      </c>
      <c r="R145" s="19"/>
      <c r="S145" s="7">
        <f t="shared" si="78"/>
        <v>0.4600442369148311</v>
      </c>
      <c r="T145" s="7">
        <f t="shared" si="79"/>
        <v>0.25548337702458285</v>
      </c>
      <c r="U145" s="7">
        <f t="shared" si="83"/>
        <v>12.461449999999925</v>
      </c>
      <c r="V145" s="7">
        <f t="shared" si="81"/>
        <v>3.036299106392204</v>
      </c>
      <c r="W145" s="41">
        <f t="shared" si="67"/>
        <v>0.4806735494273463</v>
      </c>
    </row>
    <row r="146" spans="1:23" ht="15" customHeight="1" x14ac:dyDescent="0.3">
      <c r="A146" s="21">
        <v>2.7999999999999901</v>
      </c>
      <c r="B146" s="18">
        <f t="shared" si="68"/>
        <v>3.6848297935959833E-2</v>
      </c>
      <c r="C146" s="7">
        <f t="shared" si="69"/>
        <v>0.38940809968847528</v>
      </c>
      <c r="D146" s="7">
        <f t="shared" si="70"/>
        <v>3.5001228571428231</v>
      </c>
      <c r="E146" s="53">
        <f t="shared" si="64"/>
        <v>0.19563069192840324</v>
      </c>
      <c r="F146" s="19"/>
      <c r="G146" s="7">
        <f t="shared" si="71"/>
        <v>0.48816733777048721</v>
      </c>
      <c r="H146" s="7">
        <f t="shared" si="72"/>
        <v>0.38946386641192399</v>
      </c>
      <c r="I146" s="7">
        <f t="shared" si="82"/>
        <v>8.9799999999999365</v>
      </c>
      <c r="J146" s="7">
        <f t="shared" si="74"/>
        <v>2.4511734693877441</v>
      </c>
      <c r="K146" s="36">
        <f t="shared" si="65"/>
        <v>0.5023076819185337</v>
      </c>
      <c r="L146" s="20"/>
      <c r="M146" s="22">
        <v>3.2999999999999901</v>
      </c>
      <c r="N146" s="7">
        <f t="shared" si="75"/>
        <v>1.747677821473103E-2</v>
      </c>
      <c r="O146" s="7">
        <f t="shared" si="76"/>
        <v>0.31466331025802524</v>
      </c>
      <c r="P146" s="7">
        <f t="shared" si="77"/>
        <v>5.6286468420313724</v>
      </c>
      <c r="Q146" s="53">
        <f t="shared" si="66"/>
        <v>0.1216511668957634</v>
      </c>
      <c r="R146" s="19"/>
      <c r="S146" s="7">
        <f t="shared" si="78"/>
        <v>0.45958560532168807</v>
      </c>
      <c r="T146" s="7">
        <f t="shared" si="79"/>
        <v>0.25327585299801775</v>
      </c>
      <c r="U146" s="7">
        <f t="shared" si="83"/>
        <v>12.538333333333259</v>
      </c>
      <c r="V146" s="7">
        <f t="shared" si="81"/>
        <v>3.0491906438118423</v>
      </c>
      <c r="W146" s="41">
        <f t="shared" si="67"/>
        <v>0.48031095525208028</v>
      </c>
    </row>
    <row r="147" spans="1:23" ht="15" customHeight="1" x14ac:dyDescent="0.3">
      <c r="A147" s="21">
        <v>2.8099999999999898</v>
      </c>
      <c r="B147" s="18">
        <f t="shared" si="68"/>
        <v>3.6290307051289696E-2</v>
      </c>
      <c r="C147" s="7">
        <f t="shared" si="69"/>
        <v>0.38771411512007681</v>
      </c>
      <c r="D147" s="7">
        <f t="shared" si="70"/>
        <v>3.5335814412278577</v>
      </c>
      <c r="E147" s="53">
        <f t="shared" si="64"/>
        <v>0.19377831465498591</v>
      </c>
      <c r="F147" s="19"/>
      <c r="G147" s="7">
        <f t="shared" si="71"/>
        <v>0.48745943658929364</v>
      </c>
      <c r="H147" s="7">
        <f t="shared" si="72"/>
        <v>0.38618357615286647</v>
      </c>
      <c r="I147" s="7">
        <f t="shared" si="82"/>
        <v>9.0454499999999349</v>
      </c>
      <c r="J147" s="7">
        <f t="shared" si="74"/>
        <v>2.4622076667595283</v>
      </c>
      <c r="K147" s="36">
        <f t="shared" si="65"/>
        <v>0.50177772080675098</v>
      </c>
      <c r="L147" s="20"/>
      <c r="M147" s="22">
        <v>3.3099999999999898</v>
      </c>
      <c r="N147" s="7">
        <f t="shared" si="75"/>
        <v>1.7224689112179437E-2</v>
      </c>
      <c r="O147" s="7">
        <f t="shared" si="76"/>
        <v>0.31335978089884253</v>
      </c>
      <c r="P147" s="7">
        <f t="shared" si="77"/>
        <v>5.6819643357326877</v>
      </c>
      <c r="Q147" s="53">
        <f t="shared" si="66"/>
        <v>0.1205096364423017</v>
      </c>
      <c r="R147" s="19"/>
      <c r="S147" s="7">
        <f t="shared" si="78"/>
        <v>0.45913074562695955</v>
      </c>
      <c r="T147" s="7">
        <f t="shared" si="79"/>
        <v>0.25108735573718177</v>
      </c>
      <c r="U147" s="7">
        <f t="shared" si="83"/>
        <v>12.615449999999925</v>
      </c>
      <c r="V147" s="7">
        <f t="shared" si="81"/>
        <v>3.0621203674208752</v>
      </c>
      <c r="W147" s="41">
        <f t="shared" si="67"/>
        <v>0.47995103572017994</v>
      </c>
    </row>
    <row r="148" spans="1:23" ht="15" customHeight="1" x14ac:dyDescent="0.3">
      <c r="A148" s="21">
        <v>2.8199999999999901</v>
      </c>
      <c r="B148" s="18">
        <f t="shared" si="68"/>
        <v>3.5741201445710934E-2</v>
      </c>
      <c r="C148" s="7">
        <f t="shared" si="69"/>
        <v>0.38602884407523103</v>
      </c>
      <c r="D148" s="7">
        <f t="shared" si="70"/>
        <v>3.567367771194188</v>
      </c>
      <c r="E148" s="53">
        <f t="shared" si="64"/>
        <v>0.19194305165459702</v>
      </c>
      <c r="F148" s="19"/>
      <c r="G148" s="7">
        <f t="shared" si="71"/>
        <v>0.48675822381826456</v>
      </c>
      <c r="H148" s="7">
        <f t="shared" si="72"/>
        <v>0.38292723971465753</v>
      </c>
      <c r="I148" s="7">
        <f t="shared" si="82"/>
        <v>9.1111333333332691</v>
      </c>
      <c r="J148" s="7">
        <f t="shared" si="74"/>
        <v>2.4732794164165557</v>
      </c>
      <c r="K148" s="36">
        <f t="shared" si="65"/>
        <v>0.50125201800118846</v>
      </c>
      <c r="L148" s="20"/>
      <c r="M148" s="22">
        <v>3.3199999999999901</v>
      </c>
      <c r="N148" s="7">
        <f t="shared" si="75"/>
        <v>1.6976514203912569E-2</v>
      </c>
      <c r="O148" s="7">
        <f t="shared" si="76"/>
        <v>0.31206311164370021</v>
      </c>
      <c r="P148" s="7">
        <f t="shared" si="77"/>
        <v>5.735758723392717</v>
      </c>
      <c r="Q148" s="53">
        <f t="shared" si="66"/>
        <v>0.11937940373688696</v>
      </c>
      <c r="R148" s="19"/>
      <c r="S148" s="7">
        <f t="shared" si="78"/>
        <v>0.45867961699866772</v>
      </c>
      <c r="T148" s="7">
        <f t="shared" si="79"/>
        <v>0.24891775528114626</v>
      </c>
      <c r="U148" s="7">
        <f t="shared" si="83"/>
        <v>12.692799999999924</v>
      </c>
      <c r="V148" s="7">
        <f t="shared" si="81"/>
        <v>3.0750882856727979</v>
      </c>
      <c r="W148" s="41">
        <f t="shared" si="67"/>
        <v>0.47959376623033967</v>
      </c>
    </row>
    <row r="149" spans="1:23" ht="15" customHeight="1" x14ac:dyDescent="0.3">
      <c r="A149" s="21">
        <v>2.8299999999999899</v>
      </c>
      <c r="B149" s="18">
        <f t="shared" si="68"/>
        <v>3.5200837938357842E-2</v>
      </c>
      <c r="C149" s="7">
        <f t="shared" si="69"/>
        <v>0.38435225115113675</v>
      </c>
      <c r="D149" s="7">
        <f t="shared" si="70"/>
        <v>3.6014844095912659</v>
      </c>
      <c r="E149" s="53">
        <f t="shared" si="64"/>
        <v>0.1901247870332948</v>
      </c>
      <c r="F149" s="19"/>
      <c r="G149" s="7">
        <f t="shared" si="71"/>
        <v>0.48606361605040599</v>
      </c>
      <c r="H149" s="7">
        <f t="shared" si="72"/>
        <v>0.37969481521316917</v>
      </c>
      <c r="I149" s="7">
        <f t="shared" si="82"/>
        <v>9.1770499999999338</v>
      </c>
      <c r="J149" s="7">
        <f t="shared" si="74"/>
        <v>2.4843887372173339</v>
      </c>
      <c r="K149" s="36">
        <f t="shared" si="65"/>
        <v>0.50073053256351208</v>
      </c>
      <c r="L149" s="20"/>
      <c r="M149" s="22">
        <v>3.3299999999999899</v>
      </c>
      <c r="N149" s="7">
        <f t="shared" si="75"/>
        <v>1.6732189786152683E-2</v>
      </c>
      <c r="O149" s="7">
        <f t="shared" si="76"/>
        <v>0.31077326604056349</v>
      </c>
      <c r="P149" s="7">
        <f t="shared" si="77"/>
        <v>5.7900334454945632</v>
      </c>
      <c r="Q149" s="53">
        <f t="shared" si="66"/>
        <v>0.11826036288444673</v>
      </c>
      <c r="R149" s="19"/>
      <c r="S149" s="7">
        <f t="shared" si="78"/>
        <v>0.45823217915377834</v>
      </c>
      <c r="T149" s="7">
        <f t="shared" si="79"/>
        <v>0.24676692145362503</v>
      </c>
      <c r="U149" s="7">
        <f t="shared" si="83"/>
        <v>12.770383333333257</v>
      </c>
      <c r="V149" s="7">
        <f t="shared" si="81"/>
        <v>3.0880944068943683</v>
      </c>
      <c r="W149" s="41">
        <f t="shared" si="67"/>
        <v>0.47923912243915334</v>
      </c>
    </row>
    <row r="150" spans="1:23" ht="15" customHeight="1" x14ac:dyDescent="0.3">
      <c r="A150" s="21">
        <v>2.8399999999999901</v>
      </c>
      <c r="B150" s="18">
        <f t="shared" si="68"/>
        <v>3.4669075547302822E-2</v>
      </c>
      <c r="C150" s="7">
        <f t="shared" si="69"/>
        <v>0.38268430075924736</v>
      </c>
      <c r="D150" s="7">
        <f t="shared" si="70"/>
        <v>3.6359339354140503</v>
      </c>
      <c r="E150" s="53">
        <f t="shared" si="64"/>
        <v>0.1883234042588002</v>
      </c>
      <c r="F150" s="19"/>
      <c r="G150" s="7">
        <f t="shared" si="71"/>
        <v>0.48537553117790017</v>
      </c>
      <c r="H150" s="7">
        <f t="shared" si="72"/>
        <v>0.37648625673546565</v>
      </c>
      <c r="I150" s="7">
        <f t="shared" si="82"/>
        <v>9.2431999999999341</v>
      </c>
      <c r="J150" s="7">
        <f t="shared" si="74"/>
        <v>2.4955356476889392</v>
      </c>
      <c r="K150" s="36">
        <f t="shared" si="65"/>
        <v>0.5002132239613829</v>
      </c>
      <c r="L150" s="20"/>
      <c r="M150" s="22">
        <v>3.3399999999999901</v>
      </c>
      <c r="N150" s="7">
        <f t="shared" si="75"/>
        <v>1.6491653208025831E-2</v>
      </c>
      <c r="O150" s="7">
        <f t="shared" si="76"/>
        <v>0.30949020772982871</v>
      </c>
      <c r="P150" s="7">
        <f t="shared" si="77"/>
        <v>5.8447919613101273</v>
      </c>
      <c r="Q150" s="53">
        <f t="shared" si="66"/>
        <v>0.11715240865883378</v>
      </c>
      <c r="R150" s="19"/>
      <c r="S150" s="7">
        <f t="shared" si="78"/>
        <v>0.45778839234934571</v>
      </c>
      <c r="T150" s="7">
        <f t="shared" si="79"/>
        <v>0.24463472390116092</v>
      </c>
      <c r="U150" s="7">
        <f t="shared" si="83"/>
        <v>12.848199999999924</v>
      </c>
      <c r="V150" s="7">
        <f t="shared" si="81"/>
        <v>3.1011387392878782</v>
      </c>
      <c r="W150" s="41">
        <f t="shared" si="67"/>
        <v>0.47888708025834659</v>
      </c>
    </row>
    <row r="151" spans="1:23" ht="15" customHeight="1" x14ac:dyDescent="0.3">
      <c r="A151" s="21">
        <v>2.8499999999999899</v>
      </c>
      <c r="B151" s="18">
        <f t="shared" si="68"/>
        <v>3.4145775461673682E-2</v>
      </c>
      <c r="C151" s="7">
        <f t="shared" si="69"/>
        <v>0.38102495713469409</v>
      </c>
      <c r="D151" s="7">
        <f t="shared" si="70"/>
        <v>3.6707189441449062</v>
      </c>
      <c r="E151" s="53">
        <f t="shared" si="64"/>
        <v>0.18653878621502004</v>
      </c>
      <c r="F151" s="19"/>
      <c r="G151" s="7">
        <f t="shared" si="71"/>
        <v>0.48469388836763544</v>
      </c>
      <c r="H151" s="7">
        <f t="shared" si="72"/>
        <v>0.37330151446623211</v>
      </c>
      <c r="I151" s="7">
        <f t="shared" si="82"/>
        <v>9.3095833333332667</v>
      </c>
      <c r="J151" s="7">
        <f t="shared" si="74"/>
        <v>2.5067201660339817</v>
      </c>
      <c r="K151" s="36">
        <f t="shared" si="65"/>
        <v>0.49970005206580503</v>
      </c>
      <c r="L151" s="20"/>
      <c r="M151" s="22">
        <v>3.3499999999999899</v>
      </c>
      <c r="N151" s="7">
        <f t="shared" si="75"/>
        <v>1.6254842854725924E-2</v>
      </c>
      <c r="O151" s="7">
        <f t="shared" si="76"/>
        <v>0.30821390044691149</v>
      </c>
      <c r="P151" s="7">
        <f t="shared" si="77"/>
        <v>5.9000377489505071</v>
      </c>
      <c r="Q151" s="53">
        <f t="shared" si="66"/>
        <v>0.11605543650954947</v>
      </c>
      <c r="R151" s="19"/>
      <c r="S151" s="7">
        <f t="shared" si="78"/>
        <v>0.45734821737382597</v>
      </c>
      <c r="T151" s="7">
        <f t="shared" si="79"/>
        <v>0.24252103213017709</v>
      </c>
      <c r="U151" s="7">
        <f t="shared" si="83"/>
        <v>12.926249999999923</v>
      </c>
      <c r="V151" s="7">
        <f t="shared" si="81"/>
        <v>3.1142212909333793</v>
      </c>
      <c r="W151" s="41">
        <f t="shared" si="67"/>
        <v>0.47853761585203364</v>
      </c>
    </row>
    <row r="152" spans="1:23" ht="15" customHeight="1" x14ac:dyDescent="0.3">
      <c r="A152" s="21">
        <v>2.8599999999999901</v>
      </c>
      <c r="B152" s="18">
        <f t="shared" si="68"/>
        <v>3.3630801013881863E-2</v>
      </c>
      <c r="C152" s="7">
        <f t="shared" si="69"/>
        <v>0.37937418434550529</v>
      </c>
      <c r="D152" s="7">
        <f t="shared" si="70"/>
        <v>3.7058420477957692</v>
      </c>
      <c r="E152" s="53">
        <f t="shared" si="64"/>
        <v>0.18477081525494266</v>
      </c>
      <c r="F152" s="19"/>
      <c r="G152" s="7">
        <f t="shared" si="71"/>
        <v>0.48401860803727992</v>
      </c>
      <c r="H152" s="7">
        <f t="shared" si="72"/>
        <v>0.37014053481180714</v>
      </c>
      <c r="I152" s="7">
        <f t="shared" si="82"/>
        <v>9.376199999999935</v>
      </c>
      <c r="J152" s="7">
        <f t="shared" si="74"/>
        <v>2.5179423101374034</v>
      </c>
      <c r="K152" s="36">
        <f t="shared" si="65"/>
        <v>0.49919097714841382</v>
      </c>
      <c r="L152" s="20"/>
      <c r="M152" s="22">
        <v>3.3599999999999901</v>
      </c>
      <c r="N152" s="7">
        <f t="shared" si="75"/>
        <v>1.6021698130912584E-2</v>
      </c>
      <c r="O152" s="7">
        <f t="shared" si="76"/>
        <v>0.30694430802475331</v>
      </c>
      <c r="P152" s="7">
        <f t="shared" si="77"/>
        <v>5.955774305416524</v>
      </c>
      <c r="Q152" s="53">
        <f t="shared" si="66"/>
        <v>0.11496934256802449</v>
      </c>
      <c r="R152" s="19"/>
      <c r="S152" s="7">
        <f t="shared" si="78"/>
        <v>0.45691161553855342</v>
      </c>
      <c r="T152" s="7">
        <f t="shared" si="79"/>
        <v>0.24042571554291345</v>
      </c>
      <c r="U152" s="7">
        <f t="shared" si="83"/>
        <v>13.004533333333258</v>
      </c>
      <c r="V152" s="7">
        <f t="shared" si="81"/>
        <v>3.127342069790866</v>
      </c>
      <c r="W152" s="41">
        <f t="shared" si="67"/>
        <v>0.4781907056339969</v>
      </c>
    </row>
    <row r="153" spans="1:23" ht="15" customHeight="1" x14ac:dyDescent="0.3">
      <c r="A153" s="21">
        <v>2.8699999999999899</v>
      </c>
      <c r="B153" s="18">
        <f t="shared" si="68"/>
        <v>3.3124017651972995E-2</v>
      </c>
      <c r="C153" s="7">
        <f t="shared" si="69"/>
        <v>0.37773194630162821</v>
      </c>
      <c r="D153" s="7">
        <f t="shared" si="70"/>
        <v>3.7413058749506183</v>
      </c>
      <c r="E153" s="53">
        <f t="shared" si="64"/>
        <v>0.18301937325194201</v>
      </c>
      <c r="F153" s="19"/>
      <c r="G153" s="7">
        <f t="shared" si="71"/>
        <v>0.48334961183188813</v>
      </c>
      <c r="H153" s="7">
        <f t="shared" si="72"/>
        <v>0.3670032605218243</v>
      </c>
      <c r="I153" s="7">
        <f t="shared" si="82"/>
        <v>9.4430499999999338</v>
      </c>
      <c r="J153" s="7">
        <f t="shared" si="74"/>
        <v>2.5292020975731044</v>
      </c>
      <c r="K153" s="36">
        <f t="shared" si="65"/>
        <v>0.49868595987870851</v>
      </c>
      <c r="L153" s="20"/>
      <c r="M153" s="22">
        <v>3.3699999999999899</v>
      </c>
      <c r="N153" s="7">
        <f t="shared" si="75"/>
        <v>1.5792159444341525E-2</v>
      </c>
      <c r="O153" s="7">
        <f t="shared" si="76"/>
        <v>0.30568139439624997</v>
      </c>
      <c r="P153" s="7">
        <f t="shared" si="77"/>
        <v>6.0120051466493152</v>
      </c>
      <c r="Q153" s="53">
        <f t="shared" si="66"/>
        <v>0.11389402365347168</v>
      </c>
      <c r="R153" s="19"/>
      <c r="S153" s="7">
        <f t="shared" si="78"/>
        <v>0.45647854866937826</v>
      </c>
      <c r="T153" s="7">
        <f t="shared" si="79"/>
        <v>0.23834864347227827</v>
      </c>
      <c r="U153" s="7">
        <f t="shared" si="83"/>
        <v>13.083049999999922</v>
      </c>
      <c r="V153" s="7">
        <f t="shared" si="81"/>
        <v>3.140501083702405</v>
      </c>
      <c r="W153" s="41">
        <f t="shared" si="67"/>
        <v>0.47784632626498785</v>
      </c>
    </row>
    <row r="154" spans="1:23" ht="15" customHeight="1" x14ac:dyDescent="0.3">
      <c r="A154" s="21">
        <v>2.8799999999999901</v>
      </c>
      <c r="B154" s="18">
        <f t="shared" si="68"/>
        <v>3.2625292912108507E-2</v>
      </c>
      <c r="C154" s="7">
        <f t="shared" si="69"/>
        <v>0.37609820676375177</v>
      </c>
      <c r="D154" s="7">
        <f t="shared" si="70"/>
        <v>3.7771130708081966</v>
      </c>
      <c r="E154" s="53">
        <f t="shared" si="64"/>
        <v>0.18128434164952256</v>
      </c>
      <c r="F154" s="19"/>
      <c r="G154" s="7">
        <f t="shared" si="71"/>
        <v>0.48268682260102358</v>
      </c>
      <c r="H154" s="7">
        <f t="shared" si="72"/>
        <v>0.36388963080848152</v>
      </c>
      <c r="I154" s="7">
        <f t="shared" si="82"/>
        <v>9.5101333333332683</v>
      </c>
      <c r="J154" s="7">
        <f t="shared" si="74"/>
        <v>2.5404995456104138</v>
      </c>
      <c r="K154" s="36">
        <f t="shared" si="65"/>
        <v>0.49818496132123635</v>
      </c>
      <c r="L154" s="20"/>
      <c r="M154" s="22">
        <v>3.3799999999999901</v>
      </c>
      <c r="N154" s="7">
        <f t="shared" si="75"/>
        <v>1.5566168189725392E-2</v>
      </c>
      <c r="O154" s="7">
        <f t="shared" si="76"/>
        <v>0.30442512359660145</v>
      </c>
      <c r="P154" s="7">
        <f t="shared" si="77"/>
        <v>6.0687338075810091</v>
      </c>
      <c r="Q154" s="53">
        <f t="shared" si="66"/>
        <v>0.11282937727832283</v>
      </c>
      <c r="R154" s="19"/>
      <c r="S154" s="7">
        <f t="shared" si="78"/>
        <v>0.45604897909846004</v>
      </c>
      <c r="T154" s="7">
        <f t="shared" si="79"/>
        <v>0.23628968521563168</v>
      </c>
      <c r="U154" s="7">
        <f t="shared" si="83"/>
        <v>13.161799999999923</v>
      </c>
      <c r="V154" s="7">
        <f t="shared" si="81"/>
        <v>3.1536983403942305</v>
      </c>
      <c r="W154" s="41">
        <f t="shared" si="67"/>
        <v>0.47750445465005326</v>
      </c>
    </row>
    <row r="155" spans="1:23" ht="15" customHeight="1" x14ac:dyDescent="0.3">
      <c r="A155" s="21">
        <v>2.8899999999999899</v>
      </c>
      <c r="B155" s="18">
        <f t="shared" si="68"/>
        <v>3.2134496391188899E-2</v>
      </c>
      <c r="C155" s="7">
        <f t="shared" si="69"/>
        <v>0.37447292935193882</v>
      </c>
      <c r="D155" s="7">
        <f t="shared" si="70"/>
        <v>3.8132662972250064</v>
      </c>
      <c r="E155" s="53">
        <f t="shared" si="64"/>
        <v>0.17956560150954146</v>
      </c>
      <c r="F155" s="19"/>
      <c r="G155" s="7">
        <f t="shared" si="71"/>
        <v>0.48203016437638646</v>
      </c>
      <c r="H155" s="7">
        <f t="shared" si="72"/>
        <v>0.36079958146346636</v>
      </c>
      <c r="I155" s="7">
        <f t="shared" si="82"/>
        <v>9.5774499999999332</v>
      </c>
      <c r="J155" s="7">
        <f t="shared" si="74"/>
        <v>2.5518346712203996</v>
      </c>
      <c r="K155" s="36">
        <f t="shared" si="65"/>
        <v>0.49768794293272706</v>
      </c>
      <c r="L155" s="20"/>
      <c r="M155" s="22">
        <v>3.3899999999999899</v>
      </c>
      <c r="N155" s="7">
        <f t="shared" si="75"/>
        <v>1.5343666732823237E-2</v>
      </c>
      <c r="O155" s="7">
        <f t="shared" si="76"/>
        <v>0.30317545976558602</v>
      </c>
      <c r="P155" s="7">
        <f t="shared" si="77"/>
        <v>6.1259638421855129</v>
      </c>
      <c r="Q155" s="53">
        <f t="shared" si="66"/>
        <v>0.11177530165326349</v>
      </c>
      <c r="R155" s="19"/>
      <c r="S155" s="7">
        <f t="shared" si="78"/>
        <v>0.45562286965621546</v>
      </c>
      <c r="T155" s="7">
        <f t="shared" si="79"/>
        <v>0.23424871006752532</v>
      </c>
      <c r="U155" s="7">
        <f t="shared" si="83"/>
        <v>13.240783333333255</v>
      </c>
      <c r="V155" s="7">
        <f t="shared" si="81"/>
        <v>3.1669338474787851</v>
      </c>
      <c r="W155" s="41">
        <f t="shared" si="67"/>
        <v>0.47716506793588254</v>
      </c>
    </row>
    <row r="156" spans="1:23" ht="15" customHeight="1" x14ac:dyDescent="0.3">
      <c r="A156" s="21">
        <v>2.8999999999999901</v>
      </c>
      <c r="B156" s="18">
        <f t="shared" si="68"/>
        <v>3.1651499719626705E-2</v>
      </c>
      <c r="C156" s="7">
        <f t="shared" si="69"/>
        <v>0.37285607755406575</v>
      </c>
      <c r="D156" s="7">
        <f t="shared" si="70"/>
        <v>3.8497682327585863</v>
      </c>
      <c r="E156" s="53">
        <f t="shared" si="64"/>
        <v>0.17786303355893715</v>
      </c>
      <c r="F156" s="19"/>
      <c r="G156" s="7">
        <f t="shared" si="71"/>
        <v>0.48137956234993201</v>
      </c>
      <c r="H156" s="7">
        <f t="shared" si="72"/>
        <v>0.35773304497254793</v>
      </c>
      <c r="I156" s="7">
        <f t="shared" si="82"/>
        <v>9.6449999999999356</v>
      </c>
      <c r="J156" s="7">
        <f t="shared" si="74"/>
        <v>2.5632074910820335</v>
      </c>
      <c r="K156" s="36">
        <f t="shared" si="65"/>
        <v>0.49719486655918549</v>
      </c>
      <c r="L156" s="20"/>
      <c r="M156" s="22">
        <v>3.3999999999999901</v>
      </c>
      <c r="N156" s="7">
        <f t="shared" si="75"/>
        <v>1.5124598394756711E-2</v>
      </c>
      <c r="O156" s="7">
        <f t="shared" si="76"/>
        <v>0.30193236714975974</v>
      </c>
      <c r="P156" s="7">
        <f t="shared" si="77"/>
        <v>6.1836988235293564</v>
      </c>
      <c r="Q156" s="53">
        <f t="shared" si="66"/>
        <v>0.11073169569187699</v>
      </c>
      <c r="R156" s="19"/>
      <c r="S156" s="7">
        <f t="shared" si="78"/>
        <v>0.45520018366341591</v>
      </c>
      <c r="T156" s="7">
        <f t="shared" si="79"/>
        <v>0.23222558735142521</v>
      </c>
      <c r="U156" s="7">
        <f t="shared" si="83"/>
        <v>13.319999999999924</v>
      </c>
      <c r="V156" s="7">
        <f t="shared" si="81"/>
        <v>3.180207612456734</v>
      </c>
      <c r="W156" s="41">
        <f t="shared" si="67"/>
        <v>0.47682814350818092</v>
      </c>
    </row>
    <row r="157" spans="1:23" ht="15" customHeight="1" x14ac:dyDescent="0.3">
      <c r="A157" s="21">
        <v>2.9099999999999899</v>
      </c>
      <c r="B157" s="18">
        <f t="shared" si="68"/>
        <v>3.1176176534278344E-2</v>
      </c>
      <c r="C157" s="7">
        <f t="shared" si="69"/>
        <v>0.37124761473407702</v>
      </c>
      <c r="D157" s="7">
        <f t="shared" si="70"/>
        <v>3.8866215727109865</v>
      </c>
      <c r="E157" s="53">
        <f t="shared" si="64"/>
        <v>0.17617651823500236</v>
      </c>
      <c r="F157" s="19"/>
      <c r="G157" s="7">
        <f t="shared" si="71"/>
        <v>0.48073494285246848</v>
      </c>
      <c r="H157" s="7">
        <f t="shared" si="72"/>
        <v>0.35468995062786485</v>
      </c>
      <c r="I157" s="7">
        <f t="shared" si="82"/>
        <v>9.7127833333332667</v>
      </c>
      <c r="J157" s="7">
        <f t="shared" si="74"/>
        <v>2.5746180215881966</v>
      </c>
      <c r="K157" s="36">
        <f t="shared" si="65"/>
        <v>0.49670569443294954</v>
      </c>
      <c r="L157" s="20"/>
      <c r="M157" s="22">
        <v>3.4099999999999899</v>
      </c>
      <c r="N157" s="7">
        <f t="shared" si="75"/>
        <v>1.490890743655131E-2</v>
      </c>
      <c r="O157" s="7">
        <f t="shared" si="76"/>
        <v>0.30069581010458329</v>
      </c>
      <c r="P157" s="7">
        <f t="shared" si="77"/>
        <v>6.241942343822628</v>
      </c>
      <c r="Q157" s="53">
        <f t="shared" si="66"/>
        <v>0.10969845901491197</v>
      </c>
      <c r="R157" s="19"/>
      <c r="S157" s="7">
        <f t="shared" si="78"/>
        <v>0.45478088492343205</v>
      </c>
      <c r="T157" s="7">
        <f t="shared" si="79"/>
        <v>0.23022018645043404</v>
      </c>
      <c r="U157" s="7">
        <f t="shared" si="83"/>
        <v>13.39944999999992</v>
      </c>
      <c r="V157" s="7">
        <f t="shared" si="81"/>
        <v>3.1935196427189165</v>
      </c>
      <c r="W157" s="41">
        <f t="shared" si="67"/>
        <v>0.47649365898906448</v>
      </c>
    </row>
    <row r="158" spans="1:23" ht="15" customHeight="1" x14ac:dyDescent="0.3">
      <c r="A158" s="21">
        <v>2.9199999999999902</v>
      </c>
      <c r="B158" s="18">
        <f t="shared" si="68"/>
        <v>3.0708402451541845E-2</v>
      </c>
      <c r="C158" s="7">
        <f t="shared" si="69"/>
        <v>0.36964750414005371</v>
      </c>
      <c r="D158" s="7">
        <f t="shared" si="70"/>
        <v>3.9238290291725635</v>
      </c>
      <c r="E158" s="53">
        <f t="shared" si="64"/>
        <v>0.17450593572922893</v>
      </c>
      <c r="F158" s="19"/>
      <c r="G158" s="7">
        <f t="shared" si="71"/>
        <v>0.48009623333272006</v>
      </c>
      <c r="H158" s="7">
        <f t="shared" si="72"/>
        <v>0.35167022463792563</v>
      </c>
      <c r="I158" s="7">
        <f t="shared" si="82"/>
        <v>9.7807999999999335</v>
      </c>
      <c r="J158" s="7">
        <f t="shared" si="74"/>
        <v>2.5860662788515549</v>
      </c>
      <c r="K158" s="36">
        <f t="shared" si="65"/>
        <v>0.49622038916970462</v>
      </c>
      <c r="L158" s="20"/>
      <c r="M158" s="22">
        <v>3.4199999999999902</v>
      </c>
      <c r="N158" s="7">
        <f t="shared" si="75"/>
        <v>1.4696539043900005E-2</v>
      </c>
      <c r="O158" s="7">
        <f t="shared" si="76"/>
        <v>0.29946575309647711</v>
      </c>
      <c r="P158" s="7">
        <f t="shared" si="77"/>
        <v>6.3006980144700364</v>
      </c>
      <c r="Q158" s="53">
        <f t="shared" si="66"/>
        <v>0.10867549195418229</v>
      </c>
      <c r="R158" s="19"/>
      <c r="S158" s="7">
        <f t="shared" si="78"/>
        <v>0.45436493771462205</v>
      </c>
      <c r="T158" s="7">
        <f t="shared" si="79"/>
        <v>0.22823237683703521</v>
      </c>
      <c r="U158" s="7">
        <f t="shared" si="83"/>
        <v>13.479133333333257</v>
      </c>
      <c r="V158" s="7">
        <f t="shared" si="81"/>
        <v>3.2068699455482843</v>
      </c>
      <c r="W158" s="41">
        <f t="shared" si="67"/>
        <v>0.47616159223447879</v>
      </c>
    </row>
    <row r="159" spans="1:23" ht="15" customHeight="1" x14ac:dyDescent="0.3">
      <c r="A159" s="21">
        <v>2.9299999999999899</v>
      </c>
      <c r="B159" s="18">
        <f t="shared" si="68"/>
        <v>3.0248055040629145E-2</v>
      </c>
      <c r="C159" s="7">
        <f t="shared" si="69"/>
        <v>0.36805570891210254</v>
      </c>
      <c r="D159" s="7">
        <f t="shared" si="70"/>
        <v>3.9613933310659615</v>
      </c>
      <c r="E159" s="53">
        <f t="shared" si="64"/>
        <v>0.17285116602976097</v>
      </c>
      <c r="F159" s="19"/>
      <c r="G159" s="7">
        <f t="shared" si="71"/>
        <v>0.47946336233684644</v>
      </c>
      <c r="H159" s="7">
        <f t="shared" si="72"/>
        <v>0.34867379023534417</v>
      </c>
      <c r="I159" s="7">
        <f t="shared" si="82"/>
        <v>9.8490499999999326</v>
      </c>
      <c r="J159" s="7">
        <f t="shared" si="74"/>
        <v>2.5975522787102818</v>
      </c>
      <c r="K159" s="36">
        <f t="shared" si="65"/>
        <v>0.49573891376547563</v>
      </c>
      <c r="L159" s="20"/>
      <c r="M159" s="22">
        <v>3.4299999999999899</v>
      </c>
      <c r="N159" s="7">
        <f t="shared" si="75"/>
        <v>1.4487439312148194E-2</v>
      </c>
      <c r="O159" s="7">
        <f t="shared" si="76"/>
        <v>0.29824216070480714</v>
      </c>
      <c r="P159" s="7">
        <f t="shared" si="77"/>
        <v>6.3599694661219175</v>
      </c>
      <c r="Q159" s="53">
        <f t="shared" si="66"/>
        <v>0.10766269555611485</v>
      </c>
      <c r="R159" s="19"/>
      <c r="S159" s="7">
        <f t="shared" si="78"/>
        <v>0.4539523067828608</v>
      </c>
      <c r="T159" s="7">
        <f t="shared" si="79"/>
        <v>0.22626202810188692</v>
      </c>
      <c r="U159" s="7">
        <f t="shared" si="83"/>
        <v>13.559049999999921</v>
      </c>
      <c r="V159" s="7">
        <f t="shared" si="81"/>
        <v>3.2202585281217719</v>
      </c>
      <c r="W159" s="41">
        <f t="shared" si="67"/>
        <v>0.47583192133164165</v>
      </c>
    </row>
    <row r="160" spans="1:23" ht="15" customHeight="1" x14ac:dyDescent="0.3">
      <c r="A160" s="21">
        <v>2.9399999999999902</v>
      </c>
      <c r="B160" s="18">
        <f t="shared" si="68"/>
        <v>2.9795013797018832E-2</v>
      </c>
      <c r="C160" s="7">
        <f t="shared" si="69"/>
        <v>0.36647219209006582</v>
      </c>
      <c r="D160" s="7">
        <f t="shared" si="70"/>
        <v>3.9993172241903383</v>
      </c>
      <c r="E160" s="53">
        <f t="shared" si="64"/>
        <v>0.17121208896248391</v>
      </c>
      <c r="F160" s="19"/>
      <c r="G160" s="7">
        <f t="shared" si="71"/>
        <v>0.47883625948840403</v>
      </c>
      <c r="H160" s="7">
        <f t="shared" si="72"/>
        <v>0.34570056778234265</v>
      </c>
      <c r="I160" s="7">
        <f t="shared" si="82"/>
        <v>9.9175333333332674</v>
      </c>
      <c r="J160" s="7">
        <f t="shared" si="74"/>
        <v>2.6090760367336538</v>
      </c>
      <c r="K160" s="36">
        <f t="shared" si="65"/>
        <v>0.49526123159358321</v>
      </c>
      <c r="L160" s="20"/>
      <c r="M160" s="22">
        <v>3.4399999999999902</v>
      </c>
      <c r="N160" s="7">
        <f t="shared" si="75"/>
        <v>1.4281555231497047E-2</v>
      </c>
      <c r="O160" s="7">
        <f t="shared" si="76"/>
        <v>0.29702499762380125</v>
      </c>
      <c r="P160" s="7">
        <f t="shared" si="77"/>
        <v>6.4197603487255268</v>
      </c>
      <c r="Q160" s="53">
        <f t="shared" si="66"/>
        <v>0.1066599715849527</v>
      </c>
      <c r="R160" s="19"/>
      <c r="S160" s="7">
        <f t="shared" si="78"/>
        <v>0.4535429573342063</v>
      </c>
      <c r="T160" s="7">
        <f t="shared" si="79"/>
        <v>0.22430900998167835</v>
      </c>
      <c r="U160" s="7">
        <f t="shared" si="83"/>
        <v>13.639199999999922</v>
      </c>
      <c r="V160" s="7">
        <f t="shared" si="81"/>
        <v>3.2336853975121551</v>
      </c>
      <c r="W160" s="41">
        <f t="shared" si="67"/>
        <v>0.4755046245965095</v>
      </c>
    </row>
    <row r="161" spans="1:23" ht="15" customHeight="1" x14ac:dyDescent="0.3">
      <c r="A161" s="21">
        <v>2.94999999999999</v>
      </c>
      <c r="B161" s="18">
        <f t="shared" si="68"/>
        <v>2.9349160116096645E-2</v>
      </c>
      <c r="C161" s="7">
        <f t="shared" si="69"/>
        <v>0.36489691662105622</v>
      </c>
      <c r="D161" s="7">
        <f t="shared" si="70"/>
        <v>4.0376034712658502</v>
      </c>
      <c r="E161" s="53">
        <f t="shared" si="64"/>
        <v>0.16958858423078296</v>
      </c>
      <c r="F161" s="19"/>
      <c r="G161" s="7">
        <f t="shared" si="71"/>
        <v>0.47821485546874032</v>
      </c>
      <c r="H161" s="7">
        <f t="shared" si="72"/>
        <v>0.34275047487402999</v>
      </c>
      <c r="I161" s="7">
        <f t="shared" si="82"/>
        <v>9.9862499999999308</v>
      </c>
      <c r="J161" s="7">
        <f t="shared" si="74"/>
        <v>2.6206375682275085</v>
      </c>
      <c r="K161" s="36">
        <f t="shared" si="65"/>
        <v>0.49478730640157803</v>
      </c>
      <c r="L161" s="20"/>
      <c r="M161" s="22">
        <v>3.44999999999999</v>
      </c>
      <c r="N161" s="7">
        <f t="shared" si="75"/>
        <v>1.4078834672423645E-2</v>
      </c>
      <c r="O161" s="7">
        <f t="shared" si="76"/>
        <v>0.29581422866440005</v>
      </c>
      <c r="P161" s="7">
        <f t="shared" si="77"/>
        <v>6.4800743315761906</v>
      </c>
      <c r="Q161" s="53">
        <f t="shared" si="66"/>
        <v>0.10566722252562778</v>
      </c>
      <c r="R161" s="19"/>
      <c r="S161" s="7">
        <f t="shared" si="78"/>
        <v>0.45313685502770146</v>
      </c>
      <c r="T161" s="7">
        <f t="shared" si="79"/>
        <v>0.22237319238607389</v>
      </c>
      <c r="U161" s="7">
        <f t="shared" si="83"/>
        <v>13.719583333333254</v>
      </c>
      <c r="V161" s="7">
        <f t="shared" si="81"/>
        <v>3.2471505606898505</v>
      </c>
      <c r="W161" s="41">
        <f t="shared" si="67"/>
        <v>0.47517968057126814</v>
      </c>
    </row>
    <row r="162" spans="1:23" ht="15" customHeight="1" x14ac:dyDescent="0.3">
      <c r="A162" s="21">
        <v>2.9599999999999902</v>
      </c>
      <c r="B162" s="18">
        <f t="shared" si="68"/>
        <v>2.8910377266989529E-2</v>
      </c>
      <c r="C162" s="7">
        <f t="shared" si="69"/>
        <v>0.36332984536681939</v>
      </c>
      <c r="D162" s="7">
        <f t="shared" si="70"/>
        <v>4.0762548519783426</v>
      </c>
      <c r="E162" s="53">
        <f t="shared" si="64"/>
        <v>0.16798053145400066</v>
      </c>
      <c r="F162" s="19"/>
      <c r="G162" s="7">
        <f t="shared" si="71"/>
        <v>0.47759908199780887</v>
      </c>
      <c r="H162" s="7">
        <f t="shared" si="72"/>
        <v>0.3398234264394982</v>
      </c>
      <c r="I162" s="7">
        <f t="shared" si="82"/>
        <v>10.055199999999935</v>
      </c>
      <c r="J162" s="7">
        <f t="shared" si="74"/>
        <v>2.632236888239579</v>
      </c>
      <c r="K162" s="36">
        <f t="shared" si="65"/>
        <v>0.49431710230815323</v>
      </c>
      <c r="L162" s="20"/>
      <c r="M162" s="22">
        <v>3.4599999999999902</v>
      </c>
      <c r="N162" s="7">
        <f t="shared" si="75"/>
        <v>1.3879226371315731E-2</v>
      </c>
      <c r="O162" s="7">
        <f t="shared" si="76"/>
        <v>0.2946098187560407</v>
      </c>
      <c r="P162" s="7">
        <f t="shared" si="77"/>
        <v>6.5409151033687278</v>
      </c>
      <c r="Q162" s="53">
        <f t="shared" si="66"/>
        <v>0.10468435158631198</v>
      </c>
      <c r="R162" s="19"/>
      <c r="S162" s="7">
        <f t="shared" si="78"/>
        <v>0.45273396596830739</v>
      </c>
      <c r="T162" s="7">
        <f t="shared" si="79"/>
        <v>0.22045444542376677</v>
      </c>
      <c r="U162" s="7">
        <f t="shared" si="83"/>
        <v>13.800199999999924</v>
      </c>
      <c r="V162" s="7">
        <f t="shared" si="81"/>
        <v>3.2606540245246949</v>
      </c>
      <c r="W162" s="41">
        <f t="shared" si="67"/>
        <v>0.4748570680218458</v>
      </c>
    </row>
    <row r="163" spans="1:23" ht="15" customHeight="1" x14ac:dyDescent="0.3">
      <c r="A163" s="21">
        <v>2.96999999999999</v>
      </c>
      <c r="B163" s="18">
        <f t="shared" si="68"/>
        <v>2.8478550366599617E-2</v>
      </c>
      <c r="C163" s="7">
        <f t="shared" si="69"/>
        <v>0.36177094111092778</v>
      </c>
      <c r="D163" s="7">
        <f t="shared" si="70"/>
        <v>4.1152741630242309</v>
      </c>
      <c r="E163" s="53">
        <f t="shared" si="64"/>
        <v>0.1663878102046244</v>
      </c>
      <c r="F163" s="19"/>
      <c r="G163" s="7">
        <f t="shared" si="71"/>
        <v>0.47698887181539557</v>
      </c>
      <c r="H163" s="7">
        <f t="shared" si="72"/>
        <v>0.33691933484075187</v>
      </c>
      <c r="I163" s="7">
        <f t="shared" si="82"/>
        <v>10.124383333333267</v>
      </c>
      <c r="J163" s="7">
        <f t="shared" si="74"/>
        <v>2.6438740115646939</v>
      </c>
      <c r="K163" s="36">
        <f t="shared" si="65"/>
        <v>0.49385058380003333</v>
      </c>
      <c r="L163" s="20"/>
      <c r="M163" s="22">
        <v>3.46999999999999</v>
      </c>
      <c r="N163" s="7">
        <f t="shared" si="75"/>
        <v>1.3682679916318876E-2</v>
      </c>
      <c r="O163" s="7">
        <f t="shared" si="76"/>
        <v>0.29341173294837836</v>
      </c>
      <c r="P163" s="7">
        <f t="shared" si="77"/>
        <v>6.6022863722487504</v>
      </c>
      <c r="Q163" s="53">
        <f t="shared" si="66"/>
        <v>0.10371126270065885</v>
      </c>
      <c r="R163" s="19"/>
      <c r="S163" s="7">
        <f t="shared" si="78"/>
        <v>0.45233425669996585</v>
      </c>
      <c r="T163" s="7">
        <f t="shared" si="79"/>
        <v>0.21855263942766068</v>
      </c>
      <c r="U163" s="7">
        <f t="shared" si="83"/>
        <v>13.881049999999922</v>
      </c>
      <c r="V163" s="7">
        <f t="shared" si="81"/>
        <v>3.2741957957876764</v>
      </c>
      <c r="W163" s="41">
        <f t="shared" si="67"/>
        <v>0.4745367659354508</v>
      </c>
    </row>
    <row r="164" spans="1:23" ht="15" customHeight="1" x14ac:dyDescent="0.3">
      <c r="A164" s="21">
        <v>2.9799999999999902</v>
      </c>
      <c r="B164" s="18">
        <f t="shared" si="68"/>
        <v>2.8053566353842527E-2</v>
      </c>
      <c r="C164" s="7">
        <f t="shared" si="69"/>
        <v>0.36022016656580658</v>
      </c>
      <c r="D164" s="7">
        <f t="shared" si="70"/>
        <v>4.1546642181556654</v>
      </c>
      <c r="E164" s="53">
        <f t="shared" si="64"/>
        <v>0.16481030004423208</v>
      </c>
      <c r="F164" s="19"/>
      <c r="G164" s="7">
        <f t="shared" si="71"/>
        <v>0.47638415866274531</v>
      </c>
      <c r="H164" s="7">
        <f t="shared" si="72"/>
        <v>0.33403810996949573</v>
      </c>
      <c r="I164" s="7">
        <f t="shared" si="82"/>
        <v>10.193799999999932</v>
      </c>
      <c r="J164" s="7">
        <f t="shared" si="74"/>
        <v>2.6555489527498644</v>
      </c>
      <c r="K164" s="36">
        <f t="shared" si="65"/>
        <v>0.49338771572885098</v>
      </c>
      <c r="L164" s="20"/>
      <c r="M164" s="22">
        <v>3.4799999999999902</v>
      </c>
      <c r="N164" s="7">
        <f t="shared" si="75"/>
        <v>1.3489145733393758E-2</v>
      </c>
      <c r="O164" s="7">
        <f t="shared" si="76"/>
        <v>0.29221993641294308</v>
      </c>
      <c r="P164" s="7">
        <f t="shared" si="77"/>
        <v>6.6641918658642227</v>
      </c>
      <c r="Q164" s="53">
        <f t="shared" si="66"/>
        <v>0.10274786052974384</v>
      </c>
      <c r="R164" s="19"/>
      <c r="S164" s="7">
        <f t="shared" si="78"/>
        <v>0.45193769419878838</v>
      </c>
      <c r="T164" s="7">
        <f t="shared" si="79"/>
        <v>0.21666764497919588</v>
      </c>
      <c r="U164" s="7">
        <f t="shared" si="83"/>
        <v>13.962133333333254</v>
      </c>
      <c r="V164" s="7">
        <f t="shared" si="81"/>
        <v>3.287775881152641</v>
      </c>
      <c r="W164" s="41">
        <f t="shared" si="67"/>
        <v>0.47421875351813331</v>
      </c>
    </row>
    <row r="165" spans="1:23" ht="15" customHeight="1" thickBot="1" x14ac:dyDescent="0.35">
      <c r="A165" s="23">
        <v>2.98999999999999</v>
      </c>
      <c r="B165" s="33">
        <f t="shared" si="68"/>
        <v>2.7635313964096051E-2</v>
      </c>
      <c r="C165" s="14">
        <f t="shared" si="69"/>
        <v>0.35867748437959712</v>
      </c>
      <c r="D165" s="14">
        <f t="shared" si="70"/>
        <v>4.1944278482258399</v>
      </c>
      <c r="E165" s="54">
        <f t="shared" si="64"/>
        <v>0.16324788055822639</v>
      </c>
      <c r="F165" s="24"/>
      <c r="G165" s="14">
        <f t="shared" si="71"/>
        <v>0.47578487726457896</v>
      </c>
      <c r="H165" s="14">
        <f t="shared" si="72"/>
        <v>0.33117965934180887</v>
      </c>
      <c r="I165" s="14">
        <f t="shared" si="82"/>
        <v>10.263449999999931</v>
      </c>
      <c r="J165" s="14">
        <f t="shared" si="74"/>
        <v>2.6672617260992486</v>
      </c>
      <c r="K165" s="37">
        <f t="shared" si="65"/>
        <v>0.49292846330800483</v>
      </c>
      <c r="L165" s="25"/>
      <c r="M165" s="26">
        <v>3.48999999999999</v>
      </c>
      <c r="N165" s="14">
        <f t="shared" si="75"/>
        <v>1.3298575072581739E-2</v>
      </c>
      <c r="O165" s="14">
        <f t="shared" si="76"/>
        <v>0.29103439444473672</v>
      </c>
      <c r="P165" s="14">
        <f t="shared" si="77"/>
        <v>6.7266353314169498</v>
      </c>
      <c r="Q165" s="54">
        <f t="shared" si="66"/>
        <v>0.10179405046371572</v>
      </c>
      <c r="R165" s="24"/>
      <c r="S165" s="14">
        <f t="shared" si="78"/>
        <v>0.45154424586636893</v>
      </c>
      <c r="T165" s="14">
        <f t="shared" si="79"/>
        <v>0.21479933293184739</v>
      </c>
      <c r="U165" s="14">
        <f t="shared" si="83"/>
        <v>14.04344999999992</v>
      </c>
      <c r="V165" s="14">
        <f t="shared" si="81"/>
        <v>3.3013942871979558</v>
      </c>
      <c r="W165" s="42">
        <f t="shared" si="67"/>
        <v>0.47390301019237052</v>
      </c>
    </row>
  </sheetData>
  <mergeCells count="8">
    <mergeCell ref="H1:O1"/>
    <mergeCell ref="H30:O30"/>
    <mergeCell ref="H59:O59"/>
    <mergeCell ref="A114:W114"/>
    <mergeCell ref="A2:W2"/>
    <mergeCell ref="A31:W31"/>
    <mergeCell ref="A60:W60"/>
    <mergeCell ref="H113:O113"/>
  </mergeCells>
  <pageMargins left="0.45" right="0.2" top="1.01" bottom="1.1599999999999999" header="0.44" footer="0.46"/>
  <pageSetup scale="77" fitToWidth="2" fitToHeight="3" orientation="portrait" r:id="rId1"/>
  <headerFooter>
    <oddHeader>&amp;CFor air, &amp;"SymbolMono BT,Regular"Ö&amp;"-,Regular"R/g&amp;Yc&amp;Y = 1.28758 lb&amp;Yf&amp;Ys/(lb&amp;Ym&amp;"SymbolMono BT,Regular"&amp;YÖ&amp;"-,Regular"R); =16.9115 Ns/kg&amp;"SymbolMono BT,Regular"Ö&amp;"-,Regular"K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0"/>
  <sheetViews>
    <sheetView topLeftCell="A10" workbookViewId="0">
      <selection activeCell="Y27" sqref="Y27"/>
    </sheetView>
  </sheetViews>
  <sheetFormatPr defaultRowHeight="14.4" x14ac:dyDescent="0.3"/>
  <cols>
    <col min="1" max="1" width="5.6640625" customWidth="1"/>
    <col min="2" max="2" width="5.88671875" customWidth="1"/>
    <col min="3" max="3" width="1.6640625" customWidth="1"/>
    <col min="4" max="4" width="6" style="67" customWidth="1"/>
    <col min="5" max="5" width="5.6640625" customWidth="1"/>
    <col min="6" max="6" width="1.88671875" customWidth="1"/>
    <col min="7" max="8" width="5.6640625" customWidth="1"/>
    <col min="9" max="9" width="2" customWidth="1"/>
    <col min="10" max="11" width="5.6640625" customWidth="1"/>
    <col min="12" max="12" width="1.88671875" customWidth="1"/>
    <col min="13" max="14" width="5.6640625" customWidth="1"/>
    <col min="15" max="15" width="2.109375" customWidth="1"/>
    <col min="16" max="17" width="5.6640625" customWidth="1"/>
    <col min="18" max="18" width="1.88671875" customWidth="1"/>
    <col min="19" max="19" width="5" customWidth="1"/>
    <col min="20" max="20" width="5.6640625" customWidth="1"/>
    <col min="21" max="21" width="1.88671875" customWidth="1"/>
    <col min="22" max="22" width="5" customWidth="1"/>
    <col min="23" max="23" width="6.33203125" customWidth="1"/>
  </cols>
  <sheetData>
    <row r="1" spans="1:23" x14ac:dyDescent="0.3">
      <c r="A1" s="68">
        <v>1.4</v>
      </c>
      <c r="B1" s="79" t="s">
        <v>2</v>
      </c>
      <c r="C1" s="79"/>
      <c r="D1" s="79"/>
      <c r="E1" s="4"/>
    </row>
    <row r="2" spans="1:23" x14ac:dyDescent="0.3">
      <c r="A2" s="77" t="s">
        <v>6</v>
      </c>
      <c r="B2" s="77" t="s">
        <v>12</v>
      </c>
      <c r="C2" s="85"/>
      <c r="D2" s="77" t="s">
        <v>6</v>
      </c>
      <c r="E2" s="77" t="s">
        <v>12</v>
      </c>
      <c r="F2" s="86"/>
      <c r="G2" s="83" t="s">
        <v>6</v>
      </c>
      <c r="H2" s="77" t="s">
        <v>12</v>
      </c>
      <c r="I2" s="78"/>
      <c r="J2" s="77" t="s">
        <v>6</v>
      </c>
      <c r="K2" s="77" t="s">
        <v>12</v>
      </c>
      <c r="L2" s="87"/>
      <c r="M2" s="77" t="s">
        <v>6</v>
      </c>
      <c r="N2" s="77" t="s">
        <v>12</v>
      </c>
      <c r="O2" s="78"/>
      <c r="P2" s="77" t="s">
        <v>6</v>
      </c>
      <c r="Q2" s="77" t="s">
        <v>12</v>
      </c>
      <c r="R2" s="78"/>
      <c r="S2" s="77" t="s">
        <v>6</v>
      </c>
      <c r="T2" s="77" t="s">
        <v>12</v>
      </c>
      <c r="U2" s="78"/>
      <c r="V2" s="77" t="s">
        <v>6</v>
      </c>
      <c r="W2" s="77" t="s">
        <v>12</v>
      </c>
    </row>
    <row r="3" spans="1:23" x14ac:dyDescent="0.3">
      <c r="A3" s="21">
        <v>1</v>
      </c>
      <c r="B3" s="7">
        <f t="shared" ref="B3:B27" si="0">(($A$1+1)/2*A3^2/(1+($A$1-1)/2*A3^2))^($A$1/($A$1-1))*(2*$A$1/($A$1+1)*A3^2-($A$1-1)/($A$1+1))^(-1/($A$1-1))</f>
        <v>1</v>
      </c>
      <c r="C3" s="20"/>
      <c r="D3" s="22">
        <v>1.25</v>
      </c>
      <c r="E3" s="7">
        <f t="shared" ref="E3:E27" si="1">(($A$1+1)/2*D3^2/(1+($A$1-1)/2*D3^2))^($A$1/($A$1-1))*(2*$A$1/($A$1+1)*D3^2-($A$1-1)/($A$1+1))^(-1/($A$1-1))</f>
        <v>0.98705677037193806</v>
      </c>
      <c r="F3" s="87"/>
      <c r="G3" s="80">
        <v>1.5</v>
      </c>
      <c r="H3" s="81">
        <f t="shared" ref="H3:H27" si="2">(($A$1+1)/2*G3^2/(1+($A$1-1)/2*G3^2))^($A$1/($A$1-1))*(2*$A$1/($A$1+1)*G3^2-($A$1-1)/($A$1+1))^(-1/($A$1-1))</f>
        <v>0.92978651228282971</v>
      </c>
      <c r="I3" s="71"/>
      <c r="J3" s="72">
        <v>1.75</v>
      </c>
      <c r="K3" s="56">
        <f t="shared" ref="K3:K27" si="3">(($A$1+1)/2*J3^2/(1+($A$1-1)/2*J3^2))^($A$1/($A$1-1))*(2*$A$1/($A$1+1)*J3^2-($A$1-1)/($A$1+1))^(-1/($A$1-1))</f>
        <v>0.83456539208449898</v>
      </c>
      <c r="L3" s="87"/>
      <c r="M3" s="70">
        <v>2</v>
      </c>
      <c r="N3" s="56">
        <f t="shared" ref="N3:N16" si="4">(($A$1+1)/2*M3^2/(1+($A$1-1)/2*M3^2))^($A$1/($A$1-1))*(2*$A$1/($A$1+1)*M3^2-($A$1-1)/($A$1+1))^(-1/($A$1-1))</f>
        <v>0.72087386148474519</v>
      </c>
      <c r="O3" s="71"/>
      <c r="P3" s="72">
        <v>2.25</v>
      </c>
      <c r="Q3" s="56">
        <f t="shared" ref="Q3:Q16" si="5">(($A$1+1)/2*P3^2/(1+($A$1-1)/2*P3^2))^($A$1/($A$1-1))*(2*$A$1/($A$1+1)*P3^2-($A$1-1)/($A$1+1))^(-1/($A$1-1))</f>
        <v>0.60552971744757478</v>
      </c>
      <c r="R3" s="71"/>
      <c r="S3" s="70">
        <v>2.5</v>
      </c>
      <c r="T3" s="56">
        <f t="shared" ref="T3:T16" si="6">(($A$1+1)/2*S3^2/(1+($A$1-1)/2*S3^2))^($A$1/($A$1-1))*(2*$A$1/($A$1+1)*S3^2-($A$1-1)/($A$1+1))^(-1/($A$1-1))</f>
        <v>0.4990148120291511</v>
      </c>
      <c r="U3" s="71"/>
      <c r="V3" s="72">
        <v>2.75</v>
      </c>
      <c r="W3" s="56">
        <f t="shared" ref="W3:W16" si="7">(($A$1+1)/2*V3^2/(1+($A$1-1)/2*V3^2))^($A$1/($A$1-1))*(2*$A$1/($A$1+1)*V3^2-($A$1-1)/($A$1+1))^(-1/($A$1-1))</f>
        <v>0.40622579250686752</v>
      </c>
    </row>
    <row r="4" spans="1:23" x14ac:dyDescent="0.3">
      <c r="A4" s="21">
        <v>1.01</v>
      </c>
      <c r="B4" s="7">
        <f t="shared" si="0"/>
        <v>0.99999872922810717</v>
      </c>
      <c r="C4" s="20"/>
      <c r="D4" s="22">
        <v>1.26</v>
      </c>
      <c r="E4" s="7">
        <f t="shared" si="1"/>
        <v>0.98567684641127729</v>
      </c>
      <c r="F4" s="87"/>
      <c r="G4" s="13">
        <v>1.51</v>
      </c>
      <c r="H4" s="53">
        <f t="shared" si="2"/>
        <v>0.92658580051424388</v>
      </c>
      <c r="I4" s="20"/>
      <c r="J4" s="22">
        <v>1.76</v>
      </c>
      <c r="K4" s="7">
        <f t="shared" si="3"/>
        <v>0.83024205529547723</v>
      </c>
      <c r="L4" s="87"/>
      <c r="M4" s="73">
        <v>2.0099999999999998</v>
      </c>
      <c r="N4" s="7">
        <f t="shared" si="4"/>
        <v>0.71620081152199389</v>
      </c>
      <c r="O4" s="20"/>
      <c r="P4" s="22">
        <v>2.25999999999999</v>
      </c>
      <c r="Q4" s="7">
        <f t="shared" si="5"/>
        <v>0.60105112389802162</v>
      </c>
      <c r="R4" s="20"/>
      <c r="S4" s="73">
        <v>2.5099999999999998</v>
      </c>
      <c r="T4" s="7">
        <f t="shared" si="6"/>
        <v>0.49502227291050588</v>
      </c>
      <c r="U4" s="20"/>
      <c r="V4" s="22">
        <v>2.76</v>
      </c>
      <c r="W4" s="7">
        <f t="shared" si="7"/>
        <v>0.4028252550466429</v>
      </c>
    </row>
    <row r="5" spans="1:23" x14ac:dyDescent="0.3">
      <c r="A5" s="21">
        <v>1.02</v>
      </c>
      <c r="B5" s="7">
        <f t="shared" si="0"/>
        <v>0.99999003180618007</v>
      </c>
      <c r="C5" s="20"/>
      <c r="D5" s="22">
        <v>1.27</v>
      </c>
      <c r="E5" s="7">
        <f t="shared" si="1"/>
        <v>0.98421870528588662</v>
      </c>
      <c r="F5" s="87"/>
      <c r="G5" s="13">
        <v>1.52</v>
      </c>
      <c r="H5" s="53">
        <f t="shared" si="2"/>
        <v>0.92332435726779483</v>
      </c>
      <c r="I5" s="20"/>
      <c r="J5" s="22">
        <v>1.77</v>
      </c>
      <c r="K5" s="7">
        <f t="shared" si="3"/>
        <v>0.82589097517856525</v>
      </c>
      <c r="L5" s="87"/>
      <c r="M5" s="73">
        <v>2.02</v>
      </c>
      <c r="N5" s="7">
        <f t="shared" si="4"/>
        <v>0.71152690032151644</v>
      </c>
      <c r="O5" s="20"/>
      <c r="P5" s="22">
        <v>2.2699999999999898</v>
      </c>
      <c r="Q5" s="7">
        <f t="shared" si="5"/>
        <v>0.59658787139866021</v>
      </c>
      <c r="R5" s="20"/>
      <c r="S5" s="73">
        <v>2.52</v>
      </c>
      <c r="T5" s="7">
        <f t="shared" si="6"/>
        <v>0.49105234281205279</v>
      </c>
      <c r="U5" s="20"/>
      <c r="V5" s="22">
        <v>2.77</v>
      </c>
      <c r="W5" s="7">
        <f t="shared" si="7"/>
        <v>0.39944881580029018</v>
      </c>
    </row>
    <row r="6" spans="1:23" x14ac:dyDescent="0.3">
      <c r="A6" s="21">
        <v>1.03</v>
      </c>
      <c r="B6" s="7">
        <f t="shared" si="0"/>
        <v>0.99996700557246765</v>
      </c>
      <c r="C6" s="20"/>
      <c r="D6" s="22">
        <v>1.28</v>
      </c>
      <c r="E6" s="7">
        <f t="shared" si="1"/>
        <v>0.98268215883248311</v>
      </c>
      <c r="F6" s="87"/>
      <c r="G6" s="13">
        <v>1.53</v>
      </c>
      <c r="H6" s="53">
        <f t="shared" si="2"/>
        <v>0.92000343732043377</v>
      </c>
      <c r="I6" s="20"/>
      <c r="J6" s="22">
        <v>1.78</v>
      </c>
      <c r="K6" s="7">
        <f t="shared" si="3"/>
        <v>0.82151341046518356</v>
      </c>
      <c r="L6" s="87"/>
      <c r="M6" s="73">
        <v>2.0299999999999998</v>
      </c>
      <c r="N6" s="7">
        <f t="shared" si="4"/>
        <v>0.70685298078770553</v>
      </c>
      <c r="O6" s="20"/>
      <c r="P6" s="22">
        <v>2.27999999999999</v>
      </c>
      <c r="Q6" s="7">
        <f t="shared" si="5"/>
        <v>0.59214040183380712</v>
      </c>
      <c r="R6" s="20"/>
      <c r="S6" s="73">
        <v>2.5299999999999998</v>
      </c>
      <c r="T6" s="7">
        <f t="shared" si="6"/>
        <v>0.48710517170981887</v>
      </c>
      <c r="U6" s="20"/>
      <c r="V6" s="22">
        <v>2.78</v>
      </c>
      <c r="W6" s="7">
        <f t="shared" si="7"/>
        <v>0.39609645500947599</v>
      </c>
    </row>
    <row r="7" spans="1:23" x14ac:dyDescent="0.3">
      <c r="A7" s="21">
        <v>1.04</v>
      </c>
      <c r="B7" s="7">
        <f t="shared" si="0"/>
        <v>0.99992328244888296</v>
      </c>
      <c r="C7" s="20"/>
      <c r="D7" s="22">
        <v>1.29</v>
      </c>
      <c r="E7" s="7">
        <f t="shared" si="1"/>
        <v>0.98106713047592353</v>
      </c>
      <c r="F7" s="87"/>
      <c r="G7" s="13">
        <v>1.54</v>
      </c>
      <c r="H7" s="53">
        <f t="shared" si="2"/>
        <v>0.91662431304957936</v>
      </c>
      <c r="I7" s="20"/>
      <c r="J7" s="22">
        <v>1.79</v>
      </c>
      <c r="K7" s="7">
        <f t="shared" si="3"/>
        <v>0.81711060748095443</v>
      </c>
      <c r="L7" s="87"/>
      <c r="M7" s="73">
        <v>2.04</v>
      </c>
      <c r="N7" s="7">
        <f t="shared" si="4"/>
        <v>0.70217988801353481</v>
      </c>
      <c r="O7" s="20"/>
      <c r="P7" s="22">
        <v>2.2899999999999898</v>
      </c>
      <c r="Q7" s="7">
        <f t="shared" si="5"/>
        <v>0.58770914286240872</v>
      </c>
      <c r="R7" s="20"/>
      <c r="S7" s="73">
        <v>2.54</v>
      </c>
      <c r="T7" s="7">
        <f t="shared" si="6"/>
        <v>0.48318090062160424</v>
      </c>
      <c r="U7" s="20"/>
      <c r="V7" s="22">
        <v>2.79</v>
      </c>
      <c r="W7" s="7">
        <f t="shared" si="7"/>
        <v>0.39276814821828987</v>
      </c>
    </row>
    <row r="8" spans="1:23" x14ac:dyDescent="0.3">
      <c r="A8" s="21">
        <v>1.05</v>
      </c>
      <c r="B8" s="7">
        <f t="shared" si="0"/>
        <v>0.99985299009517314</v>
      </c>
      <c r="C8" s="20"/>
      <c r="D8" s="22">
        <v>1.3</v>
      </c>
      <c r="E8" s="7">
        <f t="shared" si="1"/>
        <v>0.97937364894321888</v>
      </c>
      <c r="F8" s="87"/>
      <c r="G8" s="13">
        <v>1.55</v>
      </c>
      <c r="H8" s="53">
        <f t="shared" si="2"/>
        <v>0.91318827243034906</v>
      </c>
      <c r="I8" s="20"/>
      <c r="J8" s="22">
        <v>1.8</v>
      </c>
      <c r="K8" s="7">
        <f t="shared" si="3"/>
        <v>0.81268379959868786</v>
      </c>
      <c r="L8" s="87"/>
      <c r="M8" s="73">
        <v>2.0499999999999998</v>
      </c>
      <c r="N8" s="7">
        <f t="shared" si="4"/>
        <v>0.69750843932096962</v>
      </c>
      <c r="O8" s="20"/>
      <c r="P8" s="22">
        <v>2.2999999999999901</v>
      </c>
      <c r="Q8" s="7">
        <f t="shared" si="5"/>
        <v>0.58329450812554962</v>
      </c>
      <c r="R8" s="20"/>
      <c r="S8" s="73">
        <v>2.5499999999999998</v>
      </c>
      <c r="T8" s="7">
        <f t="shared" si="6"/>
        <v>0.479279661804626</v>
      </c>
      <c r="U8" s="20"/>
      <c r="V8" s="22">
        <v>2.8</v>
      </c>
      <c r="W8" s="7">
        <f t="shared" si="7"/>
        <v>0.38946386641192088</v>
      </c>
    </row>
    <row r="9" spans="1:23" x14ac:dyDescent="0.3">
      <c r="A9" s="21">
        <v>1.06</v>
      </c>
      <c r="B9" s="7">
        <f t="shared" si="0"/>
        <v>0.99975071704619334</v>
      </c>
      <c r="C9" s="20"/>
      <c r="D9" s="22">
        <v>1.31</v>
      </c>
      <c r="E9" s="7">
        <f t="shared" si="1"/>
        <v>0.97760184229926927</v>
      </c>
      <c r="F9" s="87"/>
      <c r="G9" s="13">
        <v>1.56</v>
      </c>
      <c r="H9" s="53">
        <f t="shared" si="2"/>
        <v>0.90969661711905814</v>
      </c>
      <c r="I9" s="20"/>
      <c r="J9" s="22">
        <v>1.81</v>
      </c>
      <c r="K9" s="7">
        <f t="shared" si="3"/>
        <v>0.80823420672736523</v>
      </c>
      <c r="L9" s="87"/>
      <c r="M9" s="73">
        <v>2.06</v>
      </c>
      <c r="N9" s="7">
        <f t="shared" si="4"/>
        <v>0.69283943431408068</v>
      </c>
      <c r="O9" s="20"/>
      <c r="P9" s="22">
        <v>2.3099999999999898</v>
      </c>
      <c r="Q9" s="7">
        <f t="shared" si="5"/>
        <v>0.57889689745577744</v>
      </c>
      <c r="R9" s="20"/>
      <c r="S9" s="73">
        <v>2.56</v>
      </c>
      <c r="T9" s="7">
        <f t="shared" si="6"/>
        <v>0.47540157895120039</v>
      </c>
      <c r="U9" s="20"/>
      <c r="V9" s="22">
        <v>2.81</v>
      </c>
      <c r="W9" s="7">
        <f t="shared" si="7"/>
        <v>0.38618357615286303</v>
      </c>
    </row>
    <row r="10" spans="1:23" x14ac:dyDescent="0.3">
      <c r="A10" s="21">
        <v>1.07</v>
      </c>
      <c r="B10" s="7">
        <f t="shared" si="0"/>
        <v>0.99961148094666208</v>
      </c>
      <c r="C10" s="20"/>
      <c r="D10" s="22">
        <v>1.32</v>
      </c>
      <c r="E10" s="7">
        <f t="shared" si="1"/>
        <v>0.97575193228213108</v>
      </c>
      <c r="F10" s="87"/>
      <c r="G10" s="13">
        <v>1.57</v>
      </c>
      <c r="H10" s="53">
        <f t="shared" si="2"/>
        <v>0.90615066061975935</v>
      </c>
      <c r="I10" s="20"/>
      <c r="J10" s="22">
        <v>1.82</v>
      </c>
      <c r="K10" s="7">
        <f t="shared" si="3"/>
        <v>0.80376303483584943</v>
      </c>
      <c r="L10" s="87"/>
      <c r="M10" s="73">
        <v>2.0699999999999998</v>
      </c>
      <c r="N10" s="7">
        <f t="shared" si="4"/>
        <v>0.68817365494419869</v>
      </c>
      <c r="O10" s="20"/>
      <c r="P10" s="22">
        <v>2.3199999999999901</v>
      </c>
      <c r="Q10" s="7">
        <f t="shared" si="5"/>
        <v>0.57451669708798803</v>
      </c>
      <c r="R10" s="20"/>
      <c r="S10" s="73">
        <v>2.57</v>
      </c>
      <c r="T10" s="7">
        <f t="shared" si="6"/>
        <v>0.47154676738241474</v>
      </c>
      <c r="U10" s="20"/>
      <c r="V10" s="22">
        <v>2.82</v>
      </c>
      <c r="W10" s="7">
        <f t="shared" si="7"/>
        <v>0.38292723971465414</v>
      </c>
    </row>
    <row r="11" spans="1:23" x14ac:dyDescent="0.3">
      <c r="A11" s="21">
        <v>1.08</v>
      </c>
      <c r="B11" s="7">
        <f t="shared" si="0"/>
        <v>0.99943069954582964</v>
      </c>
      <c r="C11" s="20"/>
      <c r="D11" s="22">
        <v>1.33</v>
      </c>
      <c r="E11" s="7">
        <f t="shared" si="1"/>
        <v>0.97382422891763809</v>
      </c>
      <c r="F11" s="87"/>
      <c r="G11" s="13">
        <v>1.58</v>
      </c>
      <c r="H11" s="53">
        <f t="shared" si="2"/>
        <v>0.90255172653080407</v>
      </c>
      <c r="I11" s="20"/>
      <c r="J11" s="22">
        <v>1.83</v>
      </c>
      <c r="K11" s="7">
        <f t="shared" si="3"/>
        <v>0.79927147551010447</v>
      </c>
      <c r="L11" s="87"/>
      <c r="M11" s="73">
        <v>2.08</v>
      </c>
      <c r="N11" s="7">
        <f t="shared" si="4"/>
        <v>0.6835118655865281</v>
      </c>
      <c r="O11" s="20"/>
      <c r="P11" s="22">
        <v>2.3299999999999899</v>
      </c>
      <c r="Q11" s="7">
        <f t="shared" si="5"/>
        <v>0.57015427987164347</v>
      </c>
      <c r="R11" s="20"/>
      <c r="S11" s="73">
        <v>2.58</v>
      </c>
      <c r="T11" s="7">
        <f t="shared" si="6"/>
        <v>0.46771533423972206</v>
      </c>
      <c r="U11" s="20"/>
      <c r="V11" s="22">
        <v>2.83</v>
      </c>
      <c r="W11" s="7">
        <f t="shared" si="7"/>
        <v>0.3796948152131665</v>
      </c>
    </row>
    <row r="12" spans="1:23" x14ac:dyDescent="0.3">
      <c r="A12" s="21">
        <v>1.0900000000000001</v>
      </c>
      <c r="B12" s="7">
        <f t="shared" si="0"/>
        <v>0.99920416415596047</v>
      </c>
      <c r="C12" s="20"/>
      <c r="D12" s="22">
        <v>1.34</v>
      </c>
      <c r="E12" s="7">
        <f t="shared" si="1"/>
        <v>0.97181912539511728</v>
      </c>
      <c r="F12" s="87"/>
      <c r="G12" s="13">
        <v>1.59</v>
      </c>
      <c r="H12" s="53">
        <f t="shared" si="2"/>
        <v>0.89890114686852995</v>
      </c>
      <c r="I12" s="20"/>
      <c r="J12" s="22">
        <v>1.84</v>
      </c>
      <c r="K12" s="7">
        <f t="shared" si="3"/>
        <v>0.79476070554270239</v>
      </c>
      <c r="L12" s="87"/>
      <c r="M12" s="73">
        <v>2.09</v>
      </c>
      <c r="N12" s="7">
        <f t="shared" si="4"/>
        <v>0.67885481312760976</v>
      </c>
      <c r="O12" s="20"/>
      <c r="P12" s="22">
        <v>2.3399999999999901</v>
      </c>
      <c r="Q12" s="7">
        <f t="shared" si="5"/>
        <v>0.56581000548405702</v>
      </c>
      <c r="R12" s="20"/>
      <c r="S12" s="73">
        <v>2.59</v>
      </c>
      <c r="T12" s="7">
        <f t="shared" si="6"/>
        <v>0.46390737867441234</v>
      </c>
      <c r="U12" s="20"/>
      <c r="V12" s="22">
        <v>2.84</v>
      </c>
      <c r="W12" s="7">
        <f t="shared" si="7"/>
        <v>0.37648625673546232</v>
      </c>
    </row>
    <row r="13" spans="1:23" x14ac:dyDescent="0.3">
      <c r="A13" s="21">
        <v>1.1000000000000001</v>
      </c>
      <c r="B13" s="7">
        <f t="shared" si="0"/>
        <v>0.99892801531447006</v>
      </c>
      <c r="C13" s="20"/>
      <c r="D13" s="22">
        <v>1.35</v>
      </c>
      <c r="E13" s="7">
        <f t="shared" si="1"/>
        <v>0.96973709318744816</v>
      </c>
      <c r="F13" s="87"/>
      <c r="G13" s="13">
        <v>1.6</v>
      </c>
      <c r="H13" s="53">
        <f t="shared" si="2"/>
        <v>0.89520026046533618</v>
      </c>
      <c r="I13" s="20"/>
      <c r="J13" s="22">
        <v>1.85</v>
      </c>
      <c r="K13" s="7">
        <f t="shared" si="3"/>
        <v>0.79023188655348309</v>
      </c>
      <c r="L13" s="87"/>
      <c r="M13" s="73">
        <v>2.1</v>
      </c>
      <c r="N13" s="7">
        <f t="shared" si="4"/>
        <v>0.67420322706305191</v>
      </c>
      <c r="O13" s="20"/>
      <c r="P13" s="22">
        <v>2.3499999999999899</v>
      </c>
      <c r="Q13" s="7">
        <f t="shared" si="5"/>
        <v>0.56148422064456038</v>
      </c>
      <c r="R13" s="20"/>
      <c r="S13" s="73">
        <v>2.6</v>
      </c>
      <c r="T13" s="7">
        <f t="shared" si="6"/>
        <v>0.4601229920348951</v>
      </c>
      <c r="U13" s="20"/>
      <c r="V13" s="22">
        <v>2.85</v>
      </c>
      <c r="W13" s="7">
        <f t="shared" si="7"/>
        <v>0.3733015144662285</v>
      </c>
    </row>
    <row r="14" spans="1:23" x14ac:dyDescent="0.3">
      <c r="A14" s="21">
        <v>1.1100000000000001</v>
      </c>
      <c r="B14" s="7">
        <f t="shared" si="0"/>
        <v>0.99859872042065889</v>
      </c>
      <c r="C14" s="20"/>
      <c r="D14" s="22">
        <v>1.36</v>
      </c>
      <c r="E14" s="7">
        <f t="shared" si="1"/>
        <v>0.96757867740032633</v>
      </c>
      <c r="F14" s="87"/>
      <c r="G14" s="13">
        <v>1.61</v>
      </c>
      <c r="H14" s="53">
        <f t="shared" si="2"/>
        <v>0.89145041143951775</v>
      </c>
      <c r="I14" s="20"/>
      <c r="J14" s="22">
        <v>1.86</v>
      </c>
      <c r="K14" s="7">
        <f t="shared" si="3"/>
        <v>0.78568616464019647</v>
      </c>
      <c r="L14" s="87"/>
      <c r="M14" s="73">
        <v>2.11</v>
      </c>
      <c r="N14" s="7">
        <f t="shared" si="4"/>
        <v>0.66955781960498295</v>
      </c>
      <c r="O14" s="20"/>
      <c r="P14" s="22">
        <v>2.3599999999999901</v>
      </c>
      <c r="Q14" s="7">
        <f t="shared" si="5"/>
        <v>0.55717725932929452</v>
      </c>
      <c r="R14" s="20"/>
      <c r="S14" s="73">
        <v>2.61</v>
      </c>
      <c r="T14" s="7">
        <f t="shared" si="6"/>
        <v>0.45636225805177244</v>
      </c>
      <c r="U14" s="20"/>
      <c r="V14" s="22">
        <v>2.86</v>
      </c>
      <c r="W14" s="7">
        <f t="shared" si="7"/>
        <v>0.3701405348118042</v>
      </c>
    </row>
    <row r="15" spans="1:23" x14ac:dyDescent="0.3">
      <c r="A15" s="21">
        <v>1.1200000000000001</v>
      </c>
      <c r="B15" s="7">
        <f t="shared" si="0"/>
        <v>0.99821305314505282</v>
      </c>
      <c r="C15" s="20"/>
      <c r="D15" s="22">
        <v>1.37</v>
      </c>
      <c r="E15" s="7">
        <f t="shared" si="1"/>
        <v>0.96534449233681019</v>
      </c>
      <c r="F15" s="87"/>
      <c r="G15" s="13">
        <v>1.62</v>
      </c>
      <c r="H15" s="53">
        <f t="shared" si="2"/>
        <v>0.88765294773438008</v>
      </c>
      <c r="I15" s="20"/>
      <c r="J15" s="22">
        <v>1.87</v>
      </c>
      <c r="K15" s="7">
        <f t="shared" si="3"/>
        <v>0.78112467005804886</v>
      </c>
      <c r="L15" s="87"/>
      <c r="M15" s="73">
        <v>2.12</v>
      </c>
      <c r="N15" s="7">
        <f t="shared" si="4"/>
        <v>0.66491928579867632</v>
      </c>
      <c r="O15" s="20"/>
      <c r="P15" s="22">
        <v>2.3699999999999899</v>
      </c>
      <c r="Q15" s="7">
        <f t="shared" si="5"/>
        <v>0.5528894429864607</v>
      </c>
      <c r="R15" s="20"/>
      <c r="S15" s="73">
        <v>2.62</v>
      </c>
      <c r="T15" s="7">
        <f t="shared" si="6"/>
        <v>0.452625253020631</v>
      </c>
      <c r="U15" s="20"/>
      <c r="V15" s="22">
        <v>2.87</v>
      </c>
      <c r="W15" s="7">
        <f t="shared" si="7"/>
        <v>0.36700326052182136</v>
      </c>
    </row>
    <row r="16" spans="1:23" x14ac:dyDescent="0.3">
      <c r="A16" s="21">
        <v>1.1299999999999999</v>
      </c>
      <c r="B16" s="7">
        <f t="shared" si="0"/>
        <v>0.99776807443295024</v>
      </c>
      <c r="C16" s="20"/>
      <c r="D16" s="22">
        <v>1.38</v>
      </c>
      <c r="E16" s="7">
        <f t="shared" si="1"/>
        <v>0.96303521726447916</v>
      </c>
      <c r="F16" s="87"/>
      <c r="G16" s="13">
        <v>1.63</v>
      </c>
      <c r="H16" s="53">
        <f t="shared" si="2"/>
        <v>0.8838092197242291</v>
      </c>
      <c r="I16" s="20"/>
      <c r="J16" s="22">
        <v>1.88</v>
      </c>
      <c r="K16" s="7">
        <f t="shared" si="3"/>
        <v>0.77654851692706439</v>
      </c>
      <c r="L16" s="87"/>
      <c r="M16" s="73">
        <v>2.13</v>
      </c>
      <c r="N16" s="7">
        <f t="shared" si="4"/>
        <v>0.66028830364783053</v>
      </c>
      <c r="O16" s="20"/>
      <c r="P16" s="22">
        <v>2.3799999999999901</v>
      </c>
      <c r="Q16" s="7">
        <f t="shared" si="5"/>
        <v>0.54862108075180249</v>
      </c>
      <c r="R16" s="20"/>
      <c r="S16" s="73">
        <v>2.63</v>
      </c>
      <c r="T16" s="7">
        <f t="shared" si="6"/>
        <v>0.44891204598254647</v>
      </c>
      <c r="U16" s="20"/>
      <c r="V16" s="22">
        <v>2.88</v>
      </c>
      <c r="W16" s="7">
        <f t="shared" si="7"/>
        <v>0.36388963080847919</v>
      </c>
    </row>
    <row r="17" spans="1:23" x14ac:dyDescent="0.3">
      <c r="A17" s="21">
        <v>1.1399999999999999</v>
      </c>
      <c r="B17" s="7">
        <f t="shared" si="0"/>
        <v>0.99726111494428238</v>
      </c>
      <c r="C17" s="20"/>
      <c r="D17" s="22">
        <v>1.39</v>
      </c>
      <c r="E17" s="7">
        <f t="shared" si="1"/>
        <v>0.96065159237359032</v>
      </c>
      <c r="F17" s="87"/>
      <c r="G17" s="13">
        <v>1.64</v>
      </c>
      <c r="H17" s="53">
        <f t="shared" si="2"/>
        <v>0.87992057888496289</v>
      </c>
      <c r="I17" s="20"/>
      <c r="J17" s="22">
        <v>1.89</v>
      </c>
      <c r="K17" s="7">
        <f t="shared" si="3"/>
        <v>0.77195880296620223</v>
      </c>
      <c r="L17" s="87"/>
      <c r="M17" s="73">
        <v>2.14</v>
      </c>
      <c r="N17" s="7">
        <f t="shared" ref="N17:N27" si="8">(($A$1+1)/2*M17^2/(1+($A$1-1)/2*M17^2))^($A$1/($A$1-1))*(2*$A$1/($A$1+1)*M17^2-($A$1-1)/($A$1+1))^(-1/($A$1-1))</f>
        <v>0.65566553424798624</v>
      </c>
      <c r="O17" s="20"/>
      <c r="P17" s="22">
        <v>2.3899999999999899</v>
      </c>
      <c r="Q17" s="7">
        <f t="shared" ref="Q17:Q27" si="9">(($A$1+1)/2*P17^2/(1+($A$1-1)/2*P17^2))^($A$1/($A$1-1))*(2*$A$1/($A$1+1)*P17^2-($A$1-1)/($A$1+1))^(-1/($A$1-1))</f>
        <v>0.54437246966416131</v>
      </c>
      <c r="R17" s="20"/>
      <c r="S17" s="73">
        <v>2.64</v>
      </c>
      <c r="T17" s="7">
        <f t="shared" ref="T17:T27" si="10">(($A$1+1)/2*S17^2/(1+($A$1-1)/2*S17^2))^($A$1/($A$1-1))*(2*$A$1/($A$1+1)*S17^2-($A$1-1)/($A$1+1))^(-1/($A$1-1))</f>
        <v>0.44522269890223776</v>
      </c>
      <c r="U17" s="20"/>
      <c r="V17" s="22">
        <v>2.89</v>
      </c>
      <c r="W17" s="7">
        <f t="shared" ref="W17:W27" si="11">(($A$1+1)/2*V17^2/(1+($A$1-1)/2*V17^2))^($A$1/($A$1-1))*(2*$A$1/($A$1+1)*V17^2-($A$1-1)/($A$1+1))^(-1/($A$1-1))</f>
        <v>0.36079958146346341</v>
      </c>
    </row>
    <row r="18" spans="1:23" x14ac:dyDescent="0.3">
      <c r="A18" s="21">
        <v>1.1499999999999999</v>
      </c>
      <c r="B18" s="7">
        <f t="shared" si="0"/>
        <v>0.99668975878988575</v>
      </c>
      <c r="C18" s="20"/>
      <c r="D18" s="22">
        <v>1.4</v>
      </c>
      <c r="E18" s="7">
        <f t="shared" si="1"/>
        <v>0.95819441491554447</v>
      </c>
      <c r="F18" s="87"/>
      <c r="G18" s="13">
        <v>1.65</v>
      </c>
      <c r="H18" s="53">
        <f t="shared" si="2"/>
        <v>0.87598837652705652</v>
      </c>
      <c r="I18" s="20"/>
      <c r="J18" s="22">
        <v>1.9</v>
      </c>
      <c r="K18" s="7">
        <f t="shared" si="3"/>
        <v>0.76735660925323468</v>
      </c>
      <c r="L18" s="87"/>
      <c r="M18" s="73">
        <v>2.15</v>
      </c>
      <c r="N18" s="7">
        <f t="shared" si="8"/>
        <v>0.65105162192761445</v>
      </c>
      <c r="O18" s="20"/>
      <c r="P18" s="22">
        <v>2.3999999999999901</v>
      </c>
      <c r="Q18" s="7">
        <f t="shared" si="9"/>
        <v>0.54014389488089809</v>
      </c>
      <c r="R18" s="20"/>
      <c r="S18" s="73">
        <v>2.65</v>
      </c>
      <c r="T18" s="7">
        <f t="shared" si="10"/>
        <v>0.44155726684386354</v>
      </c>
      <c r="U18" s="20"/>
      <c r="V18" s="22">
        <v>2.9</v>
      </c>
      <c r="W18" s="7">
        <f t="shared" si="11"/>
        <v>0.35773304497254504</v>
      </c>
    </row>
    <row r="19" spans="1:23" ht="14.1" customHeight="1" x14ac:dyDescent="0.3">
      <c r="A19" s="21">
        <v>1.1599999999999999</v>
      </c>
      <c r="B19" s="7">
        <f t="shared" si="0"/>
        <v>0.99605182844001183</v>
      </c>
      <c r="C19" s="20"/>
      <c r="D19" s="22">
        <v>1.41</v>
      </c>
      <c r="E19" s="7">
        <f t="shared" si="1"/>
        <v>0.95566453551193042</v>
      </c>
      <c r="F19" s="87"/>
      <c r="G19" s="13">
        <v>1.66</v>
      </c>
      <c r="H19" s="53">
        <f t="shared" si="2"/>
        <v>0.872013962588853</v>
      </c>
      <c r="I19" s="20"/>
      <c r="J19" s="22">
        <v>1.91</v>
      </c>
      <c r="K19" s="7">
        <f t="shared" si="3"/>
        <v>0.76274300000936712</v>
      </c>
      <c r="L19" s="87"/>
      <c r="M19" s="73">
        <v>2.16</v>
      </c>
      <c r="N19" s="7">
        <f t="shared" si="8"/>
        <v>0.64644719439636811</v>
      </c>
      <c r="O19" s="20"/>
      <c r="P19" s="22">
        <v>2.4099999999999899</v>
      </c>
      <c r="Q19" s="7">
        <f t="shared" si="9"/>
        <v>0.53593562989304477</v>
      </c>
      <c r="R19" s="20"/>
      <c r="S19" s="73">
        <v>2.66</v>
      </c>
      <c r="T19" s="7">
        <f t="shared" si="10"/>
        <v>0.43791579814442066</v>
      </c>
      <c r="U19" s="20"/>
      <c r="V19" s="22">
        <v>2.91</v>
      </c>
      <c r="W19" s="7">
        <f t="shared" si="11"/>
        <v>0.35468995062786168</v>
      </c>
    </row>
    <row r="20" spans="1:23" ht="14.1" customHeight="1" x14ac:dyDescent="0.3">
      <c r="A20" s="21">
        <v>1.17</v>
      </c>
      <c r="B20" s="7">
        <f t="shared" si="0"/>
        <v>0.99534537069468865</v>
      </c>
      <c r="C20" s="20"/>
      <c r="D20" s="22">
        <v>1.42</v>
      </c>
      <c r="E20" s="7">
        <f t="shared" si="1"/>
        <v>0.95306285462507789</v>
      </c>
      <c r="F20" s="87"/>
      <c r="G20" s="13">
        <v>1.67</v>
      </c>
      <c r="H20" s="53">
        <f t="shared" si="2"/>
        <v>0.86799868448810613</v>
      </c>
      <c r="I20" s="20"/>
      <c r="J20" s="22">
        <v>1.92</v>
      </c>
      <c r="K20" s="7">
        <f t="shared" si="3"/>
        <v>0.75811902240763818</v>
      </c>
      <c r="L20" s="87"/>
      <c r="M20" s="73">
        <v>2.17</v>
      </c>
      <c r="N20" s="7">
        <f t="shared" si="8"/>
        <v>0.64185286290007859</v>
      </c>
      <c r="O20" s="20"/>
      <c r="P20" s="22">
        <v>2.4199999999999902</v>
      </c>
      <c r="Q20" s="7">
        <f t="shared" si="9"/>
        <v>0.53174793673999698</v>
      </c>
      <c r="R20" s="20"/>
      <c r="S20" s="73">
        <v>2.67</v>
      </c>
      <c r="T20" s="7">
        <f t="shared" si="10"/>
        <v>0.43429833458472938</v>
      </c>
      <c r="U20" s="20"/>
      <c r="V20" s="22">
        <v>2.92</v>
      </c>
      <c r="W20" s="7">
        <f t="shared" si="11"/>
        <v>0.35167022463792252</v>
      </c>
    </row>
    <row r="21" spans="1:23" ht="14.1" customHeight="1" x14ac:dyDescent="0.3">
      <c r="A21" s="21">
        <v>1.18</v>
      </c>
      <c r="B21" s="7">
        <f t="shared" si="0"/>
        <v>0.99456864361766384</v>
      </c>
      <c r="C21" s="20"/>
      <c r="D21" s="22">
        <v>1.43</v>
      </c>
      <c r="E21" s="7">
        <f t="shared" si="1"/>
        <v>0.95039031918188399</v>
      </c>
      <c r="F21" s="87"/>
      <c r="G21" s="13">
        <v>1.68</v>
      </c>
      <c r="H21" s="53">
        <f t="shared" si="2"/>
        <v>0.86394388602985328</v>
      </c>
      <c r="I21" s="20"/>
      <c r="J21" s="22">
        <v>1.93</v>
      </c>
      <c r="K21" s="7">
        <f t="shared" si="3"/>
        <v>0.75348570640416246</v>
      </c>
      <c r="L21" s="87"/>
      <c r="M21" s="73">
        <v>2.1800000000000002</v>
      </c>
      <c r="N21" s="7">
        <f t="shared" si="8"/>
        <v>0.63726922238202577</v>
      </c>
      <c r="O21" s="20"/>
      <c r="P21" s="22">
        <v>2.4299999999999899</v>
      </c>
      <c r="Q21" s="7">
        <f t="shared" si="9"/>
        <v>0.52758106622361078</v>
      </c>
      <c r="R21" s="20"/>
      <c r="S21" s="73">
        <v>2.68</v>
      </c>
      <c r="T21" s="7">
        <f t="shared" si="10"/>
        <v>0.43070491155797436</v>
      </c>
      <c r="U21" s="20"/>
      <c r="V21" s="22">
        <v>2.93</v>
      </c>
      <c r="W21" s="7">
        <f t="shared" si="11"/>
        <v>0.34867379023534167</v>
      </c>
    </row>
    <row r="22" spans="1:23" ht="14.1" customHeight="1" x14ac:dyDescent="0.3">
      <c r="A22" s="21">
        <v>1.19</v>
      </c>
      <c r="B22" s="7">
        <f t="shared" si="0"/>
        <v>0.99372010434631675</v>
      </c>
      <c r="C22" s="20"/>
      <c r="D22" s="22">
        <v>1.44</v>
      </c>
      <c r="E22" s="7">
        <f t="shared" si="1"/>
        <v>0.94764791934321269</v>
      </c>
      <c r="F22" s="87"/>
      <c r="G22" s="13">
        <v>1.69</v>
      </c>
      <c r="H22" s="53">
        <f t="shared" si="2"/>
        <v>0.8598509063687122</v>
      </c>
      <c r="I22" s="20"/>
      <c r="J22" s="22">
        <v>1.94</v>
      </c>
      <c r="K22" s="7">
        <f t="shared" si="3"/>
        <v>0.74884406459130082</v>
      </c>
      <c r="L22" s="87"/>
      <c r="M22" s="73">
        <v>2.19</v>
      </c>
      <c r="N22" s="7">
        <f t="shared" si="8"/>
        <v>0.63269685165006118</v>
      </c>
      <c r="O22" s="20"/>
      <c r="P22" s="22">
        <v>2.4399999999999902</v>
      </c>
      <c r="Q22" s="7">
        <f t="shared" si="9"/>
        <v>0.52343525812155889</v>
      </c>
      <c r="R22" s="20"/>
      <c r="S22" s="73">
        <v>2.69</v>
      </c>
      <c r="T22" s="7">
        <f t="shared" si="10"/>
        <v>0.42713555823579802</v>
      </c>
      <c r="U22" s="20"/>
      <c r="V22" s="22">
        <v>2.94</v>
      </c>
      <c r="W22" s="7">
        <f t="shared" si="11"/>
        <v>0.34570056778233954</v>
      </c>
    </row>
    <row r="23" spans="1:23" ht="14.1" customHeight="1" x14ac:dyDescent="0.3">
      <c r="A23" s="21">
        <v>1.2</v>
      </c>
      <c r="B23" s="7">
        <f t="shared" si="0"/>
        <v>0.9927983976993624</v>
      </c>
      <c r="C23" s="20"/>
      <c r="D23" s="22">
        <v>1.45</v>
      </c>
      <c r="E23" s="7">
        <f t="shared" si="1"/>
        <v>0.94483668541179444</v>
      </c>
      <c r="F23" s="87"/>
      <c r="G23" s="13">
        <v>1.7</v>
      </c>
      <c r="H23" s="53">
        <f t="shared" si="2"/>
        <v>0.85572107902379735</v>
      </c>
      <c r="I23" s="20"/>
      <c r="J23" s="22">
        <v>1.95</v>
      </c>
      <c r="K23" s="7">
        <f t="shared" si="3"/>
        <v>0.74419509207184298</v>
      </c>
      <c r="L23" s="87"/>
      <c r="M23" s="73">
        <v>2.2000000000000002</v>
      </c>
      <c r="N23" s="7">
        <f t="shared" si="8"/>
        <v>0.62813631354919475</v>
      </c>
      <c r="O23" s="20"/>
      <c r="P23" s="22">
        <v>2.44999999999999</v>
      </c>
      <c r="Q23" s="7">
        <f t="shared" si="9"/>
        <v>0.51931074139979871</v>
      </c>
      <c r="R23" s="20"/>
      <c r="S23" s="73">
        <v>2.7</v>
      </c>
      <c r="T23" s="7">
        <f t="shared" si="10"/>
        <v>0.42359029773192047</v>
      </c>
      <c r="U23" s="20"/>
      <c r="V23" s="22">
        <v>2.95</v>
      </c>
      <c r="W23" s="7">
        <f t="shared" si="11"/>
        <v>0.34275047487402638</v>
      </c>
    </row>
    <row r="24" spans="1:23" ht="14.1" customHeight="1" x14ac:dyDescent="0.3">
      <c r="A24" s="21">
        <v>1.21</v>
      </c>
      <c r="B24" s="7">
        <f t="shared" si="0"/>
        <v>0.99180234551238389</v>
      </c>
      <c r="C24" s="20"/>
      <c r="D24" s="22">
        <v>1.46</v>
      </c>
      <c r="E24" s="7">
        <f t="shared" si="1"/>
        <v>0.94195768487208376</v>
      </c>
      <c r="F24" s="87"/>
      <c r="G24" s="13">
        <v>1.71</v>
      </c>
      <c r="H24" s="53">
        <f t="shared" si="2"/>
        <v>0.85155573094449011</v>
      </c>
      <c r="I24" s="20"/>
      <c r="J24" s="22">
        <v>1.96</v>
      </c>
      <c r="K24" s="7">
        <f t="shared" si="3"/>
        <v>0.73953976635336327</v>
      </c>
      <c r="L24" s="87"/>
      <c r="M24" s="73">
        <v>2.21</v>
      </c>
      <c r="N24" s="7">
        <f t="shared" si="8"/>
        <v>0.62358815513921961</v>
      </c>
      <c r="O24" s="20"/>
      <c r="P24" s="22">
        <v>2.4599999999999902</v>
      </c>
      <c r="Q24" s="7">
        <f t="shared" si="9"/>
        <v>0.51520773442404166</v>
      </c>
      <c r="R24" s="20"/>
      <c r="S24" s="73">
        <v>2.71</v>
      </c>
      <c r="T24" s="7">
        <f t="shared" si="10"/>
        <v>0.42006914726327832</v>
      </c>
      <c r="U24" s="20"/>
      <c r="V24" s="22">
        <v>2.96</v>
      </c>
      <c r="W24" s="7">
        <f t="shared" si="11"/>
        <v>0.33982342643949526</v>
      </c>
    </row>
    <row r="25" spans="1:23" ht="14.1" customHeight="1" x14ac:dyDescent="0.3">
      <c r="A25" s="21">
        <v>1.22</v>
      </c>
      <c r="B25" s="7">
        <f t="shared" si="0"/>
        <v>0.99073093663866951</v>
      </c>
      <c r="C25" s="20"/>
      <c r="D25" s="22">
        <v>1.47</v>
      </c>
      <c r="E25" s="7">
        <f t="shared" si="1"/>
        <v>0.93901201955596014</v>
      </c>
      <c r="F25" s="87"/>
      <c r="G25" s="13">
        <v>1.72</v>
      </c>
      <c r="H25" s="53">
        <f t="shared" si="2"/>
        <v>0.84735618162537651</v>
      </c>
      <c r="I25" s="20"/>
      <c r="J25" s="22">
        <v>1.97</v>
      </c>
      <c r="K25" s="7">
        <f t="shared" si="3"/>
        <v>0.73487904726188635</v>
      </c>
      <c r="L25" s="87"/>
      <c r="M25" s="73">
        <v>2.2200000000000002</v>
      </c>
      <c r="N25" s="7">
        <f t="shared" si="8"/>
        <v>0.61905290787700273</v>
      </c>
      <c r="O25" s="20"/>
      <c r="P25" s="22">
        <v>2.46999999999999</v>
      </c>
      <c r="Q25" s="7">
        <f t="shared" si="9"/>
        <v>0.51112644517007777</v>
      </c>
      <c r="R25" s="20"/>
      <c r="S25" s="73">
        <v>2.72</v>
      </c>
      <c r="T25" s="7">
        <f t="shared" si="10"/>
        <v>0.41657211830867485</v>
      </c>
      <c r="U25" s="20"/>
      <c r="V25" s="22">
        <v>2.97</v>
      </c>
      <c r="W25" s="7">
        <f t="shared" si="11"/>
        <v>0.33691933484074954</v>
      </c>
    </row>
    <row r="26" spans="1:23" ht="14.1" customHeight="1" x14ac:dyDescent="0.3">
      <c r="A26" s="21">
        <v>1.23</v>
      </c>
      <c r="B26" s="7">
        <f t="shared" si="0"/>
        <v>0.98958331755919537</v>
      </c>
      <c r="C26" s="20"/>
      <c r="D26" s="22">
        <v>1.48</v>
      </c>
      <c r="E26" s="7">
        <f t="shared" si="1"/>
        <v>0.93600082292863729</v>
      </c>
      <c r="F26" s="87"/>
      <c r="G26" s="13">
        <v>1.73</v>
      </c>
      <c r="H26" s="53">
        <f t="shared" si="2"/>
        <v>0.84312374226869891</v>
      </c>
      <c r="I26" s="20"/>
      <c r="J26" s="22">
        <v>1.98</v>
      </c>
      <c r="K26" s="7">
        <f t="shared" si="3"/>
        <v>0.73021387687403871</v>
      </c>
      <c r="L26" s="87"/>
      <c r="M26" s="73">
        <v>2.23</v>
      </c>
      <c r="N26" s="7">
        <f t="shared" si="8"/>
        <v>0.6145310878030884</v>
      </c>
      <c r="O26" s="20"/>
      <c r="P26" s="22">
        <v>2.4799999999999902</v>
      </c>
      <c r="Q26" s="7">
        <f t="shared" si="9"/>
        <v>0.50706707143285756</v>
      </c>
      <c r="R26" s="20"/>
      <c r="S26" s="73">
        <v>2.73</v>
      </c>
      <c r="T26" s="7">
        <f t="shared" si="10"/>
        <v>0.41309921676493716</v>
      </c>
      <c r="U26" s="20"/>
      <c r="V26" s="22">
        <v>2.98</v>
      </c>
      <c r="W26" s="7">
        <f t="shared" si="11"/>
        <v>0.33403810996949279</v>
      </c>
    </row>
    <row r="27" spans="1:23" ht="14.1" customHeight="1" thickBot="1" x14ac:dyDescent="0.35">
      <c r="A27" s="23">
        <v>1.24</v>
      </c>
      <c r="B27" s="14">
        <f t="shared" si="0"/>
        <v>0.98835878355147033</v>
      </c>
      <c r="C27" s="25"/>
      <c r="D27" s="26">
        <v>1.49</v>
      </c>
      <c r="E27" s="14">
        <f t="shared" si="1"/>
        <v>0.93292525748947819</v>
      </c>
      <c r="F27" s="87"/>
      <c r="G27" s="84">
        <v>1.74</v>
      </c>
      <c r="H27" s="82">
        <f t="shared" si="2"/>
        <v>0.8388597149927236</v>
      </c>
      <c r="I27" s="51"/>
      <c r="J27" s="76">
        <v>1.99</v>
      </c>
      <c r="K27" s="75">
        <f t="shared" si="3"/>
        <v>0.72554517946689656</v>
      </c>
      <c r="L27" s="87"/>
      <c r="M27" s="74">
        <v>2.2400000000000002</v>
      </c>
      <c r="N27" s="75">
        <f t="shared" si="8"/>
        <v>0.61002319573223662</v>
      </c>
      <c r="O27" s="51"/>
      <c r="P27" s="76">
        <v>2.48999999999999</v>
      </c>
      <c r="Q27" s="75">
        <f t="shared" si="9"/>
        <v>0.5030298010342209</v>
      </c>
      <c r="R27" s="51"/>
      <c r="S27" s="74">
        <v>2.74</v>
      </c>
      <c r="T27" s="75">
        <f t="shared" si="10"/>
        <v>0.40965044310056181</v>
      </c>
      <c r="U27" s="51"/>
      <c r="V27" s="76">
        <v>2.99</v>
      </c>
      <c r="W27" s="75">
        <f t="shared" si="11"/>
        <v>0.33117965934180621</v>
      </c>
    </row>
    <row r="28" spans="1:23" ht="15" customHeight="1" x14ac:dyDescent="0.3"/>
    <row r="55" spans="1:5" ht="15" customHeight="1" x14ac:dyDescent="0.3">
      <c r="A55" s="21">
        <v>1.75</v>
      </c>
      <c r="B55" s="7">
        <f t="shared" ref="B55:B75" si="12">(($A$1+1)/2*A55^2/(1+($A$1-1)/2*A55^2))^($A$1/($A$1-1))*(2*$A$1/($A$1+1)*A55^2-($A$1-1)/($A$1+1))^(-1/($A$1-1))</f>
        <v>0.83456539208449898</v>
      </c>
      <c r="C55" s="20"/>
      <c r="D55" s="22">
        <v>3</v>
      </c>
      <c r="E55" s="7">
        <f t="shared" ref="E55:E75" si="13">(($A$1+1)/2*D55^2/(1+($A$1-1)/2*D55^2))^($A$1/($A$1-1))*(2*$A$1/($A$1+1)*D55^2-($A$1-1)/($A$1+1))^(-1/($A$1-1))</f>
        <v>0.32834388819073707</v>
      </c>
    </row>
    <row r="56" spans="1:5" ht="15" customHeight="1" x14ac:dyDescent="0.3">
      <c r="A56" s="21">
        <v>1.76</v>
      </c>
      <c r="B56" s="7">
        <f t="shared" si="12"/>
        <v>0.83024205529547723</v>
      </c>
      <c r="C56" s="20"/>
      <c r="D56" s="22">
        <v>3.01</v>
      </c>
      <c r="E56" s="7">
        <f t="shared" si="13"/>
        <v>0.32553069955682951</v>
      </c>
    </row>
    <row r="57" spans="1:5" ht="15" customHeight="1" x14ac:dyDescent="0.3">
      <c r="A57" s="21">
        <v>1.77</v>
      </c>
      <c r="B57" s="7">
        <f t="shared" si="12"/>
        <v>0.82589097517856525</v>
      </c>
      <c r="C57" s="20"/>
      <c r="D57" s="22">
        <v>3.02</v>
      </c>
      <c r="E57" s="7">
        <f t="shared" si="13"/>
        <v>0.32273999437662548</v>
      </c>
    </row>
    <row r="58" spans="1:5" ht="15" customHeight="1" x14ac:dyDescent="0.3">
      <c r="A58" s="21">
        <v>1.78</v>
      </c>
      <c r="B58" s="7">
        <f t="shared" si="12"/>
        <v>0.82151341046518356</v>
      </c>
      <c r="C58" s="20"/>
      <c r="D58" s="22">
        <v>3.03</v>
      </c>
      <c r="E58" s="7">
        <f t="shared" si="13"/>
        <v>0.31997167156915468</v>
      </c>
    </row>
    <row r="59" spans="1:5" ht="15" customHeight="1" x14ac:dyDescent="0.3">
      <c r="A59" s="21">
        <v>1.79</v>
      </c>
      <c r="B59" s="7">
        <f t="shared" si="12"/>
        <v>0.81711060748095443</v>
      </c>
      <c r="C59" s="20"/>
      <c r="D59" s="22">
        <v>3.04</v>
      </c>
      <c r="E59" s="7">
        <f t="shared" si="13"/>
        <v>0.31722562812045518</v>
      </c>
    </row>
    <row r="60" spans="1:5" ht="15" customHeight="1" x14ac:dyDescent="0.3">
      <c r="A60" s="21">
        <v>1.8</v>
      </c>
      <c r="B60" s="7">
        <f t="shared" si="12"/>
        <v>0.81268379959868786</v>
      </c>
      <c r="C60" s="20"/>
      <c r="D60" s="22">
        <v>3.05</v>
      </c>
      <c r="E60" s="7">
        <f t="shared" si="13"/>
        <v>0.31450175916614148</v>
      </c>
    </row>
    <row r="61" spans="1:5" ht="15" customHeight="1" x14ac:dyDescent="0.3">
      <c r="A61" s="21">
        <v>1.81</v>
      </c>
      <c r="B61" s="7">
        <f t="shared" si="12"/>
        <v>0.80823420672736523</v>
      </c>
      <c r="C61" s="20"/>
      <c r="D61" s="22">
        <v>3.06</v>
      </c>
      <c r="E61" s="7">
        <f t="shared" si="13"/>
        <v>0.31179995807204902</v>
      </c>
    </row>
    <row r="62" spans="1:5" ht="15" customHeight="1" x14ac:dyDescent="0.3">
      <c r="A62" s="21">
        <v>1.82</v>
      </c>
      <c r="B62" s="7">
        <f t="shared" si="12"/>
        <v>0.80376303483584943</v>
      </c>
      <c r="C62" s="20"/>
      <c r="D62" s="22">
        <v>3.07</v>
      </c>
      <c r="E62" s="7">
        <f t="shared" si="13"/>
        <v>0.30912011651299537</v>
      </c>
    </row>
    <row r="63" spans="1:5" ht="15" customHeight="1" x14ac:dyDescent="0.3">
      <c r="A63" s="21">
        <v>1.83</v>
      </c>
      <c r="B63" s="7">
        <f t="shared" si="12"/>
        <v>0.79927147551010447</v>
      </c>
      <c r="C63" s="20"/>
      <c r="D63" s="22">
        <v>3.08</v>
      </c>
      <c r="E63" s="7">
        <f t="shared" si="13"/>
        <v>0.30646212454966748</v>
      </c>
    </row>
    <row r="64" spans="1:5" ht="15" customHeight="1" x14ac:dyDescent="0.3">
      <c r="A64" s="21">
        <v>1.84</v>
      </c>
      <c r="B64" s="7">
        <f t="shared" si="12"/>
        <v>0.79476070554270239</v>
      </c>
      <c r="C64" s="20"/>
      <c r="D64" s="22">
        <v>3.09</v>
      </c>
      <c r="E64" s="7">
        <f t="shared" si="13"/>
        <v>0.30382587070367773</v>
      </c>
    </row>
    <row r="65" spans="1:5" ht="15" customHeight="1" x14ac:dyDescent="0.3">
      <c r="A65" s="21">
        <v>1.85</v>
      </c>
      <c r="B65" s="7">
        <f t="shared" si="12"/>
        <v>0.79023188655348309</v>
      </c>
      <c r="C65" s="20"/>
      <c r="D65" s="22">
        <v>3.1</v>
      </c>
      <c r="E65" s="7">
        <f t="shared" si="13"/>
        <v>0.30121124203081528</v>
      </c>
    </row>
    <row r="66" spans="1:5" ht="15" customHeight="1" x14ac:dyDescent="0.3">
      <c r="A66" s="21">
        <v>1.86</v>
      </c>
      <c r="B66" s="7">
        <f t="shared" si="12"/>
        <v>0.78568616464019647</v>
      </c>
      <c r="C66" s="20"/>
      <c r="D66" s="22">
        <v>3.11</v>
      </c>
      <c r="E66" s="7">
        <f t="shared" si="13"/>
        <v>0.2986181241925156</v>
      </c>
    </row>
    <row r="67" spans="1:5" ht="15" customHeight="1" x14ac:dyDescent="0.3">
      <c r="A67" s="21">
        <v>1.87</v>
      </c>
      <c r="B67" s="7">
        <f t="shared" si="12"/>
        <v>0.78112467005804886</v>
      </c>
      <c r="C67" s="20"/>
      <c r="D67" s="22">
        <v>3.12</v>
      </c>
      <c r="E67" s="7">
        <f t="shared" si="13"/>
        <v>0.29604640152557821</v>
      </c>
    </row>
    <row r="68" spans="1:5" x14ac:dyDescent="0.3">
      <c r="A68" s="21">
        <v>1.88</v>
      </c>
      <c r="B68" s="7">
        <f t="shared" si="12"/>
        <v>0.77654851692706439</v>
      </c>
      <c r="C68" s="20"/>
      <c r="D68" s="22">
        <v>3.13</v>
      </c>
      <c r="E68" s="7">
        <f t="shared" si="13"/>
        <v>0.29349595711016974</v>
      </c>
    </row>
    <row r="69" spans="1:5" x14ac:dyDescent="0.3">
      <c r="A69" s="21">
        <v>1.89</v>
      </c>
      <c r="B69" s="7">
        <f t="shared" si="12"/>
        <v>0.77195880296620223</v>
      </c>
      <c r="C69" s="20"/>
      <c r="D69" s="22">
        <v>3.14</v>
      </c>
      <c r="E69" s="7">
        <f t="shared" si="13"/>
        <v>0.29096667283612632</v>
      </c>
    </row>
    <row r="70" spans="1:5" x14ac:dyDescent="0.3">
      <c r="A70" s="21">
        <v>1.9</v>
      </c>
      <c r="B70" s="7">
        <f t="shared" si="12"/>
        <v>0.76735660925323468</v>
      </c>
      <c r="C70" s="20"/>
      <c r="D70" s="22">
        <v>3.15</v>
      </c>
      <c r="E70" s="7">
        <f t="shared" si="13"/>
        <v>0.28845842946759709</v>
      </c>
    </row>
    <row r="71" spans="1:5" x14ac:dyDescent="0.3">
      <c r="A71" s="21">
        <v>1.91</v>
      </c>
      <c r="B71" s="7">
        <f t="shared" si="12"/>
        <v>0.76274300000936712</v>
      </c>
      <c r="C71" s="20"/>
      <c r="D71" s="22">
        <v>3.16</v>
      </c>
      <c r="E71" s="7">
        <f t="shared" si="13"/>
        <v>0.28597110670604631</v>
      </c>
    </row>
    <row r="72" spans="1:5" x14ac:dyDescent="0.3">
      <c r="A72" s="21">
        <v>1.92</v>
      </c>
      <c r="B72" s="7">
        <f t="shared" si="12"/>
        <v>0.75811902240763818</v>
      </c>
      <c r="C72" s="20"/>
      <c r="D72" s="22">
        <v>3.17</v>
      </c>
      <c r="E72" s="7">
        <f t="shared" si="13"/>
        <v>0.28350458325165245</v>
      </c>
    </row>
    <row r="73" spans="1:5" x14ac:dyDescent="0.3">
      <c r="A73" s="21">
        <v>1.93</v>
      </c>
      <c r="B73" s="7">
        <f t="shared" si="12"/>
        <v>0.75348570640416246</v>
      </c>
      <c r="C73" s="20"/>
      <c r="D73" s="22">
        <v>3.18</v>
      </c>
      <c r="E73" s="7">
        <f t="shared" si="13"/>
        <v>0.28105873686312083</v>
      </c>
    </row>
    <row r="74" spans="1:5" x14ac:dyDescent="0.3">
      <c r="A74" s="21">
        <v>1.94</v>
      </c>
      <c r="B74" s="7">
        <f t="shared" si="12"/>
        <v>0.74884406459130082</v>
      </c>
      <c r="C74" s="20"/>
      <c r="D74" s="22">
        <v>3.19</v>
      </c>
      <c r="E74" s="7">
        <f t="shared" si="13"/>
        <v>0.27863344441595106</v>
      </c>
    </row>
    <row r="75" spans="1:5" x14ac:dyDescent="0.3">
      <c r="A75" s="21">
        <v>1.95</v>
      </c>
      <c r="B75" s="7">
        <f t="shared" si="12"/>
        <v>0.74419509207184298</v>
      </c>
      <c r="C75" s="20"/>
      <c r="D75" s="22">
        <v>3.2</v>
      </c>
      <c r="E75" s="7">
        <f t="shared" si="13"/>
        <v>0.27622858195917349</v>
      </c>
    </row>
    <row r="76" spans="1:5" x14ac:dyDescent="0.3">
      <c r="A76" s="21">
        <v>1.96</v>
      </c>
      <c r="B76" s="7">
        <f t="shared" ref="B76:B104" si="14">(($A$1+1)/2*A76^2/(1+($A$1-1)/2*A76^2))^($A$1/($A$1-1))*(2*$A$1/($A$1+1)*A76^2-($A$1-1)/($A$1+1))^(-1/($A$1-1))</f>
        <v>0.73953976635336327</v>
      </c>
      <c r="C76" s="20"/>
      <c r="D76" s="22">
        <v>3.21</v>
      </c>
      <c r="E76" s="7">
        <f t="shared" ref="E76:E104" si="15">(($A$1+1)/2*D76^2/(1+($A$1-1)/2*D76^2))^($A$1/($A$1-1))*(2*$A$1/($A$1+1)*D76^2-($A$1-1)/($A$1+1))^(-1/($A$1-1))</f>
        <v>0.27384402477059161</v>
      </c>
    </row>
    <row r="77" spans="1:5" x14ac:dyDescent="0.3">
      <c r="A77" s="21">
        <v>1.97</v>
      </c>
      <c r="B77" s="7">
        <f t="shared" si="14"/>
        <v>0.73487904726188635</v>
      </c>
      <c r="C77" s="20"/>
      <c r="D77" s="22">
        <v>3.21999999999999</v>
      </c>
      <c r="E77" s="7">
        <f t="shared" si="15"/>
        <v>0.27147964741055725</v>
      </c>
    </row>
    <row r="78" spans="1:5" x14ac:dyDescent="0.3">
      <c r="A78" s="21">
        <v>1.98</v>
      </c>
      <c r="B78" s="7">
        <f t="shared" si="14"/>
        <v>0.73021387687403871</v>
      </c>
      <c r="C78" s="20"/>
      <c r="D78" s="22">
        <v>3.23</v>
      </c>
      <c r="E78" s="7">
        <f t="shared" si="15"/>
        <v>0.26913532377428823</v>
      </c>
    </row>
    <row r="79" spans="1:5" x14ac:dyDescent="0.3">
      <c r="A79" s="21">
        <v>1.99</v>
      </c>
      <c r="B79" s="7">
        <f t="shared" si="14"/>
        <v>0.72554517946689656</v>
      </c>
      <c r="C79" s="20"/>
      <c r="D79" s="22">
        <v>3.23999999999999</v>
      </c>
      <c r="E79" s="7">
        <f t="shared" si="15"/>
        <v>0.26681092714280757</v>
      </c>
    </row>
    <row r="80" spans="1:5" x14ac:dyDescent="0.3">
      <c r="A80" s="21">
        <v>2</v>
      </c>
      <c r="B80" s="7">
        <f t="shared" si="14"/>
        <v>0.72087386148474519</v>
      </c>
      <c r="C80" s="20"/>
      <c r="D80" s="22">
        <v>3.25</v>
      </c>
      <c r="E80" s="7">
        <f t="shared" si="15"/>
        <v>0.2645063302324353</v>
      </c>
    </row>
    <row r="81" spans="1:5" x14ac:dyDescent="0.3">
      <c r="A81" s="21">
        <v>2.0099999999999998</v>
      </c>
      <c r="B81" s="7">
        <f t="shared" si="14"/>
        <v>0.71620081152199389</v>
      </c>
      <c r="C81" s="20"/>
      <c r="D81" s="22">
        <v>3.25999999999999</v>
      </c>
      <c r="E81" s="7">
        <f t="shared" si="15"/>
        <v>0.26222140524298587</v>
      </c>
    </row>
    <row r="82" spans="1:5" x14ac:dyDescent="0.3">
      <c r="A82" s="21">
        <v>2.02</v>
      </c>
      <c r="B82" s="7">
        <f t="shared" si="14"/>
        <v>0.71152690032151644</v>
      </c>
      <c r="C82" s="20"/>
      <c r="D82" s="22">
        <v>3.2699999999999898</v>
      </c>
      <c r="E82" s="7">
        <f t="shared" si="15"/>
        <v>0.25995602390456374</v>
      </c>
    </row>
    <row r="83" spans="1:5" x14ac:dyDescent="0.3">
      <c r="A83" s="21">
        <v>2.0299999999999998</v>
      </c>
      <c r="B83" s="7">
        <f t="shared" si="14"/>
        <v>0.70685298078770553</v>
      </c>
      <c r="C83" s="20"/>
      <c r="D83" s="22">
        <v>3.27999999999999</v>
      </c>
      <c r="E83" s="7">
        <f t="shared" si="15"/>
        <v>0.25771005752310133</v>
      </c>
    </row>
    <row r="84" spans="1:5" x14ac:dyDescent="0.3">
      <c r="A84" s="21">
        <v>2.04</v>
      </c>
      <c r="B84" s="7">
        <f t="shared" si="14"/>
        <v>0.70217988801353481</v>
      </c>
      <c r="C84" s="20"/>
      <c r="D84" s="22">
        <v>3.2899999999999898</v>
      </c>
      <c r="E84" s="7">
        <f t="shared" si="15"/>
        <v>0.25548337702458285</v>
      </c>
    </row>
    <row r="85" spans="1:5" x14ac:dyDescent="0.3">
      <c r="A85" s="21">
        <v>2.0499999999999998</v>
      </c>
      <c r="B85" s="7">
        <f t="shared" si="14"/>
        <v>0.69750843932096962</v>
      </c>
      <c r="C85" s="20"/>
      <c r="D85" s="22">
        <v>3.2999999999999901</v>
      </c>
      <c r="E85" s="7">
        <f t="shared" si="15"/>
        <v>0.25327585299801775</v>
      </c>
    </row>
    <row r="86" spans="1:5" x14ac:dyDescent="0.3">
      <c r="A86" s="21">
        <v>2.06</v>
      </c>
      <c r="B86" s="7">
        <f t="shared" si="14"/>
        <v>0.69283943431408068</v>
      </c>
      <c r="C86" s="20"/>
      <c r="D86" s="22">
        <v>3.3099999999999898</v>
      </c>
      <c r="E86" s="7">
        <f t="shared" si="15"/>
        <v>0.25108735573718177</v>
      </c>
    </row>
    <row r="87" spans="1:5" x14ac:dyDescent="0.3">
      <c r="A87" s="21">
        <v>2.0699999999999998</v>
      </c>
      <c r="B87" s="7">
        <f t="shared" si="14"/>
        <v>0.68817365494419869</v>
      </c>
      <c r="C87" s="20"/>
      <c r="D87" s="22">
        <v>3.3199999999999901</v>
      </c>
      <c r="E87" s="7">
        <f t="shared" si="15"/>
        <v>0.24891775528114626</v>
      </c>
    </row>
    <row r="88" spans="1:5" x14ac:dyDescent="0.3">
      <c r="A88" s="21">
        <v>2.08</v>
      </c>
      <c r="B88" s="7">
        <f t="shared" si="14"/>
        <v>0.6835118655865281</v>
      </c>
      <c r="C88" s="20"/>
      <c r="D88" s="22">
        <v>3.3299999999999899</v>
      </c>
      <c r="E88" s="7">
        <f t="shared" si="15"/>
        <v>0.24676692145362503</v>
      </c>
    </row>
    <row r="89" spans="1:5" x14ac:dyDescent="0.3">
      <c r="A89" s="21">
        <v>2.09</v>
      </c>
      <c r="B89" s="7">
        <f t="shared" si="14"/>
        <v>0.67885481312760976</v>
      </c>
      <c r="C89" s="20"/>
      <c r="D89" s="22">
        <v>3.3399999999999901</v>
      </c>
      <c r="E89" s="7">
        <f t="shared" si="15"/>
        <v>0.24463472390116092</v>
      </c>
    </row>
    <row r="90" spans="1:5" x14ac:dyDescent="0.3">
      <c r="A90" s="21">
        <v>2.1</v>
      </c>
      <c r="B90" s="7">
        <f t="shared" si="14"/>
        <v>0.67420322706305191</v>
      </c>
      <c r="C90" s="20"/>
      <c r="D90" s="22">
        <v>3.3499999999999899</v>
      </c>
      <c r="E90" s="7">
        <f t="shared" si="15"/>
        <v>0.24252103213017709</v>
      </c>
    </row>
    <row r="91" spans="1:5" x14ac:dyDescent="0.3">
      <c r="A91" s="21">
        <v>2.11</v>
      </c>
      <c r="B91" s="7">
        <f t="shared" si="14"/>
        <v>0.66955781960498295</v>
      </c>
      <c r="C91" s="20"/>
      <c r="D91" s="22">
        <v>3.3599999999999901</v>
      </c>
      <c r="E91" s="7">
        <f t="shared" si="15"/>
        <v>0.24042571554291345</v>
      </c>
    </row>
    <row r="92" spans="1:5" x14ac:dyDescent="0.3">
      <c r="A92" s="21">
        <v>2.12</v>
      </c>
      <c r="B92" s="7">
        <f t="shared" si="14"/>
        <v>0.66491928579867632</v>
      </c>
      <c r="C92" s="20"/>
      <c r="D92" s="22">
        <v>3.3699999999999899</v>
      </c>
      <c r="E92" s="7">
        <f t="shared" si="15"/>
        <v>0.23834864347227827</v>
      </c>
    </row>
    <row r="93" spans="1:5" x14ac:dyDescent="0.3">
      <c r="A93" s="21">
        <v>2.13</v>
      </c>
      <c r="B93" s="7">
        <f t="shared" si="14"/>
        <v>0.66028830364783053</v>
      </c>
      <c r="C93" s="20"/>
      <c r="D93" s="22">
        <v>3.3799999999999901</v>
      </c>
      <c r="E93" s="7">
        <f t="shared" si="15"/>
        <v>0.23628968521563168</v>
      </c>
    </row>
    <row r="94" spans="1:5" x14ac:dyDescent="0.3">
      <c r="A94" s="21">
        <v>2.14</v>
      </c>
      <c r="B94" s="7">
        <f t="shared" si="14"/>
        <v>0.65566553424798624</v>
      </c>
      <c r="C94" s="20"/>
      <c r="D94" s="22">
        <v>3.3899999999999899</v>
      </c>
      <c r="E94" s="7">
        <f t="shared" si="15"/>
        <v>0.23424871006752532</v>
      </c>
    </row>
    <row r="95" spans="1:5" x14ac:dyDescent="0.3">
      <c r="A95" s="21">
        <v>2.15</v>
      </c>
      <c r="B95" s="7">
        <f t="shared" si="14"/>
        <v>0.65105162192761445</v>
      </c>
      <c r="C95" s="20"/>
      <c r="D95" s="22">
        <v>3.3999999999999901</v>
      </c>
      <c r="E95" s="7">
        <f t="shared" si="15"/>
        <v>0.23222558735142521</v>
      </c>
    </row>
    <row r="96" spans="1:5" x14ac:dyDescent="0.3">
      <c r="A96" s="21">
        <v>2.16</v>
      </c>
      <c r="B96" s="7">
        <f t="shared" si="14"/>
        <v>0.64644719439636811</v>
      </c>
      <c r="C96" s="20"/>
      <c r="D96" s="22">
        <v>3.4099999999999899</v>
      </c>
      <c r="E96" s="7">
        <f t="shared" si="15"/>
        <v>0.23022018645043404</v>
      </c>
    </row>
    <row r="97" spans="1:5" x14ac:dyDescent="0.3">
      <c r="A97" s="21">
        <v>2.17</v>
      </c>
      <c r="B97" s="7">
        <f t="shared" si="14"/>
        <v>0.64185286290007859</v>
      </c>
      <c r="C97" s="20"/>
      <c r="D97" s="22">
        <v>3.4199999999999902</v>
      </c>
      <c r="E97" s="7">
        <f t="shared" si="15"/>
        <v>0.22823237683703521</v>
      </c>
    </row>
    <row r="98" spans="1:5" x14ac:dyDescent="0.3">
      <c r="A98" s="21">
        <v>2.1800000000000002</v>
      </c>
      <c r="B98" s="7">
        <f t="shared" si="14"/>
        <v>0.63726922238202577</v>
      </c>
      <c r="C98" s="20"/>
      <c r="D98" s="22">
        <v>3.4299999999999899</v>
      </c>
      <c r="E98" s="7">
        <f t="shared" si="15"/>
        <v>0.22626202810188692</v>
      </c>
    </row>
    <row r="99" spans="1:5" x14ac:dyDescent="0.3">
      <c r="A99" s="21">
        <v>2.19</v>
      </c>
      <c r="B99" s="7">
        <f t="shared" si="14"/>
        <v>0.63269685165006118</v>
      </c>
      <c r="C99" s="20"/>
      <c r="D99" s="22">
        <v>3.4399999999999902</v>
      </c>
      <c r="E99" s="7">
        <f t="shared" si="15"/>
        <v>0.22430900998167835</v>
      </c>
    </row>
    <row r="100" spans="1:5" x14ac:dyDescent="0.3">
      <c r="A100" s="21">
        <v>2.2000000000000002</v>
      </c>
      <c r="B100" s="7">
        <f t="shared" si="14"/>
        <v>0.62813631354919475</v>
      </c>
      <c r="C100" s="20"/>
      <c r="D100" s="22">
        <v>3.44999999999999</v>
      </c>
      <c r="E100" s="7">
        <f t="shared" si="15"/>
        <v>0.22237319238607389</v>
      </c>
    </row>
    <row r="101" spans="1:5" x14ac:dyDescent="0.3">
      <c r="A101" s="21">
        <v>2.21</v>
      </c>
      <c r="B101" s="7">
        <f t="shared" si="14"/>
        <v>0.62358815513921961</v>
      </c>
      <c r="C101" s="20"/>
      <c r="D101" s="22">
        <v>3.4599999999999902</v>
      </c>
      <c r="E101" s="7">
        <f t="shared" si="15"/>
        <v>0.22045444542376677</v>
      </c>
    </row>
    <row r="102" spans="1:5" x14ac:dyDescent="0.3">
      <c r="A102" s="21">
        <v>2.2200000000000002</v>
      </c>
      <c r="B102" s="7">
        <f t="shared" si="14"/>
        <v>0.61905290787700273</v>
      </c>
      <c r="C102" s="20"/>
      <c r="D102" s="22">
        <v>3.46999999999999</v>
      </c>
      <c r="E102" s="7">
        <f t="shared" si="15"/>
        <v>0.21855263942766068</v>
      </c>
    </row>
    <row r="103" spans="1:5" x14ac:dyDescent="0.3">
      <c r="A103" s="21">
        <v>2.23</v>
      </c>
      <c r="B103" s="7">
        <f t="shared" si="14"/>
        <v>0.6145310878030884</v>
      </c>
      <c r="C103" s="20"/>
      <c r="D103" s="22">
        <v>3.4799999999999902</v>
      </c>
      <c r="E103" s="7">
        <f t="shared" si="15"/>
        <v>0.21666764497919588</v>
      </c>
    </row>
    <row r="104" spans="1:5" ht="15" thickBot="1" x14ac:dyDescent="0.35">
      <c r="A104" s="21">
        <v>2.2400000000000002</v>
      </c>
      <c r="B104" s="14">
        <f t="shared" si="14"/>
        <v>0.61002319573223662</v>
      </c>
      <c r="C104" s="25"/>
      <c r="D104" s="26">
        <v>3.48999999999999</v>
      </c>
      <c r="E104" s="14">
        <f t="shared" si="15"/>
        <v>0.21479933293184739</v>
      </c>
    </row>
    <row r="105" spans="1:5" x14ac:dyDescent="0.3">
      <c r="A105" s="21">
        <v>2.25</v>
      </c>
      <c r="B105" s="7">
        <f t="shared" ref="B105:B168" si="16">(($A$1+1)/2*A105^2/(1+($A$1-1)/2*A105^2))^($A$1/($A$1-1))*(2*$A$1/($A$1+1)*A105^2-($A$1-1)/($A$1+1))^(-1/($A$1-1))</f>
        <v>0.60552971744757478</v>
      </c>
    </row>
    <row r="106" spans="1:5" ht="15" thickBot="1" x14ac:dyDescent="0.35">
      <c r="A106" s="21">
        <v>2.2599999999999998</v>
      </c>
      <c r="B106" s="14">
        <f t="shared" si="16"/>
        <v>0.60105112389801729</v>
      </c>
    </row>
    <row r="107" spans="1:5" x14ac:dyDescent="0.3">
      <c r="A107" s="21">
        <v>2.27</v>
      </c>
      <c r="B107" s="7">
        <f t="shared" si="16"/>
        <v>0.59658787139865621</v>
      </c>
    </row>
    <row r="108" spans="1:5" ht="15" thickBot="1" x14ac:dyDescent="0.35">
      <c r="A108" s="21">
        <v>2.2799999999999998</v>
      </c>
      <c r="B108" s="14">
        <f t="shared" si="16"/>
        <v>0.5921404018338019</v>
      </c>
    </row>
    <row r="109" spans="1:5" x14ac:dyDescent="0.3">
      <c r="A109" s="21">
        <v>2.29</v>
      </c>
      <c r="B109" s="7">
        <f t="shared" si="16"/>
        <v>0.58770914286240428</v>
      </c>
    </row>
    <row r="110" spans="1:5" ht="15" thickBot="1" x14ac:dyDescent="0.35">
      <c r="A110" s="21">
        <v>2.2999999999999998</v>
      </c>
      <c r="B110" s="14">
        <f t="shared" si="16"/>
        <v>0.58329450812554495</v>
      </c>
    </row>
    <row r="111" spans="1:5" x14ac:dyDescent="0.3">
      <c r="A111" s="21">
        <v>2.31</v>
      </c>
      <c r="B111" s="7">
        <f t="shared" si="16"/>
        <v>0.57889689745577277</v>
      </c>
    </row>
    <row r="112" spans="1:5" ht="15" thickBot="1" x14ac:dyDescent="0.35">
      <c r="A112" s="21">
        <v>2.3199999999999998</v>
      </c>
      <c r="B112" s="14">
        <f t="shared" si="16"/>
        <v>0.57451669708798425</v>
      </c>
    </row>
    <row r="113" spans="1:2" x14ac:dyDescent="0.3">
      <c r="A113" s="21">
        <v>2.33</v>
      </c>
      <c r="B113" s="7">
        <f t="shared" si="16"/>
        <v>0.57015427987163803</v>
      </c>
    </row>
    <row r="114" spans="1:2" ht="15" thickBot="1" x14ac:dyDescent="0.35">
      <c r="A114" s="21">
        <v>2.34</v>
      </c>
      <c r="B114" s="14">
        <f t="shared" si="16"/>
        <v>0.56581000548405291</v>
      </c>
    </row>
    <row r="115" spans="1:2" x14ac:dyDescent="0.3">
      <c r="A115" s="21">
        <v>2.35</v>
      </c>
      <c r="B115" s="7">
        <f t="shared" si="16"/>
        <v>0.56148422064455594</v>
      </c>
    </row>
    <row r="116" spans="1:2" ht="15" thickBot="1" x14ac:dyDescent="0.35">
      <c r="A116" s="21">
        <v>2.36</v>
      </c>
      <c r="B116" s="14">
        <f t="shared" si="16"/>
        <v>0.55717725932929008</v>
      </c>
    </row>
    <row r="117" spans="1:2" x14ac:dyDescent="0.3">
      <c r="A117" s="21">
        <v>2.37</v>
      </c>
      <c r="B117" s="7">
        <f t="shared" si="16"/>
        <v>0.55288944298645626</v>
      </c>
    </row>
    <row r="118" spans="1:2" ht="15" thickBot="1" x14ac:dyDescent="0.35">
      <c r="A118" s="21">
        <v>2.38</v>
      </c>
      <c r="B118" s="14">
        <f t="shared" si="16"/>
        <v>0.54862108075179861</v>
      </c>
    </row>
    <row r="119" spans="1:2" x14ac:dyDescent="0.3">
      <c r="A119" s="21">
        <v>2.39</v>
      </c>
      <c r="B119" s="7">
        <f t="shared" si="16"/>
        <v>0.54437246966415653</v>
      </c>
    </row>
    <row r="120" spans="1:2" ht="15" thickBot="1" x14ac:dyDescent="0.35">
      <c r="A120" s="21">
        <v>2.4</v>
      </c>
      <c r="B120" s="14">
        <f t="shared" si="16"/>
        <v>0.54014389488089432</v>
      </c>
    </row>
    <row r="121" spans="1:2" x14ac:dyDescent="0.3">
      <c r="A121" s="21">
        <v>2.41</v>
      </c>
      <c r="B121" s="7">
        <f t="shared" si="16"/>
        <v>0.535935629893041</v>
      </c>
    </row>
    <row r="122" spans="1:2" ht="15" thickBot="1" x14ac:dyDescent="0.35">
      <c r="A122" s="21">
        <v>2.42</v>
      </c>
      <c r="B122" s="14">
        <f t="shared" si="16"/>
        <v>0.53174793673999365</v>
      </c>
    </row>
    <row r="123" spans="1:2" x14ac:dyDescent="0.3">
      <c r="A123" s="21">
        <v>2.4300000000000099</v>
      </c>
      <c r="B123" s="7">
        <f t="shared" si="16"/>
        <v>0.5275810662236029</v>
      </c>
    </row>
    <row r="124" spans="1:2" ht="15" thickBot="1" x14ac:dyDescent="0.35">
      <c r="A124" s="21">
        <v>2.44</v>
      </c>
      <c r="B124" s="14">
        <f t="shared" si="16"/>
        <v>0.52343525812155467</v>
      </c>
    </row>
    <row r="125" spans="1:2" x14ac:dyDescent="0.3">
      <c r="A125" s="21">
        <v>2.4500000000000099</v>
      </c>
      <c r="B125" s="7">
        <f t="shared" si="16"/>
        <v>0.51931074139979039</v>
      </c>
    </row>
    <row r="126" spans="1:2" ht="15" thickBot="1" x14ac:dyDescent="0.35">
      <c r="A126" s="21">
        <v>2.46</v>
      </c>
      <c r="B126" s="14">
        <f t="shared" si="16"/>
        <v>0.515207734424038</v>
      </c>
    </row>
    <row r="127" spans="1:2" x14ac:dyDescent="0.3">
      <c r="A127" s="21">
        <v>2.47000000000001</v>
      </c>
      <c r="B127" s="7">
        <f t="shared" si="16"/>
        <v>0.51112644517006955</v>
      </c>
    </row>
    <row r="128" spans="1:2" ht="15" thickBot="1" x14ac:dyDescent="0.35">
      <c r="A128" s="21">
        <v>2.4800000000000102</v>
      </c>
      <c r="B128" s="14">
        <f t="shared" si="16"/>
        <v>0.50706707143285035</v>
      </c>
    </row>
    <row r="129" spans="1:2" x14ac:dyDescent="0.3">
      <c r="A129" s="21">
        <v>2.49000000000001</v>
      </c>
      <c r="B129" s="7">
        <f t="shared" si="16"/>
        <v>0.50302980103421291</v>
      </c>
    </row>
    <row r="130" spans="1:2" ht="15" thickBot="1" x14ac:dyDescent="0.35">
      <c r="A130" s="21">
        <v>2.5000000000000102</v>
      </c>
      <c r="B130" s="14">
        <f t="shared" si="16"/>
        <v>0.49901481202914671</v>
      </c>
    </row>
    <row r="131" spans="1:2" x14ac:dyDescent="0.3">
      <c r="A131" s="21">
        <v>2.51000000000001</v>
      </c>
      <c r="B131" s="7">
        <f t="shared" si="16"/>
        <v>0.49502227291050183</v>
      </c>
    </row>
    <row r="132" spans="1:2" ht="15" thickBot="1" x14ac:dyDescent="0.35">
      <c r="A132" s="21">
        <v>2.5200000000000098</v>
      </c>
      <c r="B132" s="14">
        <f t="shared" si="16"/>
        <v>0.49105234281204929</v>
      </c>
    </row>
    <row r="133" spans="1:2" x14ac:dyDescent="0.3">
      <c r="A133" s="21">
        <v>2.53000000000001</v>
      </c>
      <c r="B133" s="7">
        <f t="shared" si="16"/>
        <v>0.48710517170981465</v>
      </c>
    </row>
    <row r="134" spans="1:2" ht="15" thickBot="1" x14ac:dyDescent="0.35">
      <c r="A134" s="21">
        <v>2.5400000000000098</v>
      </c>
      <c r="B134" s="14">
        <f t="shared" si="16"/>
        <v>0.48318090062159985</v>
      </c>
    </row>
    <row r="135" spans="1:2" x14ac:dyDescent="0.3">
      <c r="A135" s="21">
        <v>2.55000000000001</v>
      </c>
      <c r="B135" s="7">
        <f t="shared" si="16"/>
        <v>0.47927966180462184</v>
      </c>
    </row>
    <row r="136" spans="1:2" ht="15" thickBot="1" x14ac:dyDescent="0.35">
      <c r="A136" s="21">
        <v>2.5600000000000098</v>
      </c>
      <c r="B136" s="14">
        <f t="shared" si="16"/>
        <v>0.47540157895119611</v>
      </c>
    </row>
    <row r="137" spans="1:2" x14ac:dyDescent="0.3">
      <c r="A137" s="21">
        <v>2.5700000000000101</v>
      </c>
      <c r="B137" s="7">
        <f t="shared" si="16"/>
        <v>0.47154676738241047</v>
      </c>
    </row>
    <row r="138" spans="1:2" ht="15" thickBot="1" x14ac:dyDescent="0.35">
      <c r="A138" s="21">
        <v>2.5800000000000098</v>
      </c>
      <c r="B138" s="14">
        <f t="shared" si="16"/>
        <v>0.46771533423971834</v>
      </c>
    </row>
    <row r="139" spans="1:2" x14ac:dyDescent="0.3">
      <c r="A139" s="21">
        <v>2.5900000000000101</v>
      </c>
      <c r="B139" s="7">
        <f t="shared" si="16"/>
        <v>0.46390737867440779</v>
      </c>
    </row>
    <row r="140" spans="1:2" ht="15" thickBot="1" x14ac:dyDescent="0.35">
      <c r="A140" s="21">
        <v>2.6000000000000099</v>
      </c>
      <c r="B140" s="14">
        <f t="shared" si="16"/>
        <v>0.46012299203489143</v>
      </c>
    </row>
    <row r="141" spans="1:2" x14ac:dyDescent="0.3">
      <c r="A141" s="21">
        <v>2.6100000000000101</v>
      </c>
      <c r="B141" s="7">
        <f t="shared" si="16"/>
        <v>0.45636225805176883</v>
      </c>
    </row>
    <row r="142" spans="1:2" ht="15" thickBot="1" x14ac:dyDescent="0.35">
      <c r="A142" s="21">
        <v>2.6200000000000099</v>
      </c>
      <c r="B142" s="14">
        <f t="shared" si="16"/>
        <v>0.45262525302062745</v>
      </c>
    </row>
    <row r="143" spans="1:2" x14ac:dyDescent="0.3">
      <c r="A143" s="21">
        <v>2.6300000000000101</v>
      </c>
      <c r="B143" s="7">
        <f t="shared" si="16"/>
        <v>0.44891204598254331</v>
      </c>
    </row>
    <row r="144" spans="1:2" ht="15" thickBot="1" x14ac:dyDescent="0.35">
      <c r="A144" s="21">
        <v>2.6400000000000099</v>
      </c>
      <c r="B144" s="14">
        <f t="shared" si="16"/>
        <v>0.4452226989022342</v>
      </c>
    </row>
    <row r="145" spans="1:2" x14ac:dyDescent="0.3">
      <c r="A145" s="21">
        <v>2.6500000000000101</v>
      </c>
      <c r="B145" s="7">
        <f t="shared" si="16"/>
        <v>0.44155726684385921</v>
      </c>
    </row>
    <row r="146" spans="1:2" ht="15" thickBot="1" x14ac:dyDescent="0.35">
      <c r="A146" s="21">
        <v>2.6600000000000099</v>
      </c>
      <c r="B146" s="14">
        <f t="shared" si="16"/>
        <v>0.43791579814441672</v>
      </c>
    </row>
    <row r="147" spans="1:2" x14ac:dyDescent="0.3">
      <c r="A147" s="21">
        <v>2.6700000000000101</v>
      </c>
      <c r="B147" s="7">
        <f t="shared" si="16"/>
        <v>0.43429833458472633</v>
      </c>
    </row>
    <row r="148" spans="1:2" ht="15" thickBot="1" x14ac:dyDescent="0.35">
      <c r="A148" s="21">
        <v>2.6800000000000099</v>
      </c>
      <c r="B148" s="14">
        <f t="shared" si="16"/>
        <v>0.43070491155797125</v>
      </c>
    </row>
    <row r="149" spans="1:2" x14ac:dyDescent="0.3">
      <c r="A149" s="21">
        <v>2.6900000000000102</v>
      </c>
      <c r="B149" s="7">
        <f t="shared" si="16"/>
        <v>0.42713555823579502</v>
      </c>
    </row>
    <row r="150" spans="1:2" ht="15" thickBot="1" x14ac:dyDescent="0.35">
      <c r="A150" s="21">
        <v>2.7000000000000099</v>
      </c>
      <c r="B150" s="14">
        <f t="shared" si="16"/>
        <v>0.42359029773191714</v>
      </c>
    </row>
    <row r="151" spans="1:2" x14ac:dyDescent="0.3">
      <c r="A151" s="21">
        <v>2.7100000000000102</v>
      </c>
      <c r="B151" s="7">
        <f t="shared" si="16"/>
        <v>0.42006914726327427</v>
      </c>
    </row>
    <row r="152" spans="1:2" ht="15" thickBot="1" x14ac:dyDescent="0.35">
      <c r="A152" s="21">
        <v>2.72000000000001</v>
      </c>
      <c r="B152" s="14">
        <f t="shared" si="16"/>
        <v>0.41657211830867125</v>
      </c>
    </row>
    <row r="153" spans="1:2" x14ac:dyDescent="0.3">
      <c r="A153" s="21">
        <v>2.7300000000000102</v>
      </c>
      <c r="B153" s="7">
        <f t="shared" si="16"/>
        <v>0.41309921676493355</v>
      </c>
    </row>
    <row r="154" spans="1:2" ht="15" thickBot="1" x14ac:dyDescent="0.35">
      <c r="A154" s="21">
        <v>2.74000000000001</v>
      </c>
      <c r="B154" s="14">
        <f t="shared" si="16"/>
        <v>0.40965044310055782</v>
      </c>
    </row>
    <row r="155" spans="1:2" x14ac:dyDescent="0.3">
      <c r="A155" s="21">
        <v>2.7500000000000102</v>
      </c>
      <c r="B155" s="7">
        <f t="shared" si="16"/>
        <v>0.4062257925068643</v>
      </c>
    </row>
    <row r="156" spans="1:2" ht="15" thickBot="1" x14ac:dyDescent="0.35">
      <c r="A156" s="21">
        <v>2.76000000000001</v>
      </c>
      <c r="B156" s="14">
        <f t="shared" si="16"/>
        <v>0.40282525504663963</v>
      </c>
    </row>
    <row r="157" spans="1:2" x14ac:dyDescent="0.3">
      <c r="A157" s="21">
        <v>2.7700000000000098</v>
      </c>
      <c r="B157" s="7">
        <f t="shared" si="16"/>
        <v>0.39944881580028696</v>
      </c>
    </row>
    <row r="158" spans="1:2" ht="15" thickBot="1" x14ac:dyDescent="0.35">
      <c r="A158" s="21">
        <v>2.78000000000001</v>
      </c>
      <c r="B158" s="14">
        <f t="shared" si="16"/>
        <v>0.39609645500947283</v>
      </c>
    </row>
    <row r="159" spans="1:2" x14ac:dyDescent="0.3">
      <c r="A159" s="21">
        <v>2.7900000000000098</v>
      </c>
      <c r="B159" s="7">
        <f t="shared" si="16"/>
        <v>0.39276814821828632</v>
      </c>
    </row>
    <row r="160" spans="1:2" ht="15" thickBot="1" x14ac:dyDescent="0.35">
      <c r="A160" s="21">
        <v>2.80000000000001</v>
      </c>
      <c r="B160" s="14">
        <f t="shared" si="16"/>
        <v>0.38946386641191771</v>
      </c>
    </row>
    <row r="161" spans="1:2" x14ac:dyDescent="0.3">
      <c r="A161" s="21">
        <v>2.8100000000000098</v>
      </c>
      <c r="B161" s="7">
        <f t="shared" si="16"/>
        <v>0.38618357615285964</v>
      </c>
    </row>
    <row r="162" spans="1:2" ht="15" thickBot="1" x14ac:dyDescent="0.35">
      <c r="A162" s="21">
        <v>2.8200000000000101</v>
      </c>
      <c r="B162" s="14">
        <f t="shared" si="16"/>
        <v>0.38292723971465115</v>
      </c>
    </row>
    <row r="163" spans="1:2" x14ac:dyDescent="0.3">
      <c r="A163" s="21">
        <v>2.8300000000000098</v>
      </c>
      <c r="B163" s="7">
        <f t="shared" si="16"/>
        <v>0.37969481521316278</v>
      </c>
    </row>
    <row r="164" spans="1:2" ht="15" thickBot="1" x14ac:dyDescent="0.35">
      <c r="A164" s="21">
        <v>2.8400000000000101</v>
      </c>
      <c r="B164" s="14">
        <f t="shared" si="16"/>
        <v>0.37648625673545932</v>
      </c>
    </row>
    <row r="165" spans="1:2" x14ac:dyDescent="0.3">
      <c r="A165" s="21">
        <v>2.8500000000000099</v>
      </c>
      <c r="B165" s="7">
        <f t="shared" si="16"/>
        <v>0.3733015144662255</v>
      </c>
    </row>
    <row r="166" spans="1:2" ht="15" thickBot="1" x14ac:dyDescent="0.35">
      <c r="A166" s="21">
        <v>2.8600000000000101</v>
      </c>
      <c r="B166" s="14">
        <f t="shared" si="16"/>
        <v>0.3701405348118012</v>
      </c>
    </row>
    <row r="167" spans="1:2" x14ac:dyDescent="0.3">
      <c r="A167" s="21">
        <v>2.8700000000000201</v>
      </c>
      <c r="B167" s="7">
        <f t="shared" si="16"/>
        <v>0.36700326052181514</v>
      </c>
    </row>
    <row r="168" spans="1:2" ht="15" thickBot="1" x14ac:dyDescent="0.35">
      <c r="A168" s="21">
        <v>2.8800000000000101</v>
      </c>
      <c r="B168" s="14">
        <f t="shared" si="16"/>
        <v>0.36388963080847497</v>
      </c>
    </row>
    <row r="169" spans="1:2" x14ac:dyDescent="0.3">
      <c r="A169" s="21">
        <v>2.8900000000000099</v>
      </c>
      <c r="B169" s="7">
        <f t="shared" ref="B169:B232" si="17">(($A$1+1)/2*A169^2/(1+($A$1-1)/2*A169^2))^($A$1/($A$1-1))*(2*$A$1/($A$1+1)*A169^2-($A$1-1)/($A$1+1))^(-1/($A$1-1))</f>
        <v>0.36079958146345997</v>
      </c>
    </row>
    <row r="170" spans="1:2" ht="15" thickBot="1" x14ac:dyDescent="0.35">
      <c r="A170" s="21">
        <v>2.9000000000000199</v>
      </c>
      <c r="B170" s="14">
        <f t="shared" si="17"/>
        <v>0.35773304497253866</v>
      </c>
    </row>
    <row r="171" spans="1:2" x14ac:dyDescent="0.3">
      <c r="A171" s="21">
        <v>2.9100000000000201</v>
      </c>
      <c r="B171" s="7">
        <f t="shared" si="17"/>
        <v>0.35468995062785608</v>
      </c>
    </row>
    <row r="172" spans="1:2" ht="15" thickBot="1" x14ac:dyDescent="0.35">
      <c r="A172" s="21">
        <v>2.9200000000000199</v>
      </c>
      <c r="B172" s="14">
        <f t="shared" si="17"/>
        <v>0.35167022463791658</v>
      </c>
    </row>
    <row r="173" spans="1:2" x14ac:dyDescent="0.3">
      <c r="A173" s="21">
        <v>2.9300000000000201</v>
      </c>
      <c r="B173" s="7">
        <f t="shared" si="17"/>
        <v>0.34867379023533496</v>
      </c>
    </row>
    <row r="174" spans="1:2" ht="15" thickBot="1" x14ac:dyDescent="0.35">
      <c r="A174" s="21">
        <v>2.9400000000000199</v>
      </c>
      <c r="B174" s="14">
        <f t="shared" si="17"/>
        <v>0.34570056778233371</v>
      </c>
    </row>
    <row r="175" spans="1:2" x14ac:dyDescent="0.3">
      <c r="A175" s="21">
        <v>2.9500000000000202</v>
      </c>
      <c r="B175" s="7">
        <f t="shared" si="17"/>
        <v>0.34275047487402088</v>
      </c>
    </row>
    <row r="176" spans="1:2" ht="15" thickBot="1" x14ac:dyDescent="0.35">
      <c r="A176" s="21">
        <v>2.9600000000000199</v>
      </c>
      <c r="B176" s="14">
        <f t="shared" si="17"/>
        <v>0.33982342643948915</v>
      </c>
    </row>
    <row r="177" spans="1:2" x14ac:dyDescent="0.3">
      <c r="A177" s="21">
        <v>2.9700000000000202</v>
      </c>
      <c r="B177" s="7">
        <f t="shared" si="17"/>
        <v>0.33691933484074321</v>
      </c>
    </row>
    <row r="178" spans="1:2" ht="15" thickBot="1" x14ac:dyDescent="0.35">
      <c r="A178" s="21">
        <v>2.98000000000002</v>
      </c>
      <c r="B178" s="14">
        <f t="shared" si="17"/>
        <v>0.33403810996948713</v>
      </c>
    </row>
    <row r="179" spans="1:2" x14ac:dyDescent="0.3">
      <c r="A179" s="21">
        <v>2.9900000000000202</v>
      </c>
      <c r="B179" s="7">
        <f t="shared" si="17"/>
        <v>0.33117965934180066</v>
      </c>
    </row>
    <row r="180" spans="1:2" ht="15" thickBot="1" x14ac:dyDescent="0.35">
      <c r="A180" s="21">
        <v>3.00000000000002</v>
      </c>
      <c r="B180" s="14">
        <f t="shared" si="17"/>
        <v>0.32834388819073096</v>
      </c>
    </row>
    <row r="181" spans="1:2" x14ac:dyDescent="0.3">
      <c r="A181" s="21">
        <v>3.0100000000000202</v>
      </c>
      <c r="B181" s="7">
        <f t="shared" si="17"/>
        <v>0.32553069955682401</v>
      </c>
    </row>
    <row r="182" spans="1:2" ht="15" thickBot="1" x14ac:dyDescent="0.35">
      <c r="A182" s="21">
        <v>3.02000000000002</v>
      </c>
      <c r="B182" s="14">
        <f t="shared" si="17"/>
        <v>0.32273999437662004</v>
      </c>
    </row>
    <row r="183" spans="1:2" x14ac:dyDescent="0.3">
      <c r="A183" s="21">
        <v>3.0300000000000198</v>
      </c>
      <c r="B183" s="7">
        <f t="shared" si="17"/>
        <v>0.31997167156914935</v>
      </c>
    </row>
    <row r="184" spans="1:2" ht="15" thickBot="1" x14ac:dyDescent="0.35">
      <c r="A184" s="21">
        <v>3.04000000000002</v>
      </c>
      <c r="B184" s="14">
        <f t="shared" si="17"/>
        <v>0.31722562812044985</v>
      </c>
    </row>
    <row r="185" spans="1:2" x14ac:dyDescent="0.3">
      <c r="A185" s="21">
        <v>3.0500000000000198</v>
      </c>
      <c r="B185" s="7">
        <f t="shared" si="17"/>
        <v>0.31450175916613526</v>
      </c>
    </row>
    <row r="186" spans="1:2" ht="15" thickBot="1" x14ac:dyDescent="0.35">
      <c r="A186" s="21">
        <v>3.06000000000002</v>
      </c>
      <c r="B186" s="14">
        <f t="shared" si="17"/>
        <v>0.31179995807204347</v>
      </c>
    </row>
    <row r="187" spans="1:2" x14ac:dyDescent="0.3">
      <c r="A187" s="21">
        <v>3.0700000000000198</v>
      </c>
      <c r="B187" s="7">
        <f t="shared" si="17"/>
        <v>0.30912011651298982</v>
      </c>
    </row>
    <row r="188" spans="1:2" ht="15" thickBot="1" x14ac:dyDescent="0.35">
      <c r="A188" s="21">
        <v>3.0800000000000201</v>
      </c>
      <c r="B188" s="14">
        <f t="shared" si="17"/>
        <v>0.30646212454966176</v>
      </c>
    </row>
    <row r="189" spans="1:2" x14ac:dyDescent="0.3">
      <c r="A189" s="21">
        <v>3.0900000000000198</v>
      </c>
      <c r="B189" s="7">
        <f t="shared" si="17"/>
        <v>0.30382587070367206</v>
      </c>
    </row>
    <row r="190" spans="1:2" ht="15" thickBot="1" x14ac:dyDescent="0.35">
      <c r="A190" s="21">
        <v>3.1000000000000201</v>
      </c>
      <c r="B190" s="14">
        <f t="shared" si="17"/>
        <v>0.30121124203080973</v>
      </c>
    </row>
    <row r="191" spans="1:2" x14ac:dyDescent="0.3">
      <c r="A191" s="21">
        <v>3.1100000000000199</v>
      </c>
      <c r="B191" s="7">
        <f t="shared" si="17"/>
        <v>0.29861812419251005</v>
      </c>
    </row>
    <row r="192" spans="1:2" ht="15" thickBot="1" x14ac:dyDescent="0.35">
      <c r="A192" s="21">
        <v>3.1200000000000201</v>
      </c>
      <c r="B192" s="14">
        <f t="shared" si="17"/>
        <v>0.29604640152557321</v>
      </c>
    </row>
    <row r="193" spans="1:2" x14ac:dyDescent="0.3">
      <c r="A193" s="21">
        <v>3.1300000000000199</v>
      </c>
      <c r="B193" s="7">
        <f t="shared" si="17"/>
        <v>0.29349595711016502</v>
      </c>
    </row>
    <row r="194" spans="1:2" ht="15" thickBot="1" x14ac:dyDescent="0.35">
      <c r="A194" s="21">
        <v>3.1400000000000201</v>
      </c>
      <c r="B194" s="14">
        <f t="shared" si="17"/>
        <v>0.29096667283612193</v>
      </c>
    </row>
    <row r="195" spans="1:2" x14ac:dyDescent="0.3">
      <c r="A195" s="21">
        <v>3.1500000000000199</v>
      </c>
      <c r="B195" s="7">
        <f t="shared" si="17"/>
        <v>0.2884584294675922</v>
      </c>
    </row>
    <row r="196" spans="1:2" ht="15" thickBot="1" x14ac:dyDescent="0.35">
      <c r="A196" s="21">
        <v>3.1600000000000201</v>
      </c>
      <c r="B196" s="14">
        <f t="shared" si="17"/>
        <v>0.28597110670604153</v>
      </c>
    </row>
    <row r="197" spans="1:2" x14ac:dyDescent="0.3">
      <c r="A197" s="21">
        <v>3.1700000000000199</v>
      </c>
      <c r="B197" s="7">
        <f t="shared" si="17"/>
        <v>0.28350458325164768</v>
      </c>
    </row>
    <row r="198" spans="1:2" ht="15" thickBot="1" x14ac:dyDescent="0.35">
      <c r="A198" s="21">
        <v>3.1800000000000201</v>
      </c>
      <c r="B198" s="14">
        <f t="shared" si="17"/>
        <v>0.28105873686311583</v>
      </c>
    </row>
    <row r="199" spans="1:2" x14ac:dyDescent="0.3">
      <c r="A199" s="21">
        <v>3.1900000000000199</v>
      </c>
      <c r="B199" s="7">
        <f t="shared" si="17"/>
        <v>0.2786334444159464</v>
      </c>
    </row>
    <row r="200" spans="1:2" ht="15" thickBot="1" x14ac:dyDescent="0.35">
      <c r="A200" s="21">
        <v>3.2000000000000202</v>
      </c>
      <c r="B200" s="14">
        <f t="shared" si="17"/>
        <v>0.27622858195916872</v>
      </c>
    </row>
    <row r="201" spans="1:2" x14ac:dyDescent="0.3">
      <c r="A201" s="21">
        <v>3.2100000000000199</v>
      </c>
      <c r="B201" s="7">
        <f t="shared" si="17"/>
        <v>0.273844024770587</v>
      </c>
    </row>
    <row r="202" spans="1:2" ht="15" thickBot="1" x14ac:dyDescent="0.35">
      <c r="A202" s="21">
        <v>3.2200000000000202</v>
      </c>
      <c r="B202" s="14">
        <f t="shared" si="17"/>
        <v>0.2714796474105507</v>
      </c>
    </row>
    <row r="203" spans="1:2" x14ac:dyDescent="0.3">
      <c r="A203" s="21">
        <v>3.23000000000002</v>
      </c>
      <c r="B203" s="7">
        <f t="shared" si="17"/>
        <v>0.2691353237742834</v>
      </c>
    </row>
    <row r="204" spans="1:2" ht="15" thickBot="1" x14ac:dyDescent="0.35">
      <c r="A204" s="21">
        <v>3.2400000000000202</v>
      </c>
      <c r="B204" s="14">
        <f t="shared" si="17"/>
        <v>0.26681092714280075</v>
      </c>
    </row>
    <row r="205" spans="1:2" x14ac:dyDescent="0.3">
      <c r="A205" s="21">
        <v>3.25000000000002</v>
      </c>
      <c r="B205" s="7">
        <f t="shared" si="17"/>
        <v>0.26450633023243059</v>
      </c>
    </row>
    <row r="206" spans="1:2" ht="15" thickBot="1" x14ac:dyDescent="0.35">
      <c r="A206" s="21">
        <v>3.2600000000000202</v>
      </c>
      <c r="B206" s="14">
        <f t="shared" si="17"/>
        <v>0.26222140524297932</v>
      </c>
    </row>
    <row r="207" spans="1:2" x14ac:dyDescent="0.3">
      <c r="A207" s="21">
        <v>3.27000000000002</v>
      </c>
      <c r="B207" s="7">
        <f t="shared" si="17"/>
        <v>0.25995602390455702</v>
      </c>
    </row>
    <row r="208" spans="1:2" ht="15" thickBot="1" x14ac:dyDescent="0.35">
      <c r="A208" s="21">
        <v>3.2800000000000198</v>
      </c>
      <c r="B208" s="14">
        <f t="shared" si="17"/>
        <v>0.25771005752309467</v>
      </c>
    </row>
    <row r="209" spans="1:2" x14ac:dyDescent="0.3">
      <c r="A209" s="21">
        <v>3.29000000000002</v>
      </c>
      <c r="B209" s="7">
        <f t="shared" si="17"/>
        <v>0.25548337702457602</v>
      </c>
    </row>
    <row r="210" spans="1:2" ht="15" thickBot="1" x14ac:dyDescent="0.35">
      <c r="A210" s="21">
        <v>3.3000000000000198</v>
      </c>
      <c r="B210" s="14">
        <f t="shared" si="17"/>
        <v>0.2532758529980112</v>
      </c>
    </row>
    <row r="211" spans="1:2" x14ac:dyDescent="0.3">
      <c r="A211" s="21">
        <v>3.31000000000002</v>
      </c>
      <c r="B211" s="7">
        <f t="shared" si="17"/>
        <v>0.25108735573717522</v>
      </c>
    </row>
    <row r="212" spans="1:2" ht="15" thickBot="1" x14ac:dyDescent="0.35">
      <c r="A212" s="21">
        <v>3.32000000000003</v>
      </c>
      <c r="B212" s="14">
        <f t="shared" si="17"/>
        <v>0.2489177552811376</v>
      </c>
    </row>
    <row r="213" spans="1:2" x14ac:dyDescent="0.3">
      <c r="A213" s="21">
        <v>3.3300000000000298</v>
      </c>
      <c r="B213" s="7">
        <f t="shared" si="17"/>
        <v>0.24676692145361656</v>
      </c>
    </row>
    <row r="214" spans="1:2" ht="15" thickBot="1" x14ac:dyDescent="0.35">
      <c r="A214" s="21">
        <v>3.3400000000000301</v>
      </c>
      <c r="B214" s="14">
        <f t="shared" si="17"/>
        <v>0.24463472390115265</v>
      </c>
    </row>
    <row r="215" spans="1:2" x14ac:dyDescent="0.3">
      <c r="A215" s="21">
        <v>3.3500000000000298</v>
      </c>
      <c r="B215" s="7">
        <f t="shared" si="17"/>
        <v>0.24252103213016846</v>
      </c>
    </row>
    <row r="216" spans="1:2" ht="15" thickBot="1" x14ac:dyDescent="0.35">
      <c r="A216" s="21">
        <v>3.3600000000000301</v>
      </c>
      <c r="B216" s="14">
        <f t="shared" si="17"/>
        <v>0.24042571554290512</v>
      </c>
    </row>
    <row r="217" spans="1:2" x14ac:dyDescent="0.3">
      <c r="A217" s="21">
        <v>3.3700000000000299</v>
      </c>
      <c r="B217" s="7">
        <f t="shared" si="17"/>
        <v>0.23834864347227025</v>
      </c>
    </row>
    <row r="218" spans="1:2" ht="15" thickBot="1" x14ac:dyDescent="0.35">
      <c r="A218" s="21">
        <v>3.3800000000000301</v>
      </c>
      <c r="B218" s="14">
        <f t="shared" si="17"/>
        <v>0.23628968521562327</v>
      </c>
    </row>
    <row r="219" spans="1:2" x14ac:dyDescent="0.3">
      <c r="A219" s="21">
        <v>3.3900000000000299</v>
      </c>
      <c r="B219" s="7">
        <f t="shared" si="17"/>
        <v>0.23424871006751699</v>
      </c>
    </row>
    <row r="220" spans="1:2" ht="15" thickBot="1" x14ac:dyDescent="0.35">
      <c r="A220" s="21">
        <v>3.4000000000000301</v>
      </c>
      <c r="B220" s="14">
        <f t="shared" si="17"/>
        <v>0.23222558735141696</v>
      </c>
    </row>
    <row r="221" spans="1:2" x14ac:dyDescent="0.3">
      <c r="A221" s="21">
        <v>3.4100000000000299</v>
      </c>
      <c r="B221" s="7">
        <f t="shared" si="17"/>
        <v>0.23022018645042588</v>
      </c>
    </row>
    <row r="222" spans="1:2" ht="15" thickBot="1" x14ac:dyDescent="0.35">
      <c r="A222" s="21">
        <v>3.4200000000000301</v>
      </c>
      <c r="B222" s="14">
        <f t="shared" si="17"/>
        <v>0.22823237683702752</v>
      </c>
    </row>
    <row r="223" spans="1:2" x14ac:dyDescent="0.3">
      <c r="A223" s="21">
        <v>3.4300000000000299</v>
      </c>
      <c r="B223" s="7">
        <f t="shared" si="17"/>
        <v>0.22626202810187945</v>
      </c>
    </row>
    <row r="224" spans="1:2" ht="15" thickBot="1" x14ac:dyDescent="0.35">
      <c r="A224" s="21">
        <v>3.4400000000000301</v>
      </c>
      <c r="B224" s="14">
        <f t="shared" si="17"/>
        <v>0.22430900998167078</v>
      </c>
    </row>
    <row r="225" spans="1:2" x14ac:dyDescent="0.3">
      <c r="A225" s="21">
        <v>3.4500000000000299</v>
      </c>
      <c r="B225" s="7">
        <f t="shared" si="17"/>
        <v>0.22237319238606601</v>
      </c>
    </row>
    <row r="226" spans="1:2" ht="15" thickBot="1" x14ac:dyDescent="0.35">
      <c r="A226" s="21">
        <v>3.4600000000000302</v>
      </c>
      <c r="B226" s="14">
        <f t="shared" si="17"/>
        <v>0.22045444542375953</v>
      </c>
    </row>
    <row r="227" spans="1:2" x14ac:dyDescent="0.3">
      <c r="A227" s="21">
        <v>3.4700000000000299</v>
      </c>
      <c r="B227" s="7">
        <f t="shared" si="17"/>
        <v>0.21855263942765335</v>
      </c>
    </row>
    <row r="228" spans="1:2" ht="15" thickBot="1" x14ac:dyDescent="0.35">
      <c r="A228" s="21">
        <v>3.4800000000000302</v>
      </c>
      <c r="B228" s="14">
        <f t="shared" si="17"/>
        <v>0.21666764497918839</v>
      </c>
    </row>
    <row r="229" spans="1:2" x14ac:dyDescent="0.3">
      <c r="A229" s="21">
        <v>3.49000000000003</v>
      </c>
      <c r="B229" s="7">
        <f t="shared" si="17"/>
        <v>0.21479933293183998</v>
      </c>
    </row>
    <row r="230" spans="1:2" ht="15" thickBot="1" x14ac:dyDescent="0.35">
      <c r="A230" s="21">
        <v>3.5000000000000302</v>
      </c>
      <c r="B230" s="14">
        <f t="shared" si="17"/>
        <v>0.21294757443379936</v>
      </c>
    </row>
    <row r="231" spans="1:2" x14ac:dyDescent="0.3">
      <c r="A231" s="21">
        <v>3.51000000000003</v>
      </c>
      <c r="B231" s="7">
        <f t="shared" si="17"/>
        <v>0.2111122409498645</v>
      </c>
    </row>
    <row r="232" spans="1:2" ht="15" thickBot="1" x14ac:dyDescent="0.35">
      <c r="A232" s="21">
        <v>3.5200000000000302</v>
      </c>
      <c r="B232" s="14">
        <f t="shared" si="17"/>
        <v>0.20929320428255027</v>
      </c>
    </row>
    <row r="233" spans="1:2" x14ac:dyDescent="0.3">
      <c r="A233" s="21">
        <v>3.53000000000003</v>
      </c>
      <c r="B233" s="7">
        <f t="shared" ref="B233:B296" si="18">(($A$1+1)/2*A233^2/(1+($A$1-1)/2*A233^2))^($A$1/($A$1-1))*(2*$A$1/($A$1+1)*A233^2-($A$1-1)/($A$1+1))^(-1/($A$1-1))</f>
        <v>0.20749033659244823</v>
      </c>
    </row>
    <row r="234" spans="1:2" ht="15" thickBot="1" x14ac:dyDescent="0.35">
      <c r="A234" s="21">
        <v>3.5400000000000298</v>
      </c>
      <c r="B234" s="14">
        <f t="shared" si="18"/>
        <v>0.20570351041783944</v>
      </c>
    </row>
    <row r="235" spans="1:2" x14ac:dyDescent="0.3">
      <c r="A235" s="21">
        <v>3.55000000000003</v>
      </c>
      <c r="B235" s="7">
        <f t="shared" si="18"/>
        <v>0.20393259869359015</v>
      </c>
    </row>
    <row r="236" spans="1:2" ht="15" thickBot="1" x14ac:dyDescent="0.35">
      <c r="A236" s="21">
        <v>3.5600000000000298</v>
      </c>
      <c r="B236" s="14">
        <f t="shared" si="18"/>
        <v>0.20217747476934533</v>
      </c>
    </row>
    <row r="237" spans="1:2" x14ac:dyDescent="0.3">
      <c r="A237" s="21">
        <v>3.57000000000003</v>
      </c>
      <c r="B237" s="7">
        <f t="shared" si="18"/>
        <v>0.20043801242702725</v>
      </c>
    </row>
    <row r="238" spans="1:2" ht="15" thickBot="1" x14ac:dyDescent="0.35">
      <c r="A238" s="21">
        <v>3.5800000000000298</v>
      </c>
      <c r="B238" s="14">
        <f t="shared" si="18"/>
        <v>0.19871408589767309</v>
      </c>
    </row>
    <row r="239" spans="1:2" x14ac:dyDescent="0.3">
      <c r="A239" s="21">
        <v>3.5900000000000301</v>
      </c>
      <c r="B239" s="7">
        <f t="shared" si="18"/>
        <v>0.19700556987761106</v>
      </c>
    </row>
    <row r="240" spans="1:2" ht="15" thickBot="1" x14ac:dyDescent="0.35">
      <c r="A240" s="21">
        <v>3.6000000000000298</v>
      </c>
      <c r="B240" s="14">
        <f t="shared" si="18"/>
        <v>0.1953123395440042</v>
      </c>
    </row>
    <row r="241" spans="1:2" x14ac:dyDescent="0.3">
      <c r="A241" s="21">
        <v>3.6100000000000301</v>
      </c>
      <c r="B241" s="7">
        <f t="shared" si="18"/>
        <v>0.19363427056976815</v>
      </c>
    </row>
    <row r="242" spans="1:2" ht="15" thickBot="1" x14ac:dyDescent="0.35">
      <c r="A242" s="21">
        <v>3.6200000000000299</v>
      </c>
      <c r="B242" s="14">
        <f t="shared" si="18"/>
        <v>0.19197123913788477</v>
      </c>
    </row>
    <row r="243" spans="1:2" x14ac:dyDescent="0.3">
      <c r="A243" s="21">
        <v>3.6300000000000301</v>
      </c>
      <c r="B243" s="7">
        <f t="shared" si="18"/>
        <v>0.1903231219551248</v>
      </c>
    </row>
    <row r="244" spans="1:2" ht="15" thickBot="1" x14ac:dyDescent="0.35">
      <c r="A244" s="21">
        <v>3.6400000000000299</v>
      </c>
      <c r="B244" s="14">
        <f t="shared" si="18"/>
        <v>0.18868979626519411</v>
      </c>
    </row>
    <row r="245" spans="1:2" x14ac:dyDescent="0.3">
      <c r="A245" s="21">
        <v>3.6500000000000301</v>
      </c>
      <c r="B245" s="7">
        <f t="shared" si="18"/>
        <v>0.18707113986131646</v>
      </c>
    </row>
    <row r="246" spans="1:2" ht="15" thickBot="1" x14ac:dyDescent="0.35">
      <c r="A246" s="21">
        <v>3.6600000000000299</v>
      </c>
      <c r="B246" s="14">
        <f t="shared" si="18"/>
        <v>0.18546703109827309</v>
      </c>
    </row>
    <row r="247" spans="1:2" x14ac:dyDescent="0.3">
      <c r="A247" s="21">
        <v>3.6700000000000301</v>
      </c>
      <c r="B247" s="7">
        <f t="shared" si="18"/>
        <v>0.18387734890390642</v>
      </c>
    </row>
    <row r="248" spans="1:2" ht="15" thickBot="1" x14ac:dyDescent="0.35">
      <c r="A248" s="21">
        <v>3.6800000000000299</v>
      </c>
      <c r="B248" s="14">
        <f t="shared" si="18"/>
        <v>0.18230197279010577</v>
      </c>
    </row>
    <row r="249" spans="1:2" x14ac:dyDescent="0.3">
      <c r="A249" s="21">
        <v>3.6900000000000301</v>
      </c>
      <c r="B249" s="7">
        <f t="shared" si="18"/>
        <v>0.18074078286328799</v>
      </c>
    </row>
    <row r="250" spans="1:2" ht="15" thickBot="1" x14ac:dyDescent="0.35">
      <c r="A250" s="21">
        <v>3.7000000000000299</v>
      </c>
      <c r="B250" s="14">
        <f t="shared" si="18"/>
        <v>0.17919365983438473</v>
      </c>
    </row>
    <row r="251" spans="1:2" x14ac:dyDescent="0.3">
      <c r="A251" s="21">
        <v>3.7100000000000302</v>
      </c>
      <c r="B251" s="7">
        <f t="shared" si="18"/>
        <v>0.17766048502835197</v>
      </c>
    </row>
    <row r="252" spans="1:2" ht="15" thickBot="1" x14ac:dyDescent="0.35">
      <c r="A252" s="21">
        <v>3.7200000000000299</v>
      </c>
      <c r="B252" s="14">
        <f t="shared" si="18"/>
        <v>0.1761411403932116</v>
      </c>
    </row>
    <row r="253" spans="1:2" x14ac:dyDescent="0.3">
      <c r="A253" s="21">
        <v>3.7300000000000302</v>
      </c>
      <c r="B253" s="7">
        <f t="shared" si="18"/>
        <v>0.17463550850864087</v>
      </c>
    </row>
    <row r="254" spans="1:2" ht="15" thickBot="1" x14ac:dyDescent="0.35">
      <c r="A254" s="21">
        <v>3.74000000000003</v>
      </c>
      <c r="B254" s="14">
        <f t="shared" si="18"/>
        <v>0.17314347259411905</v>
      </c>
    </row>
    <row r="255" spans="1:2" x14ac:dyDescent="0.3">
      <c r="A255" s="21">
        <v>3.75000000000004</v>
      </c>
      <c r="B255" s="7">
        <f t="shared" si="18"/>
        <v>0.17166491651664295</v>
      </c>
    </row>
    <row r="256" spans="1:2" ht="15" thickBot="1" x14ac:dyDescent="0.35">
      <c r="A256" s="21">
        <v>3.7600000000000402</v>
      </c>
      <c r="B256" s="14">
        <f t="shared" si="18"/>
        <v>0.17019972479803233</v>
      </c>
    </row>
    <row r="257" spans="1:2" x14ac:dyDescent="0.3">
      <c r="A257" s="21">
        <v>3.77000000000004</v>
      </c>
      <c r="B257" s="7">
        <f t="shared" si="18"/>
        <v>0.16874778262181464</v>
      </c>
    </row>
    <row r="258" spans="1:2" ht="15" thickBot="1" x14ac:dyDescent="0.35">
      <c r="A258" s="21">
        <v>3.7800000000000402</v>
      </c>
      <c r="B258" s="14">
        <f t="shared" si="18"/>
        <v>0.16730897583972679</v>
      </c>
    </row>
    <row r="259" spans="1:2" x14ac:dyDescent="0.3">
      <c r="A259" s="21">
        <v>3.79000000000004</v>
      </c>
      <c r="B259" s="7">
        <f t="shared" si="18"/>
        <v>0.16588319097783055</v>
      </c>
    </row>
    <row r="260" spans="1:2" ht="15" thickBot="1" x14ac:dyDescent="0.35">
      <c r="A260" s="21">
        <v>3.8000000000000398</v>
      </c>
      <c r="B260" s="14">
        <f t="shared" si="18"/>
        <v>0.16447031524224895</v>
      </c>
    </row>
    <row r="261" spans="1:2" x14ac:dyDescent="0.3">
      <c r="A261" s="21">
        <v>3.81000000000004</v>
      </c>
      <c r="B261" s="7">
        <f t="shared" si="18"/>
        <v>0.1630702365245468</v>
      </c>
    </row>
    <row r="262" spans="1:2" ht="15" thickBot="1" x14ac:dyDescent="0.35">
      <c r="A262" s="21">
        <v>3.8200000000000398</v>
      </c>
      <c r="B262" s="14">
        <f t="shared" si="18"/>
        <v>0.16168284340675446</v>
      </c>
    </row>
    <row r="263" spans="1:2" x14ac:dyDescent="0.3">
      <c r="A263" s="21">
        <v>3.83000000000004</v>
      </c>
      <c r="B263" s="7">
        <f t="shared" si="18"/>
        <v>0.16030802516604953</v>
      </c>
    </row>
    <row r="264" spans="1:2" ht="15" thickBot="1" x14ac:dyDescent="0.35">
      <c r="A264" s="21">
        <v>3.8400000000000398</v>
      </c>
      <c r="B264" s="14">
        <f t="shared" si="18"/>
        <v>0.15894567177910823</v>
      </c>
    </row>
    <row r="265" spans="1:2" x14ac:dyDescent="0.3">
      <c r="A265" s="21">
        <v>3.8500000000000401</v>
      </c>
      <c r="B265" s="7">
        <f t="shared" si="18"/>
        <v>0.15759567392613011</v>
      </c>
    </row>
    <row r="266" spans="1:2" ht="15" thickBot="1" x14ac:dyDescent="0.35">
      <c r="A266" s="21">
        <v>3.8600000000000398</v>
      </c>
      <c r="B266" s="14">
        <f t="shared" si="18"/>
        <v>0.1562579229945546</v>
      </c>
    </row>
    <row r="267" spans="1:2" x14ac:dyDescent="0.3">
      <c r="A267" s="21">
        <v>3.8700000000000401</v>
      </c>
      <c r="B267" s="7">
        <f t="shared" si="18"/>
        <v>0.15493231108246711</v>
      </c>
    </row>
    <row r="268" spans="1:2" ht="15" thickBot="1" x14ac:dyDescent="0.35">
      <c r="A268" s="21">
        <v>3.8800000000000399</v>
      </c>
      <c r="B268" s="14">
        <f t="shared" si="18"/>
        <v>0.15361873100171455</v>
      </c>
    </row>
    <row r="269" spans="1:2" x14ac:dyDescent="0.3">
      <c r="A269" s="21">
        <v>3.8900000000000401</v>
      </c>
      <c r="B269" s="7">
        <f t="shared" si="18"/>
        <v>0.15231707628073227</v>
      </c>
    </row>
    <row r="270" spans="1:2" ht="15" thickBot="1" x14ac:dyDescent="0.35">
      <c r="A270" s="21">
        <v>3.9000000000000399</v>
      </c>
      <c r="B270" s="14">
        <f t="shared" si="18"/>
        <v>0.15102724116709385</v>
      </c>
    </row>
    <row r="271" spans="1:2" x14ac:dyDescent="0.3">
      <c r="A271" s="21">
        <v>3.9100000000000401</v>
      </c>
      <c r="B271" s="7">
        <f t="shared" si="18"/>
        <v>0.14974912062979059</v>
      </c>
    </row>
    <row r="272" spans="1:2" ht="15" thickBot="1" x14ac:dyDescent="0.35">
      <c r="A272" s="21">
        <v>3.9200000000000399</v>
      </c>
      <c r="B272" s="14">
        <f t="shared" si="18"/>
        <v>0.14848261036125118</v>
      </c>
    </row>
    <row r="273" spans="1:2" x14ac:dyDescent="0.3">
      <c r="A273" s="21">
        <v>3.9300000000000401</v>
      </c>
      <c r="B273" s="7">
        <f t="shared" si="18"/>
        <v>0.14722760677910601</v>
      </c>
    </row>
    <row r="274" spans="1:2" ht="15" thickBot="1" x14ac:dyDescent="0.35">
      <c r="A274" s="21">
        <v>3.9400000000000399</v>
      </c>
      <c r="B274" s="14">
        <f t="shared" si="18"/>
        <v>0.14598400702770975</v>
      </c>
    </row>
    <row r="275" spans="1:2" x14ac:dyDescent="0.3">
      <c r="A275" s="21">
        <v>3.9500000000000401</v>
      </c>
      <c r="B275" s="7">
        <f t="shared" si="18"/>
        <v>0.14475170897942127</v>
      </c>
    </row>
    <row r="276" spans="1:2" ht="15" thickBot="1" x14ac:dyDescent="0.35">
      <c r="A276" s="21">
        <v>3.9600000000000399</v>
      </c>
      <c r="B276" s="14">
        <f t="shared" si="18"/>
        <v>0.14353061123565816</v>
      </c>
    </row>
    <row r="277" spans="1:2" x14ac:dyDescent="0.3">
      <c r="A277" s="21">
        <v>3.9700000000000402</v>
      </c>
      <c r="B277" s="7">
        <f t="shared" si="18"/>
        <v>0.1423206131277244</v>
      </c>
    </row>
    <row r="278" spans="1:2" ht="15" thickBot="1" x14ac:dyDescent="0.35">
      <c r="A278" s="21">
        <v>3.98000000000004</v>
      </c>
      <c r="B278" s="14">
        <f t="shared" si="18"/>
        <v>0.14112161471742565</v>
      </c>
    </row>
    <row r="279" spans="1:2" x14ac:dyDescent="0.3">
      <c r="A279" s="21">
        <v>3.9900000000000402</v>
      </c>
      <c r="B279" s="7">
        <f t="shared" si="18"/>
        <v>0.13993351679747235</v>
      </c>
    </row>
    <row r="280" spans="1:2" ht="15" thickBot="1" x14ac:dyDescent="0.35">
      <c r="A280" s="21">
        <v>4.00000000000004</v>
      </c>
      <c r="B280" s="14">
        <f t="shared" si="18"/>
        <v>0.13875622089168357</v>
      </c>
    </row>
    <row r="281" spans="1:2" x14ac:dyDescent="0.3">
      <c r="A281" s="21">
        <v>4.0100000000000398</v>
      </c>
      <c r="B281" s="7">
        <f t="shared" si="18"/>
        <v>0.13758962925499471</v>
      </c>
    </row>
    <row r="282" spans="1:2" ht="15" thickBot="1" x14ac:dyDescent="0.35">
      <c r="A282" s="21">
        <v>4.0200000000000404</v>
      </c>
      <c r="B282" s="14">
        <f t="shared" si="18"/>
        <v>0.13643364487327331</v>
      </c>
    </row>
    <row r="283" spans="1:2" x14ac:dyDescent="0.3">
      <c r="A283" s="21">
        <v>4.0300000000000402</v>
      </c>
      <c r="B283" s="7">
        <f t="shared" si="18"/>
        <v>0.1352881714629583</v>
      </c>
    </row>
    <row r="284" spans="1:2" ht="15" thickBot="1" x14ac:dyDescent="0.35">
      <c r="A284" s="21">
        <v>4.04000000000004</v>
      </c>
      <c r="B284" s="14">
        <f t="shared" si="18"/>
        <v>0.13415311347051556</v>
      </c>
    </row>
    <row r="285" spans="1:2" x14ac:dyDescent="0.3">
      <c r="A285" s="21">
        <v>4.0500000000000398</v>
      </c>
      <c r="B285" s="7">
        <f t="shared" si="18"/>
        <v>0.13302837607172902</v>
      </c>
    </row>
    <row r="286" spans="1:2" ht="15" thickBot="1" x14ac:dyDescent="0.35">
      <c r="A286" s="21">
        <v>4.0600000000000396</v>
      </c>
      <c r="B286" s="14">
        <f t="shared" si="18"/>
        <v>0.13191386517082382</v>
      </c>
    </row>
    <row r="287" spans="1:2" x14ac:dyDescent="0.3">
      <c r="A287" s="21">
        <v>4.0700000000000403</v>
      </c>
      <c r="B287" s="7">
        <f t="shared" si="18"/>
        <v>0.13080948739943055</v>
      </c>
    </row>
    <row r="288" spans="1:2" ht="15" thickBot="1" x14ac:dyDescent="0.35">
      <c r="A288" s="21">
        <v>4.08000000000004</v>
      </c>
      <c r="B288" s="14">
        <f t="shared" si="18"/>
        <v>0.12971515011539875</v>
      </c>
    </row>
    <row r="289" spans="1:2" x14ac:dyDescent="0.3">
      <c r="A289" s="21">
        <v>4.0900000000000398</v>
      </c>
      <c r="B289" s="7">
        <f t="shared" si="18"/>
        <v>0.12863076140145832</v>
      </c>
    </row>
    <row r="290" spans="1:2" ht="15" thickBot="1" x14ac:dyDescent="0.35">
      <c r="A290" s="21">
        <v>4.1000000000000396</v>
      </c>
      <c r="B290" s="14">
        <f t="shared" si="18"/>
        <v>0.12755623006374148</v>
      </c>
    </row>
    <row r="291" spans="1:2" x14ac:dyDescent="0.3">
      <c r="A291" s="21">
        <v>4.1100000000000403</v>
      </c>
      <c r="B291" s="7">
        <f t="shared" si="18"/>
        <v>0.12649146563016744</v>
      </c>
    </row>
    <row r="292" spans="1:2" ht="15" thickBot="1" x14ac:dyDescent="0.35">
      <c r="A292" s="21">
        <v>4.1200000000000401</v>
      </c>
      <c r="B292" s="14">
        <f t="shared" si="18"/>
        <v>0.1254363783486909</v>
      </c>
    </row>
    <row r="293" spans="1:2" x14ac:dyDescent="0.3">
      <c r="A293" s="21">
        <v>4.1300000000000399</v>
      </c>
      <c r="B293" s="7">
        <f t="shared" si="18"/>
        <v>0.12439087918542807</v>
      </c>
    </row>
    <row r="294" spans="1:2" ht="15" thickBot="1" x14ac:dyDescent="0.35">
      <c r="A294" s="21">
        <v>4.1400000000000396</v>
      </c>
      <c r="B294" s="14">
        <f t="shared" si="18"/>
        <v>0.12335487982265518</v>
      </c>
    </row>
    <row r="295" spans="1:2" x14ac:dyDescent="0.3">
      <c r="A295" s="21">
        <v>4.1500000000000403</v>
      </c>
      <c r="B295" s="7">
        <f t="shared" si="18"/>
        <v>0.12232829265669158</v>
      </c>
    </row>
    <row r="296" spans="1:2" ht="15" thickBot="1" x14ac:dyDescent="0.35">
      <c r="A296" s="21">
        <v>4.1600000000000401</v>
      </c>
      <c r="B296" s="14">
        <f t="shared" si="18"/>
        <v>0.12131103079566885</v>
      </c>
    </row>
    <row r="297" spans="1:2" x14ac:dyDescent="0.3">
      <c r="A297" s="21">
        <v>4.1700000000000399</v>
      </c>
      <c r="B297" s="7">
        <f t="shared" ref="B297:B360" si="19">(($A$1+1)/2*A297^2/(1+($A$1-1)/2*A297^2))^($A$1/($A$1-1))*(2*$A$1/($A$1+1)*A297^2-($A$1-1)/($A$1+1))^(-1/($A$1-1))</f>
        <v>0.12030300805718946</v>
      </c>
    </row>
    <row r="298" spans="1:2" ht="15" thickBot="1" x14ac:dyDescent="0.35">
      <c r="A298" s="21">
        <v>4.1800000000000503</v>
      </c>
      <c r="B298" s="14">
        <f t="shared" si="19"/>
        <v>0.1193041389658811</v>
      </c>
    </row>
    <row r="299" spans="1:2" x14ac:dyDescent="0.3">
      <c r="A299" s="21">
        <v>4.1900000000000501</v>
      </c>
      <c r="B299" s="7">
        <f t="shared" si="19"/>
        <v>0.11831433875085373</v>
      </c>
    </row>
    <row r="300" spans="1:2" ht="15" thickBot="1" x14ac:dyDescent="0.35">
      <c r="A300" s="21">
        <v>4.2000000000000499</v>
      </c>
      <c r="B300" s="14">
        <f t="shared" si="19"/>
        <v>0.11733352334305054</v>
      </c>
    </row>
    <row r="301" spans="1:2" x14ac:dyDescent="0.3">
      <c r="A301" s="21">
        <v>4.2100000000000497</v>
      </c>
      <c r="B301" s="7">
        <f t="shared" si="19"/>
        <v>0.11636160937251715</v>
      </c>
    </row>
    <row r="302" spans="1:2" ht="15" thickBot="1" x14ac:dyDescent="0.35">
      <c r="A302" s="21">
        <v>4.2200000000000504</v>
      </c>
      <c r="B302" s="14">
        <f t="shared" si="19"/>
        <v>0.11539851416557469</v>
      </c>
    </row>
    <row r="303" spans="1:2" x14ac:dyDescent="0.3">
      <c r="A303" s="21">
        <v>4.2300000000000502</v>
      </c>
      <c r="B303" s="7">
        <f t="shared" si="19"/>
        <v>0.11444415574191066</v>
      </c>
    </row>
    <row r="304" spans="1:2" ht="15" thickBot="1" x14ac:dyDescent="0.35">
      <c r="A304" s="21">
        <v>4.24000000000005</v>
      </c>
      <c r="B304" s="14">
        <f t="shared" si="19"/>
        <v>0.1134984528115876</v>
      </c>
    </row>
    <row r="305" spans="1:2" x14ac:dyDescent="0.3">
      <c r="A305" s="21">
        <v>4.2500000000000497</v>
      </c>
      <c r="B305" s="7">
        <f t="shared" si="19"/>
        <v>0.11256132477197399</v>
      </c>
    </row>
    <row r="306" spans="1:2" ht="15" thickBot="1" x14ac:dyDescent="0.35">
      <c r="A306" s="21">
        <v>4.2600000000000504</v>
      </c>
      <c r="B306" s="14">
        <f t="shared" si="19"/>
        <v>0.11163269170459947</v>
      </c>
    </row>
    <row r="307" spans="1:2" x14ac:dyDescent="0.3">
      <c r="A307" s="21">
        <v>4.2700000000000502</v>
      </c>
      <c r="B307" s="7">
        <f t="shared" si="19"/>
        <v>0.11071247437194172</v>
      </c>
    </row>
    <row r="308" spans="1:2" ht="15" thickBot="1" x14ac:dyDescent="0.35">
      <c r="A308" s="21">
        <v>4.28000000000005</v>
      </c>
      <c r="B308" s="14">
        <f t="shared" si="19"/>
        <v>0.10980059421414182</v>
      </c>
    </row>
    <row r="309" spans="1:2" x14ac:dyDescent="0.3">
      <c r="A309" s="21">
        <v>4.2900000000000498</v>
      </c>
      <c r="B309" s="7">
        <f t="shared" si="19"/>
        <v>0.10889697334565802</v>
      </c>
    </row>
    <row r="310" spans="1:2" ht="15" thickBot="1" x14ac:dyDescent="0.35">
      <c r="A310" s="21">
        <v>4.3000000000000496</v>
      </c>
      <c r="B310" s="14">
        <f t="shared" si="19"/>
        <v>0.10800153455185615</v>
      </c>
    </row>
    <row r="311" spans="1:2" x14ac:dyDescent="0.3">
      <c r="A311" s="21">
        <v>4.3100000000000502</v>
      </c>
      <c r="B311" s="7">
        <f t="shared" si="19"/>
        <v>0.10711420128554155</v>
      </c>
    </row>
    <row r="312" spans="1:2" ht="15" thickBot="1" x14ac:dyDescent="0.35">
      <c r="A312" s="21">
        <v>4.32000000000005</v>
      </c>
      <c r="B312" s="14">
        <f t="shared" si="19"/>
        <v>0.10623489766343722</v>
      </c>
    </row>
    <row r="313" spans="1:2" x14ac:dyDescent="0.3">
      <c r="A313" s="21">
        <v>4.3300000000000498</v>
      </c>
      <c r="B313" s="7">
        <f t="shared" si="19"/>
        <v>0.10536354846260534</v>
      </c>
    </row>
    <row r="314" spans="1:2" ht="15" thickBot="1" x14ac:dyDescent="0.35">
      <c r="A314" s="21">
        <v>4.3400000000000496</v>
      </c>
      <c r="B314" s="14">
        <f t="shared" si="19"/>
        <v>0.10450007911682288</v>
      </c>
    </row>
    <row r="315" spans="1:2" x14ac:dyDescent="0.3">
      <c r="A315" s="21">
        <v>4.3500000000000503</v>
      </c>
      <c r="B315" s="7">
        <f t="shared" si="19"/>
        <v>0.1036444157129061</v>
      </c>
    </row>
    <row r="316" spans="1:2" ht="15" thickBot="1" x14ac:dyDescent="0.35">
      <c r="A316" s="21">
        <v>4.3600000000000501</v>
      </c>
      <c r="B316" s="14">
        <f t="shared" si="19"/>
        <v>0.10279648498699319</v>
      </c>
    </row>
    <row r="317" spans="1:2" x14ac:dyDescent="0.3">
      <c r="A317" s="21">
        <v>4.3700000000000498</v>
      </c>
      <c r="B317" s="7">
        <f t="shared" si="19"/>
        <v>0.10195621432078293</v>
      </c>
    </row>
    <row r="318" spans="1:2" ht="15" thickBot="1" x14ac:dyDescent="0.35">
      <c r="A318" s="21">
        <v>4.3800000000000496</v>
      </c>
      <c r="B318" s="14">
        <f t="shared" si="19"/>
        <v>0.10112353173773377</v>
      </c>
    </row>
    <row r="319" spans="1:2" x14ac:dyDescent="0.3">
      <c r="A319" s="21">
        <v>4.3900000000000503</v>
      </c>
      <c r="B319" s="7">
        <f t="shared" si="19"/>
        <v>0.10029836589922542</v>
      </c>
    </row>
    <row r="320" spans="1:2" ht="15" thickBot="1" x14ac:dyDescent="0.35">
      <c r="A320" s="21">
        <v>4.4000000000000501</v>
      </c>
      <c r="B320" s="14">
        <f t="shared" si="19"/>
        <v>9.9480646100685854E-2</v>
      </c>
    </row>
    <row r="321" spans="1:2" x14ac:dyDescent="0.3">
      <c r="A321" s="21">
        <v>4.4100000000000499</v>
      </c>
      <c r="B321" s="7">
        <f t="shared" si="19"/>
        <v>9.8670302267683765E-2</v>
      </c>
    </row>
    <row r="322" spans="1:2" ht="15" thickBot="1" x14ac:dyDescent="0.35">
      <c r="A322" s="21">
        <v>4.4200000000000497</v>
      </c>
      <c r="B322" s="14">
        <f t="shared" si="19"/>
        <v>9.7867264951993271E-2</v>
      </c>
    </row>
    <row r="323" spans="1:2" x14ac:dyDescent="0.3">
      <c r="A323" s="21">
        <v>4.4300000000000503</v>
      </c>
      <c r="B323" s="7">
        <f t="shared" si="19"/>
        <v>9.7071465327626005E-2</v>
      </c>
    </row>
    <row r="324" spans="1:2" ht="15" thickBot="1" x14ac:dyDescent="0.35">
      <c r="A324" s="21">
        <v>4.4400000000000501</v>
      </c>
      <c r="B324" s="14">
        <f t="shared" si="19"/>
        <v>9.6282835186840166E-2</v>
      </c>
    </row>
    <row r="325" spans="1:2" x14ac:dyDescent="0.3">
      <c r="A325" s="21">
        <v>4.4500000000000499</v>
      </c>
      <c r="B325" s="7">
        <f t="shared" si="19"/>
        <v>9.5501306936122535E-2</v>
      </c>
    </row>
    <row r="326" spans="1:2" ht="15" thickBot="1" x14ac:dyDescent="0.35">
      <c r="A326" s="21">
        <v>4.4600000000000497</v>
      </c>
      <c r="B326" s="14">
        <f t="shared" si="19"/>
        <v>9.4726813592148948E-2</v>
      </c>
    </row>
    <row r="327" spans="1:2" x14ac:dyDescent="0.3">
      <c r="A327" s="21">
        <v>4.4700000000000504</v>
      </c>
      <c r="B327" s="7">
        <f t="shared" si="19"/>
        <v>9.3959288777723887E-2</v>
      </c>
    </row>
    <row r="328" spans="1:2" ht="15" thickBot="1" x14ac:dyDescent="0.35">
      <c r="A328" s="21">
        <v>4.4800000000000502</v>
      </c>
      <c r="B328" s="14">
        <f t="shared" si="19"/>
        <v>9.3198666717700801E-2</v>
      </c>
    </row>
    <row r="329" spans="1:2" x14ac:dyDescent="0.3">
      <c r="A329" s="21">
        <v>4.49000000000005</v>
      </c>
      <c r="B329" s="7">
        <f t="shared" si="19"/>
        <v>9.2444882234884396E-2</v>
      </c>
    </row>
    <row r="330" spans="1:2" ht="15" thickBot="1" x14ac:dyDescent="0.35">
      <c r="A330" s="21">
        <v>4.5000000000000497</v>
      </c>
      <c r="B330" s="14">
        <f t="shared" si="19"/>
        <v>9.1697870745918952E-2</v>
      </c>
    </row>
    <row r="331" spans="1:2" x14ac:dyDescent="0.3">
      <c r="A331" s="21">
        <v>4.5100000000000504</v>
      </c>
      <c r="B331" s="7">
        <f t="shared" si="19"/>
        <v>9.0957568257161059E-2</v>
      </c>
    </row>
    <row r="332" spans="1:2" ht="15" thickBot="1" x14ac:dyDescent="0.35">
      <c r="A332" s="21">
        <v>4.5200000000000502</v>
      </c>
      <c r="B332" s="14">
        <f t="shared" si="19"/>
        <v>9.0223911360541628E-2</v>
      </c>
    </row>
    <row r="333" spans="1:2" x14ac:dyDescent="0.3">
      <c r="A333" s="21">
        <v>4.53000000000005</v>
      </c>
      <c r="B333" s="7">
        <f t="shared" si="19"/>
        <v>8.9496837229414913E-2</v>
      </c>
    </row>
    <row r="334" spans="1:2" ht="15" thickBot="1" x14ac:dyDescent="0.35">
      <c r="A334" s="21">
        <v>4.5400000000000498</v>
      </c>
      <c r="B334" s="14">
        <f t="shared" si="19"/>
        <v>8.8776283614400861E-2</v>
      </c>
    </row>
    <row r="335" spans="1:2" x14ac:dyDescent="0.3">
      <c r="A335" s="21">
        <v>4.5500000000000496</v>
      </c>
      <c r="B335" s="7">
        <f t="shared" si="19"/>
        <v>8.8062188839216696E-2</v>
      </c>
    </row>
    <row r="336" spans="1:2" ht="15" thickBot="1" x14ac:dyDescent="0.35">
      <c r="A336" s="21">
        <v>4.5600000000000502</v>
      </c>
      <c r="B336" s="14">
        <f t="shared" si="19"/>
        <v>8.735449179650491E-2</v>
      </c>
    </row>
    <row r="337" spans="1:2" x14ac:dyDescent="0.3">
      <c r="A337" s="21">
        <v>4.57000000000005</v>
      </c>
      <c r="B337" s="7">
        <f t="shared" si="19"/>
        <v>8.6653131943653372E-2</v>
      </c>
    </row>
    <row r="338" spans="1:2" ht="15" thickBot="1" x14ac:dyDescent="0.35">
      <c r="A338" s="21">
        <v>4.5800000000000498</v>
      </c>
      <c r="B338" s="14">
        <f t="shared" si="19"/>
        <v>8.5958049298613989E-2</v>
      </c>
    </row>
    <row r="339" spans="1:2" x14ac:dyDescent="0.3">
      <c r="A339" s="21">
        <v>4.5900000000000496</v>
      </c>
      <c r="B339" s="7">
        <f t="shared" si="19"/>
        <v>8.5269184435716586E-2</v>
      </c>
    </row>
    <row r="340" spans="1:2" ht="15" thickBot="1" x14ac:dyDescent="0.35">
      <c r="A340" s="21">
        <v>4.6000000000000503</v>
      </c>
      <c r="B340" s="14">
        <f t="shared" si="19"/>
        <v>8.4586478481483179E-2</v>
      </c>
    </row>
    <row r="341" spans="1:2" x14ac:dyDescent="0.3">
      <c r="A341" s="21">
        <v>4.6100000000000501</v>
      </c>
      <c r="B341" s="7">
        <f t="shared" si="19"/>
        <v>8.3909873110441471E-2</v>
      </c>
    </row>
    <row r="342" spans="1:2" ht="15" thickBot="1" x14ac:dyDescent="0.35">
      <c r="A342" s="21">
        <v>4.6200000000000596</v>
      </c>
      <c r="B342" s="14">
        <f t="shared" si="19"/>
        <v>8.3239310540937528E-2</v>
      </c>
    </row>
    <row r="343" spans="1:2" x14ac:dyDescent="0.3">
      <c r="A343" s="21">
        <v>4.6300000000000603</v>
      </c>
      <c r="B343" s="7">
        <f t="shared" si="19"/>
        <v>8.2574733530956235E-2</v>
      </c>
    </row>
    <row r="344" spans="1:2" ht="15" thickBot="1" x14ac:dyDescent="0.35">
      <c r="A344" s="21">
        <v>4.6400000000000601</v>
      </c>
      <c r="B344" s="14">
        <f t="shared" si="19"/>
        <v>8.1916085373935521E-2</v>
      </c>
    </row>
    <row r="345" spans="1:2" x14ac:dyDescent="0.3">
      <c r="A345" s="21">
        <v>4.6500000000000599</v>
      </c>
      <c r="B345" s="7">
        <f t="shared" si="19"/>
        <v>8.1263309894592822E-2</v>
      </c>
    </row>
    <row r="346" spans="1:2" ht="15" thickBot="1" x14ac:dyDescent="0.35">
      <c r="A346" s="21">
        <v>4.6600000000000597</v>
      </c>
      <c r="B346" s="14">
        <f t="shared" si="19"/>
        <v>8.0616351444754125E-2</v>
      </c>
    </row>
    <row r="347" spans="1:2" x14ac:dyDescent="0.3">
      <c r="A347" s="21">
        <v>4.6700000000000603</v>
      </c>
      <c r="B347" s="7">
        <f t="shared" si="19"/>
        <v>7.9975154899186829E-2</v>
      </c>
    </row>
    <row r="348" spans="1:2" ht="15" thickBot="1" x14ac:dyDescent="0.35">
      <c r="A348" s="21">
        <v>4.6800000000000601</v>
      </c>
      <c r="B348" s="14">
        <f t="shared" si="19"/>
        <v>7.9339665651443472E-2</v>
      </c>
    </row>
    <row r="349" spans="1:2" x14ac:dyDescent="0.3">
      <c r="A349" s="21">
        <v>4.6900000000000599</v>
      </c>
      <c r="B349" s="7">
        <f t="shared" si="19"/>
        <v>7.8709829609709514E-2</v>
      </c>
    </row>
    <row r="350" spans="1:2" ht="15" thickBot="1" x14ac:dyDescent="0.35">
      <c r="A350" s="21">
        <v>4.7000000000000597</v>
      </c>
      <c r="B350" s="14">
        <f t="shared" si="19"/>
        <v>7.8085593192662728E-2</v>
      </c>
    </row>
    <row r="351" spans="1:2" x14ac:dyDescent="0.3">
      <c r="A351" s="21">
        <v>4.7100000000000604</v>
      </c>
      <c r="B351" s="7">
        <f t="shared" si="19"/>
        <v>7.7466903325340425E-2</v>
      </c>
    </row>
    <row r="352" spans="1:2" ht="15" thickBot="1" x14ac:dyDescent="0.35">
      <c r="A352" s="21">
        <v>4.7200000000000601</v>
      </c>
      <c r="B352" s="14">
        <f t="shared" si="19"/>
        <v>7.6853707435017515E-2</v>
      </c>
    </row>
    <row r="353" spans="1:2" x14ac:dyDescent="0.3">
      <c r="A353" s="21">
        <v>4.7300000000000599</v>
      </c>
      <c r="B353" s="7">
        <f t="shared" si="19"/>
        <v>7.624595344709599E-2</v>
      </c>
    </row>
    <row r="354" spans="1:2" ht="15" thickBot="1" x14ac:dyDescent="0.35">
      <c r="A354" s="21">
        <v>4.7400000000000597</v>
      </c>
      <c r="B354" s="14">
        <f t="shared" si="19"/>
        <v>7.5643589781005438E-2</v>
      </c>
    </row>
    <row r="355" spans="1:2" x14ac:dyDescent="0.3">
      <c r="A355" s="21">
        <v>4.7500000000000604</v>
      </c>
      <c r="B355" s="7">
        <f t="shared" si="19"/>
        <v>7.5046565346116631E-2</v>
      </c>
    </row>
    <row r="356" spans="1:2" ht="15" thickBot="1" x14ac:dyDescent="0.35">
      <c r="A356" s="21">
        <v>4.7600000000000602</v>
      </c>
      <c r="B356" s="14">
        <f t="shared" si="19"/>
        <v>7.4454829537667799E-2</v>
      </c>
    </row>
    <row r="357" spans="1:2" x14ac:dyDescent="0.3">
      <c r="A357" s="21">
        <v>4.77000000000006</v>
      </c>
      <c r="B357" s="7">
        <f t="shared" si="19"/>
        <v>7.3868332232706002E-2</v>
      </c>
    </row>
    <row r="358" spans="1:2" ht="15" thickBot="1" x14ac:dyDescent="0.35">
      <c r="A358" s="21">
        <v>4.7800000000000598</v>
      </c>
      <c r="B358" s="14">
        <f t="shared" si="19"/>
        <v>7.3287023786039934E-2</v>
      </c>
    </row>
    <row r="359" spans="1:2" x14ac:dyDescent="0.3">
      <c r="A359" s="21">
        <v>4.7900000000000604</v>
      </c>
      <c r="B359" s="7">
        <f t="shared" si="19"/>
        <v>7.2710855026211788E-2</v>
      </c>
    </row>
    <row r="360" spans="1:2" ht="15" thickBot="1" x14ac:dyDescent="0.35">
      <c r="A360" s="21">
        <v>4.8000000000000602</v>
      </c>
      <c r="B360" s="14">
        <f t="shared" si="19"/>
        <v>7.213977725148156E-2</v>
      </c>
    </row>
    <row r="361" spans="1:2" x14ac:dyDescent="0.3">
      <c r="A361" s="21">
        <v>4.81000000000006</v>
      </c>
      <c r="B361" s="7">
        <f t="shared" ref="B361:B380" si="20">(($A$1+1)/2*A361^2/(1+($A$1-1)/2*A361^2))^($A$1/($A$1-1))*(2*$A$1/($A$1+1)*A361^2-($A$1-1)/($A$1+1))^(-1/($A$1-1))</f>
        <v>7.1573742225828865E-2</v>
      </c>
    </row>
    <row r="362" spans="1:2" ht="15" thickBot="1" x14ac:dyDescent="0.35">
      <c r="A362" s="21">
        <v>4.8200000000000598</v>
      </c>
      <c r="B362" s="14">
        <f t="shared" si="20"/>
        <v>7.1012702174971201E-2</v>
      </c>
    </row>
    <row r="363" spans="1:2" x14ac:dyDescent="0.3">
      <c r="A363" s="21">
        <v>4.8300000000000596</v>
      </c>
      <c r="B363" s="7">
        <f t="shared" si="20"/>
        <v>7.0456609782398663E-2</v>
      </c>
    </row>
    <row r="364" spans="1:2" ht="15" thickBot="1" x14ac:dyDescent="0.35">
      <c r="A364" s="21">
        <v>4.8400000000000603</v>
      </c>
      <c r="B364" s="14">
        <f t="shared" si="20"/>
        <v>6.9905418185427767E-2</v>
      </c>
    </row>
    <row r="365" spans="1:2" x14ac:dyDescent="0.3">
      <c r="A365" s="21">
        <v>4.85000000000006</v>
      </c>
      <c r="B365" s="7">
        <f t="shared" si="20"/>
        <v>6.9359080971271941E-2</v>
      </c>
    </row>
    <row r="366" spans="1:2" ht="15" thickBot="1" x14ac:dyDescent="0.35">
      <c r="A366" s="21">
        <v>4.8600000000000598</v>
      </c>
      <c r="B366" s="14">
        <f t="shared" si="20"/>
        <v>6.8817552173131402E-2</v>
      </c>
    </row>
    <row r="367" spans="1:2" x14ac:dyDescent="0.3">
      <c r="A367" s="21">
        <v>4.8700000000000596</v>
      </c>
      <c r="B367" s="7">
        <f t="shared" si="20"/>
        <v>6.8280786266301463E-2</v>
      </c>
    </row>
    <row r="368" spans="1:2" ht="15" thickBot="1" x14ac:dyDescent="0.35">
      <c r="A368" s="21">
        <v>4.8800000000000603</v>
      </c>
      <c r="B368" s="14">
        <f t="shared" si="20"/>
        <v>6.7748738164300396E-2</v>
      </c>
    </row>
    <row r="369" spans="1:2" x14ac:dyDescent="0.3">
      <c r="A369" s="21">
        <v>4.8900000000000601</v>
      </c>
      <c r="B369" s="7">
        <f t="shared" si="20"/>
        <v>6.7221363215016774E-2</v>
      </c>
    </row>
    <row r="370" spans="1:2" ht="15" thickBot="1" x14ac:dyDescent="0.35">
      <c r="A370" s="21">
        <v>4.9000000000000599</v>
      </c>
      <c r="B370" s="14">
        <f t="shared" si="20"/>
        <v>6.6698617196877419E-2</v>
      </c>
    </row>
    <row r="371" spans="1:2" x14ac:dyDescent="0.3">
      <c r="A371" s="21">
        <v>4.9100000000000597</v>
      </c>
      <c r="B371" s="7">
        <f t="shared" si="20"/>
        <v>6.6180456315035205E-2</v>
      </c>
    </row>
    <row r="372" spans="1:2" ht="15" thickBot="1" x14ac:dyDescent="0.35">
      <c r="A372" s="21">
        <v>4.9200000000000603</v>
      </c>
      <c r="B372" s="14">
        <f t="shared" si="20"/>
        <v>6.5666837197577793E-2</v>
      </c>
    </row>
    <row r="373" spans="1:2" x14ac:dyDescent="0.3">
      <c r="A373" s="21">
        <v>4.9300000000000601</v>
      </c>
      <c r="B373" s="7">
        <f t="shared" si="20"/>
        <v>6.5157716891757186E-2</v>
      </c>
    </row>
    <row r="374" spans="1:2" ht="15" thickBot="1" x14ac:dyDescent="0.35">
      <c r="A374" s="21">
        <v>4.9400000000000599</v>
      </c>
      <c r="B374" s="14">
        <f t="shared" si="20"/>
        <v>6.4653052860241367E-2</v>
      </c>
    </row>
    <row r="375" spans="1:2" x14ac:dyDescent="0.3">
      <c r="A375" s="21">
        <v>4.9500000000000597</v>
      </c>
      <c r="B375" s="7">
        <f t="shared" si="20"/>
        <v>6.4152802977385903E-2</v>
      </c>
    </row>
    <row r="376" spans="1:2" ht="15" thickBot="1" x14ac:dyDescent="0.35">
      <c r="A376" s="21">
        <v>4.9600000000000604</v>
      </c>
      <c r="B376" s="14">
        <f t="shared" si="20"/>
        <v>6.3656925525529637E-2</v>
      </c>
    </row>
    <row r="377" spans="1:2" x14ac:dyDescent="0.3">
      <c r="A377" s="21">
        <v>4.9700000000000601</v>
      </c>
      <c r="B377" s="7">
        <f t="shared" si="20"/>
        <v>6.3165379191310253E-2</v>
      </c>
    </row>
    <row r="378" spans="1:2" ht="15" thickBot="1" x14ac:dyDescent="0.35">
      <c r="A378" s="21">
        <v>4.9800000000000599</v>
      </c>
      <c r="B378" s="14">
        <f t="shared" si="20"/>
        <v>6.2678123062003765E-2</v>
      </c>
    </row>
    <row r="379" spans="1:2" x14ac:dyDescent="0.3">
      <c r="A379" s="21">
        <v>4.9900000000000597</v>
      </c>
      <c r="B379" s="7">
        <f t="shared" si="20"/>
        <v>6.2195116621885572E-2</v>
      </c>
    </row>
    <row r="380" spans="1:2" ht="15" thickBot="1" x14ac:dyDescent="0.35">
      <c r="A380" s="21">
        <v>5.0000000000000604</v>
      </c>
      <c r="B380" s="14">
        <f t="shared" si="20"/>
        <v>6.1716319748614697E-2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A16" sqref="A16"/>
    </sheetView>
  </sheetViews>
  <sheetFormatPr defaultRowHeight="14.4" x14ac:dyDescent="0.3"/>
  <sheetData>
    <row r="1" spans="1:2" ht="15" thickBot="1" x14ac:dyDescent="0.35">
      <c r="A1" s="5" t="s">
        <v>4</v>
      </c>
      <c r="B1" s="69">
        <v>1.3</v>
      </c>
    </row>
    <row r="2" spans="1:2" x14ac:dyDescent="0.3">
      <c r="A2" s="8" t="s">
        <v>1</v>
      </c>
      <c r="B2" s="9" t="s">
        <v>3</v>
      </c>
    </row>
    <row r="3" spans="1:2" x14ac:dyDescent="0.3">
      <c r="A3" s="11">
        <v>2.9</v>
      </c>
      <c r="B3" s="7">
        <f t="shared" ref="B3:B27" si="0">1/A3*(2/($B$1+1)*(1+($B$1-1)/2*A3^2))^(($B$1+1)/2/($B$1-1))</f>
        <v>4.6073076935430146</v>
      </c>
    </row>
    <row r="4" spans="1:2" x14ac:dyDescent="0.3">
      <c r="A4" s="11">
        <v>2.91</v>
      </c>
      <c r="B4" s="7">
        <f t="shared" si="0"/>
        <v>4.6596727123026538</v>
      </c>
    </row>
    <row r="5" spans="1:2" x14ac:dyDescent="0.3">
      <c r="A5" s="11">
        <v>2.911</v>
      </c>
      <c r="B5" s="7">
        <f t="shared" si="0"/>
        <v>4.6649433377008886</v>
      </c>
    </row>
    <row r="6" spans="1:2" x14ac:dyDescent="0.3">
      <c r="A6" s="11">
        <v>2.9119999999999999</v>
      </c>
      <c r="B6" s="7">
        <f t="shared" si="0"/>
        <v>4.670220193632459</v>
      </c>
    </row>
    <row r="7" spans="1:2" x14ac:dyDescent="0.3">
      <c r="A7" s="11">
        <v>2.9129999999999998</v>
      </c>
      <c r="B7" s="7">
        <f t="shared" si="0"/>
        <v>4.6755032866815878</v>
      </c>
    </row>
    <row r="8" spans="1:2" x14ac:dyDescent="0.3">
      <c r="A8" s="11">
        <v>2.9131</v>
      </c>
      <c r="B8" s="7">
        <f t="shared" si="0"/>
        <v>4.6760319392816498</v>
      </c>
    </row>
    <row r="9" spans="1:2" x14ac:dyDescent="0.3">
      <c r="A9" s="11">
        <v>2.9131999999999998</v>
      </c>
      <c r="B9" s="7">
        <f t="shared" si="0"/>
        <v>4.6765606543253719</v>
      </c>
    </row>
    <row r="10" spans="1:2" x14ac:dyDescent="0.3">
      <c r="A10" s="11">
        <v>2.9133</v>
      </c>
      <c r="B10" s="7">
        <f t="shared" si="0"/>
        <v>4.6770894318193621</v>
      </c>
    </row>
    <row r="11" spans="1:2" x14ac:dyDescent="0.3">
      <c r="A11" s="11">
        <v>2.9134000000000002</v>
      </c>
      <c r="B11" s="7">
        <f t="shared" si="0"/>
        <v>4.6776182717702071</v>
      </c>
    </row>
    <row r="12" spans="1:2" x14ac:dyDescent="0.3">
      <c r="A12" s="11">
        <v>2.9135</v>
      </c>
      <c r="B12" s="7">
        <f t="shared" si="0"/>
        <v>4.678147174184506</v>
      </c>
    </row>
    <row r="13" spans="1:2" x14ac:dyDescent="0.3">
      <c r="A13" s="11">
        <v>2.9136000000000002</v>
      </c>
      <c r="B13" s="7">
        <f t="shared" si="0"/>
        <v>4.6786761390688563</v>
      </c>
    </row>
    <row r="14" spans="1:2" x14ac:dyDescent="0.3">
      <c r="A14" s="11">
        <v>2.9137</v>
      </c>
      <c r="B14" s="7">
        <f t="shared" si="0"/>
        <v>4.6792051664298535</v>
      </c>
    </row>
    <row r="15" spans="1:2" x14ac:dyDescent="0.3">
      <c r="A15" s="11">
        <v>2.9138000000000002</v>
      </c>
      <c r="B15" s="7">
        <f t="shared" si="0"/>
        <v>4.6797342562740925</v>
      </c>
    </row>
    <row r="16" spans="1:2" x14ac:dyDescent="0.3">
      <c r="A16" s="11">
        <v>2.9138999999999999</v>
      </c>
      <c r="B16" s="7">
        <f t="shared" si="0"/>
        <v>4.680263408608174</v>
      </c>
    </row>
    <row r="17" spans="1:2" x14ac:dyDescent="0.3">
      <c r="A17" s="11">
        <v>1.1859999999999999</v>
      </c>
      <c r="B17" s="7">
        <f t="shared" si="0"/>
        <v>1.0278858782459939</v>
      </c>
    </row>
    <row r="18" spans="1:2" x14ac:dyDescent="0.3">
      <c r="A18" s="11">
        <v>1.1850000000000001</v>
      </c>
      <c r="B18" s="7">
        <f t="shared" si="0"/>
        <v>1.0275956096388064</v>
      </c>
    </row>
    <row r="19" spans="1:2" x14ac:dyDescent="0.3">
      <c r="A19" s="11">
        <v>1.1839999999999999</v>
      </c>
      <c r="B19" s="7">
        <f t="shared" si="0"/>
        <v>1.0273067908677824</v>
      </c>
    </row>
    <row r="20" spans="1:2" x14ac:dyDescent="0.3">
      <c r="A20" s="11">
        <v>1.1830000000000001</v>
      </c>
      <c r="B20" s="7">
        <f t="shared" si="0"/>
        <v>1.0270194226524787</v>
      </c>
    </row>
    <row r="21" spans="1:2" x14ac:dyDescent="0.3">
      <c r="A21" s="11">
        <v>1.1819999999999999</v>
      </c>
      <c r="B21" s="7">
        <f t="shared" si="0"/>
        <v>1.0267335057196987</v>
      </c>
    </row>
    <row r="22" spans="1:2" x14ac:dyDescent="0.3">
      <c r="A22" s="11">
        <v>1.181</v>
      </c>
      <c r="B22" s="7">
        <f t="shared" si="0"/>
        <v>1.0264490408035163</v>
      </c>
    </row>
    <row r="23" spans="1:2" x14ac:dyDescent="0.3">
      <c r="A23" s="11">
        <v>1.18</v>
      </c>
      <c r="B23" s="7">
        <f t="shared" si="0"/>
        <v>1.0261660286453007</v>
      </c>
    </row>
    <row r="24" spans="1:2" x14ac:dyDescent="0.3">
      <c r="A24" s="11">
        <v>1.179</v>
      </c>
      <c r="B24" s="7">
        <f t="shared" si="0"/>
        <v>1.0258844699937393</v>
      </c>
    </row>
    <row r="25" spans="1:2" x14ac:dyDescent="0.3">
      <c r="A25" s="11">
        <v>1.1779999999999999</v>
      </c>
      <c r="B25" s="7">
        <f t="shared" si="0"/>
        <v>1.0256043656048646</v>
      </c>
    </row>
    <row r="26" spans="1:2" x14ac:dyDescent="0.3">
      <c r="A26" s="11">
        <v>1.177</v>
      </c>
      <c r="B26" s="7">
        <f t="shared" si="0"/>
        <v>1.0253257162420795</v>
      </c>
    </row>
    <row r="27" spans="1:2" x14ac:dyDescent="0.3">
      <c r="A27" s="11">
        <v>1.1759999999999999</v>
      </c>
      <c r="B27" s="7">
        <f t="shared" si="0"/>
        <v>1.0250485226761759</v>
      </c>
    </row>
    <row r="28" spans="1:2" x14ac:dyDescent="0.3">
      <c r="A28" s="11">
        <v>1.175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H5" sqref="H5"/>
    </sheetView>
  </sheetViews>
  <sheetFormatPr defaultRowHeight="14.4" x14ac:dyDescent="0.3"/>
  <cols>
    <col min="2" max="2" width="15.33203125" customWidth="1"/>
    <col min="3" max="3" width="12.44140625" customWidth="1"/>
    <col min="4" max="4" width="14.33203125" customWidth="1"/>
    <col min="5" max="5" width="13.109375" customWidth="1"/>
    <col min="8" max="8" width="17.5546875" customWidth="1"/>
    <col min="9" max="9" width="11.88671875" customWidth="1"/>
    <col min="10" max="10" width="12.6640625" customWidth="1"/>
    <col min="11" max="11" width="13.6640625" customWidth="1"/>
  </cols>
  <sheetData>
    <row r="1" spans="1:11" ht="16.8" x14ac:dyDescent="0.35">
      <c r="A1" s="89" t="s">
        <v>4</v>
      </c>
      <c r="B1" s="90" t="s">
        <v>19</v>
      </c>
      <c r="C1" s="91" t="s">
        <v>15</v>
      </c>
      <c r="D1" s="90" t="s">
        <v>16</v>
      </c>
      <c r="E1" s="90" t="s">
        <v>17</v>
      </c>
      <c r="G1" s="89" t="s">
        <v>4</v>
      </c>
      <c r="H1" s="90" t="s">
        <v>14</v>
      </c>
      <c r="I1" s="91" t="s">
        <v>15</v>
      </c>
      <c r="J1" s="90" t="s">
        <v>16</v>
      </c>
      <c r="K1" s="90" t="s">
        <v>17</v>
      </c>
    </row>
    <row r="2" spans="1:11" x14ac:dyDescent="0.3">
      <c r="A2" s="92">
        <v>1.4</v>
      </c>
      <c r="B2" s="92">
        <v>0.24</v>
      </c>
      <c r="C2" s="90">
        <v>32.173999999999999</v>
      </c>
      <c r="D2" s="90">
        <v>778.16</v>
      </c>
      <c r="E2" s="91">
        <f>B2*($A$2-1)/$A$2*$D$2</f>
        <v>53.359542857142849</v>
      </c>
      <c r="G2" s="92">
        <v>1.3</v>
      </c>
      <c r="H2" s="92">
        <v>0.29599999999999999</v>
      </c>
      <c r="I2" s="90">
        <v>32.173999999999999</v>
      </c>
      <c r="J2" s="90">
        <v>778.16</v>
      </c>
      <c r="K2" s="91">
        <f>H2*($G$2-1)/$G$2*$J$2</f>
        <v>53.15431384615384</v>
      </c>
    </row>
    <row r="4" spans="1:11" ht="15.6" x14ac:dyDescent="0.3">
      <c r="A4" s="88" t="s">
        <v>1</v>
      </c>
      <c r="B4" s="93" t="s">
        <v>18</v>
      </c>
      <c r="G4" s="88" t="s">
        <v>1</v>
      </c>
      <c r="H4" s="93" t="s">
        <v>18</v>
      </c>
    </row>
    <row r="5" spans="1:11" x14ac:dyDescent="0.3">
      <c r="A5" s="88">
        <v>1</v>
      </c>
      <c r="B5" s="94">
        <f>A5*SQRT($A$2)/(1+($A$2-1)/2*A5^2)^(($A$2+1)/(2*($A$2-1)))*SQRT($C$2/$E$2)</f>
        <v>0.53170011998971467</v>
      </c>
      <c r="G5" s="88">
        <v>1</v>
      </c>
      <c r="H5" s="94">
        <f>G5*SQRT($G$2)/(1+($G$2-1)/2*G5^2)^(($G$2+1)/(2*($G$2-1)))*SQRT($I$2/$K$2)</f>
        <v>0.51913450046692988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Gas Tables, g=1.4</vt:lpstr>
      <vt:lpstr>Normal Shock Ptot Ratio</vt:lpstr>
      <vt:lpstr>A over Astar</vt:lpstr>
      <vt:lpstr>MFP</vt:lpstr>
    </vt:vector>
  </TitlesOfParts>
  <Company>ERAU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Imageusr</dc:creator>
  <cp:lastModifiedBy>Kale Shumard-Crippin</cp:lastModifiedBy>
  <cp:lastPrinted>2018-01-10T21:23:25Z</cp:lastPrinted>
  <dcterms:created xsi:type="dcterms:W3CDTF">2009-02-12T22:22:03Z</dcterms:created>
  <dcterms:modified xsi:type="dcterms:W3CDTF">2018-09-07T16:19:26Z</dcterms:modified>
</cp:coreProperties>
</file>