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denkoLP\Desktop\ЗПІ\"/>
    </mc:Choice>
  </mc:AlternateContent>
  <xr:revisionPtr revIDLastSave="0" documentId="13_ncr:40009_{961FC887-C55B-4341-BBD9-4EBA016A672C}" xr6:coauthVersionLast="47" xr6:coauthVersionMax="47" xr10:uidLastSave="{00000000-0000-0000-0000-000000000000}"/>
  <bookViews>
    <workbookView xWindow="-120" yWindow="-120" windowWidth="29040" windowHeight="15840"/>
  </bookViews>
  <sheets>
    <sheet name="01.01.2022 " sheetId="2" r:id="rId1"/>
  </sheets>
  <definedNames>
    <definedName name="_xlnm.Print_Titles" localSheetId="0">'01.01.2022 '!$5:$6</definedName>
    <definedName name="_xlnm.Print_Area" localSheetId="0">'01.01.2022 '!$A$1:$F$347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3" i="2" l="1"/>
  <c r="G334" i="2"/>
  <c r="G317" i="2"/>
  <c r="G295" i="2"/>
  <c r="G285" i="2"/>
  <c r="G270" i="2"/>
  <c r="G260" i="2"/>
  <c r="G235" i="2"/>
  <c r="G213" i="2"/>
  <c r="G205" i="2"/>
  <c r="G197" i="2"/>
  <c r="G186" i="2"/>
  <c r="G176" i="2"/>
  <c r="G159" i="2"/>
  <c r="G137" i="2"/>
  <c r="G126" i="2"/>
  <c r="G113" i="2"/>
  <c r="G97" i="2"/>
  <c r="G85" i="2"/>
  <c r="G74" i="2"/>
  <c r="G57" i="2"/>
  <c r="G40" i="2"/>
  <c r="G33" i="2"/>
  <c r="G24" i="2"/>
  <c r="G7" i="2" s="1"/>
  <c r="G10" i="2"/>
  <c r="D270" i="2"/>
  <c r="C159" i="2"/>
  <c r="D159" i="2"/>
  <c r="E159" i="2"/>
  <c r="F159" i="2"/>
  <c r="E205" i="2"/>
  <c r="F260" i="2"/>
  <c r="E260" i="2"/>
  <c r="D260" i="2"/>
  <c r="D235" i="2"/>
  <c r="D213" i="2"/>
  <c r="F213" i="2"/>
  <c r="E213" i="2"/>
  <c r="C213" i="2"/>
  <c r="F317" i="2"/>
  <c r="E317" i="2"/>
  <c r="D317" i="2"/>
  <c r="F270" i="2"/>
  <c r="E270" i="2"/>
  <c r="C317" i="2"/>
  <c r="C270" i="2"/>
  <c r="F343" i="2"/>
  <c r="D97" i="2"/>
  <c r="D85" i="2"/>
  <c r="D18" i="2"/>
  <c r="D10" i="2" s="1"/>
  <c r="E13" i="2"/>
  <c r="C261" i="2"/>
  <c r="C260" i="2" s="1"/>
  <c r="D57" i="2"/>
  <c r="D315" i="2"/>
  <c r="D312" i="2"/>
  <c r="D295" i="2" s="1"/>
  <c r="D302" i="2"/>
  <c r="D120" i="2"/>
  <c r="E113" i="2"/>
  <c r="D176" i="2"/>
  <c r="D197" i="2"/>
  <c r="D126" i="2"/>
  <c r="D24" i="2"/>
  <c r="F334" i="2"/>
  <c r="E334" i="2"/>
  <c r="D334" i="2"/>
  <c r="F295" i="2"/>
  <c r="F205" i="2"/>
  <c r="D205" i="2"/>
  <c r="F197" i="2"/>
  <c r="E197" i="2"/>
  <c r="F137" i="2"/>
  <c r="E137" i="2"/>
  <c r="D137" i="2"/>
  <c r="F74" i="2"/>
  <c r="E74" i="2"/>
  <c r="D74" i="2"/>
  <c r="C334" i="2"/>
  <c r="C295" i="2"/>
  <c r="C205" i="2"/>
  <c r="C197" i="2"/>
  <c r="C137" i="2"/>
  <c r="C74" i="2"/>
  <c r="E343" i="2"/>
  <c r="D343" i="2"/>
  <c r="C343" i="2"/>
  <c r="F285" i="2"/>
  <c r="E285" i="2"/>
  <c r="D285" i="2"/>
  <c r="C285" i="2"/>
  <c r="F235" i="2"/>
  <c r="E235" i="2"/>
  <c r="C235" i="2"/>
  <c r="F186" i="2"/>
  <c r="E186" i="2"/>
  <c r="D186" i="2"/>
  <c r="C186" i="2"/>
  <c r="F176" i="2"/>
  <c r="E176" i="2"/>
  <c r="C176" i="2"/>
  <c r="F126" i="2"/>
  <c r="E126" i="2"/>
  <c r="C126" i="2"/>
  <c r="F113" i="2"/>
  <c r="C113" i="2"/>
  <c r="F97" i="2"/>
  <c r="E97" i="2"/>
  <c r="C97" i="2"/>
  <c r="F85" i="2"/>
  <c r="E85" i="2"/>
  <c r="C85" i="2"/>
  <c r="F57" i="2"/>
  <c r="E57" i="2"/>
  <c r="C57" i="2"/>
  <c r="F40" i="2"/>
  <c r="E40" i="2"/>
  <c r="D40" i="2"/>
  <c r="C40" i="2"/>
  <c r="F33" i="2"/>
  <c r="E33" i="2"/>
  <c r="D33" i="2"/>
  <c r="C33" i="2"/>
  <c r="F24" i="2"/>
  <c r="E24" i="2"/>
  <c r="C24" i="2"/>
  <c r="F10" i="2"/>
  <c r="F7" i="2" s="1"/>
  <c r="E10" i="2"/>
  <c r="C10" i="2"/>
  <c r="E295" i="2"/>
  <c r="D113" i="2"/>
  <c r="E7" i="2" l="1"/>
  <c r="D7" i="2"/>
  <c r="C9" i="2"/>
  <c r="C7" i="2" s="1"/>
</calcChain>
</file>

<file path=xl/sharedStrings.xml><?xml version="1.0" encoding="utf-8"?>
<sst xmlns="http://schemas.openxmlformats.org/spreadsheetml/2006/main" count="352" uniqueCount="347">
  <si>
    <t>Сумська область</t>
  </si>
  <si>
    <t>Волинська область</t>
  </si>
  <si>
    <t>Запорізька область</t>
  </si>
  <si>
    <t>Івано-Франківська область</t>
  </si>
  <si>
    <t>Кіровоградська область</t>
  </si>
  <si>
    <t>Львівська область</t>
  </si>
  <si>
    <t>Харківська область</t>
  </si>
  <si>
    <t>нерозподілені асигнування розпорядником коштів</t>
  </si>
  <si>
    <t>Інформація</t>
  </si>
  <si>
    <t>Код області</t>
  </si>
  <si>
    <t>Найменування об'єкта, його місцезнаходження, вид робіт</t>
  </si>
  <si>
    <t xml:space="preserve">Спрямовано асигнувань </t>
  </si>
  <si>
    <t xml:space="preserve">Касові видатки </t>
  </si>
  <si>
    <t>Державний фонд регіонального розвитку</t>
  </si>
  <si>
    <t>у тому числі:</t>
  </si>
  <si>
    <t>Вінницька область</t>
  </si>
  <si>
    <t>Черкаська область</t>
  </si>
  <si>
    <t>Чернівецька область</t>
  </si>
  <si>
    <t>Чернігівська область</t>
  </si>
  <si>
    <t>Київ</t>
  </si>
  <si>
    <t>Кредиторська заборгованість</t>
  </si>
  <si>
    <t>Закарпатська область</t>
  </si>
  <si>
    <t>Київська область</t>
  </si>
  <si>
    <t>Луганська область</t>
  </si>
  <si>
    <t>Дніпропетровська область</t>
  </si>
  <si>
    <t>Миколаївська область</t>
  </si>
  <si>
    <t>Хмельницька область</t>
  </si>
  <si>
    <t>Херсонська область</t>
  </si>
  <si>
    <t>Тернопільська область</t>
  </si>
  <si>
    <t>Донецька область</t>
  </si>
  <si>
    <t>Житомирська область</t>
  </si>
  <si>
    <t>Одеська область</t>
  </si>
  <si>
    <t>Полтавська область</t>
  </si>
  <si>
    <t>Рівненська область</t>
  </si>
  <si>
    <t xml:space="preserve">Обсяг фінансування, передбачений розпорядженням </t>
  </si>
  <si>
    <t>тис.грн</t>
  </si>
  <si>
    <t>хіміотерапевтичний корпус Подільського регіонального центру онкології Вінницької обласної ради по Хмельницькому шосе, 84, в м. Вінниці - реконструкція</t>
  </si>
  <si>
    <t>Сутисківський дошкільний навчальний заклад "Пролісок" по вул. Гагаріна, 10, в смт Сутиски Тиврівського району - реконструкція (коригування)</t>
  </si>
  <si>
    <t>нежитлові приміщення універсальної концертної зали існуючої будівлі по вул. Театральній, 15, у м. Вінниці - реконструкція</t>
  </si>
  <si>
    <t>комунальне підприємство "Миколаївський міжнародний аеропорт" по Київському шосе, 9, у с. Баловне - реконструкція та технічне переоснащення радіотехнічних засобів посадки</t>
  </si>
  <si>
    <t>приміщення дошкільного навчального закладу N 3 "Теремок" по вул. 30 років Перемоги, 9, у м. Гайсині - реконструкція із застосуванням енергозберігаючих заходів</t>
  </si>
  <si>
    <t>загальноосвітня школа I - III ступеня по вул. Центральній, 84, у с. Піща Шацького району - реконструкція</t>
  </si>
  <si>
    <t>загальноосвітня школа I - III ступеня у с. Башлики Ківерцівського району - будівництво</t>
  </si>
  <si>
    <t>загальноосвітня школа I - III ступеня у с. Стобихівка Камінь-Каширського району - будівництво</t>
  </si>
  <si>
    <t>щодо використання коштів державного фонду регіонального розвитку у 2021 році</t>
  </si>
  <si>
    <t>обласна лікарня імені М. І. Пирогова по вул. Пирогова, 46, у м. Вінниці — реконструкція корпусу № 7 для розміщення нейрохірургічного відділення з рентгенопераційним блоком та відділенням гострих інсультів</t>
  </si>
  <si>
    <t>добудова головного корпусу клінічної лікарні швидкої медичної допомоги по вул. Київській, 68, у м. Вінниці — будівництво</t>
  </si>
  <si>
    <t>будівля для розміщення Вінницького інноваційно-технологічного парку по вул. 600-річчя, 21а, у м. Вінниці (літера “Б”) — реконструкція</t>
  </si>
  <si>
    <t>приміщення спортивного комплексу по вул. Академіка Янгеля, 48, у м. Вінниці — реконструкція</t>
  </si>
  <si>
    <t>будівля комунального закладу “Дошкільний навчальний заклад № 16 Вінницької міської ради” по вул. Миколи Зерова, 12, у м. Вінниці — реконструкція</t>
  </si>
  <si>
    <t>спальний корпус Хмільницької обласної фізіотерапевтичної лікарні по вул. Шолом Алейхема, 8, у м. Хмільнику — реконструкція</t>
  </si>
  <si>
    <t>спортивний корпус по вул. Шкільній у м. Гнівані — будівництво</t>
  </si>
  <si>
    <t>спортивно-оздоровчий комплекс “Авангард” по вул. Козацькій, 3, у смт Браїлів Жмеринського району — реконструкція</t>
  </si>
  <si>
    <t>пам’ятка містобудування та архітектури державного значення “Палац”, 1757 рік (охоронний номер 59), по вул. Незалежності, 19, у м. Тульчині — реконструкція елементів благоустрою частини території</t>
  </si>
  <si>
    <t>розбудова фізкультурно-спортивної та плавально-оздоровчої інфраструктури Волині — капітальний ремонт</t>
  </si>
  <si>
    <t>база практики спортивно-оздоровчого табору “Гарт” на озері Світязь Шацького району — будівництво мультифункціонального спортивного комплексу</t>
  </si>
  <si>
    <t>пам’ятки культурної спадщини “Білий та Сірий будинки Косачів” (охоронний номер 030012-Н) в с. Колодяжне Ковельського району — реставраційно-ремонтні роботи</t>
  </si>
  <si>
    <t>спортивний комплекс по вул. Незалежності у смт Торчин Луцького району — будівництво</t>
  </si>
  <si>
    <t>комунальний заклад “Дніпровська міська дитяча клінічна лікарня № 5” Дніпровської міської ради по вул. Івана Акінфієва, 5, у м. Дніпрі — реконструкція будівлі (перша та друга черги)</t>
  </si>
  <si>
    <t>спортивний комплекс “Металург” комунального позашкільного навчального закладу “Дитячо-юнацька спортивна школа № 1” Криворізької міської ради по просп. Металургів, 5, у м. Кривому Розі — реконструкція</t>
  </si>
  <si>
    <t>спортивно-оздоровчий комплекс на території парку Перемоги по вул. Херсонській у м. Нікополі — будівництво</t>
  </si>
  <si>
    <t>спортивно-оздоровчий комплекс у смт Слобожанське Дніпровського району — нове будівництво плавального басейну</t>
  </si>
  <si>
    <t>Петропавлівська загальноосвітня школа № 2 у смт Петропавлівка Петропавлівського району — капітальний ремонт</t>
  </si>
  <si>
    <t>адміністративна будівля по просп. Слобожанському, 8, у м. Дніпрі — реконструкція під центр надання адміністративних послуг у форматі “Прозорий офіс”</t>
  </si>
  <si>
    <t>другий Донецький водопровід ПК 154 + 75 – ПК 242 Д = 1000 мм на ділянці від 2-го до 3-го підйому Слов’янського району — капітальний ремонт</t>
  </si>
  <si>
    <t>магістральний водогін діаметром 500 мм “Відгалуження до Слов’янських резервуарів” Слов’янського району — капітальний ремонт</t>
  </si>
  <si>
    <t>учбовий корпус на 400 учнів та студентів навчального закладу спортивного профілю Донецького вищого училища олімпійського резерву імені С. Бубки по вул. Благовіщенській у м. Бахмуті — будівництво</t>
  </si>
  <si>
    <t>будівля Бахмутської загальноосвітньої школи І—ІІІ ступеня № 18 імені Дмитра Чернявського по вул. Ювілейній, 34, у м. Бахмуті — реконструкція</t>
  </si>
  <si>
    <t>головний лікувальний корпус лікарні та поліклінічного відділення по пров. Залізничному, 23, у м. Волновасі — капітальний ремонт</t>
  </si>
  <si>
    <t>центр надання адміністративних і соціальних послуг по вул. 30-ти річчя Перемоги, 16, в м. Вугледарі — будівництво</t>
  </si>
  <si>
    <t>дошкільний навчальний заклад № 34 “Вуглик” в мікрорайоні Молодіжному, 40, у м. Добропіллі — реконструкція</t>
  </si>
  <si>
    <t>територія рибоконсервного заводу по вул. Консервній, 1, у Приморському районі м. Маріуполя — реконструкція під індустріальний парк “АзовАкваІнвест” (зовнішні мережі газопостачання, електропостачання 6 кВ, водопровід)</t>
  </si>
  <si>
    <t>комунальний заклад “Комплексна дитячо-юнацька спортивна школа № 2” по вул. Кронштадтській, 11а, Приморського району в м. Маріуполі — капітальний ремонт із заходами з енергозбереження</t>
  </si>
  <si>
    <t>приміщення першого поверху нежитлової будівлі по просп. Металургів, 52, у м. Маріуполі — капітальний ремонт (створення науково-освітнього простору Музей науки у м. Маріуполі)</t>
  </si>
  <si>
    <t>будівлі Святогірського дитячого садка № 18 “Ластівка” по пров. Лісовому, 14, у м. Святогірську — реконструкція</t>
  </si>
  <si>
    <t>будівля Петрівського навчально-виховного комплексу по вул. Центральній, 1, у с. Петрівка Покровського району — капітальний ремонт з термомодернізацією</t>
  </si>
  <si>
    <t>будівля опорного закладу “Торецька загальноосвітня школа I—III ступеня № 6” по вул. Маяковського, 15, у м. Торецьку — капітальний ремонт</t>
  </si>
  <si>
    <t>будівля Новоекономічної загальноосвітньої школи I—III ступеня по вул. Гоголя, 25, у смт Новоекономічне Покровського району — капітальний ремонт</t>
  </si>
  <si>
    <t>будинок культури по пл. Олександра Невського, 4, у смт Олександрівка — створення інформаційно-просвітницького центру шляхом реконструкції існуючої будівлі</t>
  </si>
  <si>
    <t>будівля Житомирського обласного онкологічного диспансеру по вул. Фещенка — Чопівського, 24/4, у м. Житомирі — реконструкція (термосанація) з прибудовою</t>
  </si>
  <si>
    <t>приміщення обласної клінічної лікарні імені О. Ф. Гербачевського по вул. Червоного Хреста, 3, у м. Житомирі — реконструкція з прибудовою під відділення анестезіології та інтенсивної терапії для післяопераційних хворих та відділення неврології з нейрореанімацією</t>
  </si>
  <si>
    <t>будівля магістрату комунального закладу “Житомирський обласний краєзнавчий музей” по вул. Кафедральній, 3, у м. Житомирі — ремонтно-реставраційні роботи</t>
  </si>
  <si>
    <t>будівля басейну Житомирської дитячо-юнацької спортивної школи “Авангард”, Старий Бульвар, 9, у м. Житомирі — капітальний ремонт</t>
  </si>
  <si>
    <t>індустріальний парк по Київському шосе у м. Житомирі — будівництво</t>
  </si>
  <si>
    <t>комунальна установа “Міський плавальний басейн” по пров. Ветеринарному, 9, у м. Бердичеві — капітальний ремонт</t>
  </si>
  <si>
    <t>навчальний корпус школи-ліцею № 1 по вул. Парковій, 4, у м. Малині — реконструкція</t>
  </si>
  <si>
    <t>лікувальний корпус (дитяче відділення) в обласному протитуберкульозному диспансері Житомирської обласної ради по вул. Бердичівській, 64, у смт Гуйва Житомирського району — реконструкція під інфекційне відділення</t>
  </si>
  <si>
    <t>заклад дошкільної освіти по вул. Карпенка, 15, у с. Слободище Бердичівського району — реконструкція з провадженням нового освітнього простору</t>
  </si>
  <si>
    <t>Новоборівський загальноосвітній навчальний заклад I—III ступеня — ліцей по вул. Освіти, 7, у смт Нова Борова Хорошівського району — реконструкція</t>
  </si>
  <si>
    <t>Новоборівський центр розвитку дитини “Сонечко” по вул. Незалежності, 26а, у смт Нова Борова Хорошівського району — реконструкція (термомодернізація)</t>
  </si>
  <si>
    <t>Олевська гімназія по вул. Інтернаціональній, 34, у м. Олевську — будівництво</t>
  </si>
  <si>
    <t>майновий комплекс стадіону “Колос” по вул. Промисловій, 8а, у м. Олевську — реконструкція</t>
  </si>
  <si>
    <t>дитячий садочок по вул. Соборній, 30, у смт Чоповичі Малинського району — нове будівництво</t>
  </si>
  <si>
    <t>прозорий офіс з блокованими приміщеннями торгово-тренінгового центру по вул. Звягельській, 7б, у м. Баранівка Баранівського району — будівництво</t>
  </si>
  <si>
    <t>обласний центр нейрохірургії та неврології по вул. Перемоги, 24, у м. Ужгороді — реконструкція будівлі (з розширенням)</t>
  </si>
  <si>
    <t>комунальне некомерційне підприємство “Закарпатський протипухлинний центр” Закарпатської обласної ради по вул. Бродлаковича, 2, у м. Ужгороді — закупівля лінійного прискорювача медичного та проведення ремонту в приміщеннях</t>
  </si>
  <si>
    <t>загальноосвітня школа І—ІІІ ступеня № 19 по вул. Заньковецької у м. Ужгороді — реконструкція будівлі</t>
  </si>
  <si>
    <t>районна лікарня у м. Береговому — будівництво</t>
  </si>
  <si>
    <t>водозабір та споруди очищення води з р. Тиса потужністю 2400 куб. метрів на добу для питних та господарсько-побутових потреб м. Тячева — реконструкція</t>
  </si>
  <si>
    <t xml:space="preserve">Міжгірська загальноосвітня школа 
I—III ступеня № 1 по вул. Шевченка, 73, у смт Міжгір’я Міжгірського району — реконструкція корпусу спортзалу
</t>
  </si>
  <si>
    <t>лікарська амбулаторія по вул. Садовій, 63, у с. Терново Тячівського району — добудова з перепрофілюванням під навчальний заклад Тернівської загальноосвітньої школи I—III ступеня</t>
  </si>
  <si>
    <t xml:space="preserve">Рокосівська загальноосвітня школа 
І—ІІІ ступеня в с. Рокосово Хустського району — будівництво корпусів
</t>
  </si>
  <si>
    <t>комунальний заклад дошкільної освіти на 150 місць по вул. Центральній у с. Заріччя Іршавського району — нове будівництво</t>
  </si>
  <si>
    <t>комунальний заклад “Запорізька обласна школа вищої спортивної майстерності” Запорізької обласної ради по вул. Перемоги, 68, у м. Запоріжжі — реконструкція плавального басейну</t>
  </si>
  <si>
    <t xml:space="preserve">комунальний заклад “Запорізька загальноосвітня санаторна школа-інтернат № 7 
I—II ступеня” Запорізької обласної ради по вул. Ленській, 1а, у м. Запоріжжі — капітальний ремонт будівель, комплексне утеплення
</t>
  </si>
  <si>
    <t>дошкільний навчальний заклад № 28 по вул. Лієпайській, 48, у м. Бердянську — капітальний ремонт</t>
  </si>
  <si>
    <t>дошкільний навчальний заклад № 24 “Ластівка” комбінованого типу по вул. Робочій, 59, у м. Мелітополі — капітальний ремонт</t>
  </si>
  <si>
    <t>комунальний заклад “Фізкультурно-оздоровчий клуб “Таврія” Василівської районної ради, мікрорайон 40 років Перемоги, 12, у м. Василівці Василівського району — реконструкція футбольного поля — заміна покриття</t>
  </si>
  <si>
    <t xml:space="preserve">будівля комунального закладу Кушугумського навчально-виховного комплексу “Інтелект” по вул. Шевченка, 71, у смт Кушугум Запорізького району — реконструкція </t>
  </si>
  <si>
    <t>багатофункціональний стадіон для Комишуваської об’єднаної територіальної громади по вул. Зарічній, 33а, у смт Комишуваха Оріхівського району — реконструкція</t>
  </si>
  <si>
    <t>водовод питної води м. Вільнянська — смт Новомиколаївка — реконструкція на ділянці насосна станція — III підйому м. Вільнянськ — с. Задоріжне</t>
  </si>
  <si>
    <t>система зрошення науково-навчального виробничого центру “Таврійський державний агротехнологічний університет” у с. Лазурне Мелітопольського району — реконструкція із встановленням дощувальних машин</t>
  </si>
  <si>
    <t>питне водопостачання смт Розівка Розівського району — капітальний ремонт магістралі магістрального водоводу І від насосної станції ІІ підйому до смт Розівка</t>
  </si>
  <si>
    <t xml:space="preserve">народний дім на 80 місць по вул. Б. Хмельницького у с. Пшеничники Тисменицького району — нове будівництво </t>
  </si>
  <si>
    <t>навчально-виховний комплекс по вул. Шкільній, 9а, у с. Чукалівка Тисменицького району — нове будівництво з використанням незавершеної будівництвом середньої школи на 11 класів</t>
  </si>
  <si>
    <t>дитячий садок в с. Чорнолізці Тисменицького району — будівництво</t>
  </si>
  <si>
    <t>очисні споруди глибокого біологічного очищення стічних вод продуктивністю 500 куб. метрів на добу у м. Галичі (урочище Дробилка) — будівництво (перша черга)</t>
  </si>
  <si>
    <t>загальноосвітня школа I—III ступеня у с. Вишків Долинського району — нове будівництво</t>
  </si>
  <si>
    <t>прибудова спорткомплексу до школи у с. Новиця Калуського району (коригування кошторисної документації)</t>
  </si>
  <si>
    <t>модульний спортивний зал комунальної установи “Молодіжний центр” по вул. Спортивній у с. Королівка Коломийського району — будівництво</t>
  </si>
  <si>
    <t>добудова незавершеного будівництва спортивного корпусу школи в с. Старий Косів Косівського району — нове будівництво</t>
  </si>
  <si>
    <t>дитячий дошкільний заклад на 60 місць по вул. Центральній у с. Стопчатів Косівського району — нове будівництво</t>
  </si>
  <si>
    <t>навчальний корпус та спортивний зал Делятинської загальноосвітньої школи I—III ступеня № 1 по вул. 16 Липня у смт Делятин Надвірнянського району — нове будівництво</t>
  </si>
  <si>
    <t>добудова універсального спортивного залу до існуючої будівлі школи у с. Заріччя Надвірнянського району — реконструкція (коригування 3)</t>
  </si>
  <si>
    <t>будівля Музею писанкового розпису на вул. Чорновола, 43, у м. Коломиї — капітальний ремонт</t>
  </si>
  <si>
    <t>культурно-мистецький центр “Дзбан” по вул. Миру у с. Старий Косів Косівського району в рамках проекту “Створення культурно-мистецького туристичного комплексу “Мальований дзбан” в селах Вербовець та Старий Косів Косівського району — нове будівництво</t>
  </si>
  <si>
    <t xml:space="preserve">нежитлова будівля (незавершене будівництво) по вул. Театральній, 5, у м. Білій Церкві — реконструкція під адміністративну будівлю з розміщенням центру надання адміністративних та соціальних послуг (у форматі “Прозорий офіс”) </t>
  </si>
  <si>
    <t>загальноосвітня школа І—ІІІ ступеня по вул. Дружби, 2б, у с. Проців Бориспільського району — реконструкція будівлі існуючої школи І ступеня</t>
  </si>
  <si>
    <t>дитячий садочок по вул. Шевченка, 15, у смт Згурівка Згурівського району — капітальний ремонт</t>
  </si>
  <si>
    <t>Волошинівський навчально-виховний комплекс “Загальноосвітня школа І—ІІІ ступеня — дитячий садок” імені Героя України Руслана Лужевського Баришівської селищної ради у с. Волошинівка Баришівського району — будівництво стадіону</t>
  </si>
  <si>
    <t>дошкільний навчальний заклад “Червона Шапочка” кількістю місць 100 по вул. Київській (Кірова), 3а, у с. Михайлівка-Рубежівка Києво-Святошинського району — будівництво другого корпусу</t>
  </si>
  <si>
    <t>дитячий садочок для дітей з обмеженими можливостями по вул. Європейській, 41, у м. Вишневому Києво-Святошинського району — будівництво</t>
  </si>
  <si>
    <t>загальноосвітня школа на 528 учнів по вул. Мічурина, 12а, у с. Крюківщина Києво- Святошинського району — реконструкція</t>
  </si>
  <si>
    <t>фізкультурно-оздоровчий комплекс по вул. Ватутіна, 36, у м. Миронівка — будівництво</t>
  </si>
  <si>
    <t xml:space="preserve">середня загальноосвітня школа І—ІІІ ступеня на 24 класи (600 учнів) по вул. Центральній, 3, у с. Гора Бориспільського району — будівництво
</t>
  </si>
  <si>
    <t>позашкільний заклад “Кіровоградський обласний центр дитячої та юнацької творчості” по вул. Калініна, 36, у м. Кіровограді — реконструкція</t>
  </si>
  <si>
    <t>дошкільний навчальний заклад № 7 “Козачок” по вул. Чайковського, 15, у м. Знам’янці — реконструкція корпусу № 2</t>
  </si>
  <si>
    <t>дошкільний навчальний заклад “Ромашка” у смт Добровеличківка Добровеличківського району — реконструкція даху, стін з утепленням у корпусі № 1</t>
  </si>
  <si>
    <t>мережі водопостачання вулиць західної частини м. Долинська — будівництво</t>
  </si>
  <si>
    <t>комунальний заклад “Долинський опорний заклад загальної середньої освіти І—ІІІ ступеня № 4 Долинської міської ради” по вул. Ольгерда Бочковського, 1, у м. Долинській — капітальний ремонт будівлі</t>
  </si>
  <si>
    <t>міський комунальний лікувально- профілактичний заклад Міська лікарня № 1 по вул. Ярмарковій (Семашка), 15, у м. Олександрії — капітальний ремонт будівлі інфекційного відділення</t>
  </si>
  <si>
    <t xml:space="preserve">кінотеатр “Мрія” по вул. Центральній, 36, у смт Онуфріївка Онуфріївського району — реконструкція під спортивно-оздоровчий комплекс </t>
  </si>
  <si>
    <t>дошкільний навчальний заклад по вул. Польовій, 2в, у с. Черняхівка Кіровоградського району — будівництво</t>
  </si>
  <si>
    <t>сприяння розвитку туристичної інфраструктури м. Сєвєродонецька Луганської області шляхом відновлення гідрологічного і санітарного стану р. Борова з реконструкцією існуючої водозливної греблі</t>
  </si>
  <si>
    <t>інфекційний корпус комунального некомерційного підприємства Луганської обласної ради “Луганська обласна клінічна лікарня” по вул. Сметаніна, 5т, у м. Сєвєродонецьку — реконструкція під розміщення хірургічного корпусу</t>
  </si>
  <si>
    <t>спеціалізована дитячо-юнацька спортивно-технічна школа водних видів спорту “Садко” по вул. Маяковського, 19а, у м. Сєвєродонецьку — капітальний ремонт</t>
  </si>
  <si>
    <t>заплавний міст № 1 у м. Сєвєродонецьку — реконструкція</t>
  </si>
  <si>
    <t>комунальний заклад “Лисичанський дошкільний навчальний заклад (ясла-садок) № 4 “Росинка” по вул. Юнацькій, 98, у м. Лисичанську — капітальний ремонт</t>
  </si>
  <si>
    <t>Троїцький заклад дошкільної освіти (ясла-садок) “Теремок” по просп. Перемоги, 73, у смт Троїцьке Троїцького району — капітальний ремонт</t>
  </si>
  <si>
    <t xml:space="preserve">комунальна установа “Луганський обласний фізкультурний центр “Олімп” по вул. Центральній, 3, у м. Кремінній — будівництво залу спортивної гімнастики
</t>
  </si>
  <si>
    <t>комунальна установа “Луганський обласний фізкультурний центр “Олімп” по вул. Дражевського, 17а, у м. Кремінній — реконструкція тренажерного залу</t>
  </si>
  <si>
    <t>комунальна установа “Луганський обласний фізкультурний центр “Олімп” по вул. Дражевського, 17в, у м. Кремінній — капітальний ремонт</t>
  </si>
  <si>
    <t>комунальний заклад “Красноріченський заклад загальної середньої освіти I—III ступеня”, квартал Верстатобудівників, 5, у смт Красноріченське Кремінського району — капітальний ремонт</t>
  </si>
  <si>
    <t>комунальний заклад “Дошкільний навчальний заклад № 4 “Малятко” по вул. Лиманська (Куйбишева), 71, у м. Кремінній — капітальний ремонт</t>
  </si>
  <si>
    <t>спортивний майданчик Попаснянської загальноосвітньої школи І—ІІІ ступеня № 21 по вул. Чехова, 7, у м. Попасній — капітальний ремонт</t>
  </si>
  <si>
    <t>опорний навчальний заклад “Попаснянська загальноосвітня школа І—ІІІ ступеня № 1” по вул. Донецькій, 2а, у м. Попасній — капітальний ремонт</t>
  </si>
  <si>
    <t xml:space="preserve">Гірська філія І—ІІ ступеня опорного навчального закладу “Гірська багатопрофільна гімназія” по вул. Первомайській, 88, у м. Гірському — капітальний ремонт </t>
  </si>
  <si>
    <t>Біловодський опорний заклад загальної середньої освіти по вул. Центральній, 93, у смт Біловодськ Біловодського району — капітальний ремонт</t>
  </si>
  <si>
    <t>опорний заклад загальної середньої освіти “Марківська гімназія” по вул. Центральній, 31, у смт Марківка Марківського району — реконструкція</t>
  </si>
  <si>
    <t>опорний заклад освіти “Новопсковський заклад загальної середньої освіти І—ІІІ ступеня” по вул. Первомайській, 2, у смт Новопсков Новопсковського району — капітальний ремонт</t>
  </si>
  <si>
    <t>опорний навчальний заклад “Новоайдарська школа — гімназія” по вул. Центральній, 21, у смт Новоайдар Новоайдарського району — капітальний ремонт основної будівлі</t>
  </si>
  <si>
    <t>комунальний заклад “Станично-Луганська ЗОШ I—III ступеня № 1”, квартал Молодіжний, 19, у смт Станиця Луганська Станично-Луганського району — реконструкція</t>
  </si>
  <si>
    <t>Національний університет “Львівська політехніка” по вул. Князя Романа, 3а, корпус № 20 у м. Львові — капітальний ремонт (облаштування науково-дослідних лабораторій та інформаційно-комунікаційних майданчиків інноваційного (наукового) парку)</t>
  </si>
  <si>
    <t>інженерно-транспортна інфраструктура ділянки індустріального парку в м. Кам’янці-Бузькій — нове будівництво (перша черга)</t>
  </si>
  <si>
    <t>Львівський національний університет імені Івана Франка на вул. Черемшини, 29 (31), у м. Львові — реконструкція (спортивні майданчики із штучним покриттям)</t>
  </si>
  <si>
    <t>приміщення дошкільного навчального закладу по вул. Л. Українки, 26, у с. В’язова Жовківського району — реконструкція</t>
  </si>
  <si>
    <t>Новокропивницький навчально-виховний комплекс I—III ступеня та спортивна зала у с. Новий Кропивник Дрогобицького району — добудова із застосуванням енергозберігаючих технологій</t>
  </si>
  <si>
    <t>покращення надання публічних послуг для мешканців Дрогобицького регіону шляхом створення центру “Документ-Сервіс Дрогобич” з реалізацією проекту “Будівництво центру публічних послуг “Документ-Сервіс Дрогобич” по вул. Бориславській у м. Дрогобичі — нове будівництво</t>
  </si>
  <si>
    <t>ВелоБескиди: розвиток пішохідно-трекінгової та велосипедної інфраструктури та оглядова вежа на території регіону Трускавець — Орів — Борислав — Східниця — будівництво</t>
  </si>
  <si>
    <t>магістральний водопровід Бендюзького водозабору від с. Бендюга Сокальського району до м. Червонограда — реконструкція</t>
  </si>
  <si>
    <t>Червоноградська загальноосвітня школа I—III ступеня № 6 Червоноградської міської ради Львівської області на вул. Шахтарській, 8 та 8а, у смт Гірник Червоноградського району — реконструкція з добудовою</t>
  </si>
  <si>
    <t>комунальний заклад Сокальської районної ради Львівської області “Фізкультурно-спортивний комплекс “Сокіл” по вул. Стуса, 4б, у м. Сокалі Сокальського району — капітальний ремонт</t>
  </si>
  <si>
    <t>пл. Вічева (М. Шашкевича), вул. М. Шашкевича та прилеглі вулиці у м. Золочеві — реконструкція</t>
  </si>
  <si>
    <t>школа у смт Гніздичів Жидачівського району — будівництво</t>
  </si>
  <si>
    <t>стадіон імені Є. Смука по вул. Львівській, 32, у м. Яворові — капітальний ремонт трибун для глядачів</t>
  </si>
  <si>
    <t xml:space="preserve">Прилбичівська загальноосвітня школа 
І—ІІІ ступеня імені Митрополита А. Шептицького по вул. А. Шептицького, 67, у с. Прилбичі Яворівського району — реконструкція з надбудовою
</t>
  </si>
  <si>
    <t>каналізування м. Судової Вишні Мостиського району — будівництво каналізаційних систем та очисних споруд продуктивністю 500 куб. метрів на добу</t>
  </si>
  <si>
    <t>радіологічний корпус Миколаївського обласного онкологічного диспансеру Миколаївської обласної ради по вул. Миколаївській,18, у м. Миколаєві — капітальний ремонт</t>
  </si>
  <si>
    <t>стадіон “Артанія” по вул. Слобідській, 9, у м. Очакові — реконструкція</t>
  </si>
  <si>
    <t>центр культури та дозвілля Вільнозапорізької сільської ради по вул. Гагаріна, 4, у с. Вільне Запоріжжя Новобузького району — капітальний ремонт з благоустроєм території</t>
  </si>
  <si>
    <t>Коблівський заклад дошкільної освіти (ясла-садок) “Сонечко” по вул. Степовій, 7, у с. Коблеве Березанського району — реконструкція</t>
  </si>
  <si>
    <t>дошкільний навчальний заклад по вул. Променевій у мікрорайоні Північний у м. Миколаєві — нове будівництво</t>
  </si>
  <si>
    <t>будівля комунального закладу освіти “Арбузинська загальноосвітня школа І—ІІІ ступеня № 2 імені Т. Г. Шевченка Арбузинської селищної ради Миколаївської області” по вул. Шевченка, 191, у смт Арбузинка Арбузинського району — капітальний ремонт</t>
  </si>
  <si>
    <t>будівля закладу дошкільної освіти (ясла- садок) № 3 “Сонечко” Очаківської міської ради по вул. Будівельників, 29/4, у м. Очакові — капітальний ремонт</t>
  </si>
  <si>
    <t>дошкільний навчальний заклад “Малятко” по вул. Первомайській, 5, у с. Синюхин Брід Первомайського району — реконструкція з благоустроєм території</t>
  </si>
  <si>
    <t>навчально-виховний комплекс “Балтська загальноосвітня школа I—III ступеня № 3 — колегіум” по вул. Уварова, 96, у м. Балті — реконструкція будівлі</t>
  </si>
  <si>
    <t>загальноосвітня школа II—III ступеня Авангардівського навчально-виховного комплексу “Дошкільний навчальний заклад (дитячий садок) — загальноосвітня школа I ступеня” по вул. Добрянського, 26а, у смт Авангард Овідіопольського району — будівництво</t>
  </si>
  <si>
    <t>школа на 250 учнів у с. Ставрове Окнянського району — будівництво</t>
  </si>
  <si>
    <t>комунальний заклад “Одеська обласна школа вищої спортивної майстерності “Олімпієць” по просп. Шевченка, 31а, у м. Одесі — капітальний ремонт</t>
  </si>
  <si>
    <t>Одеський академічний український музично-драматичного театр імені В. Василька по вул. Пастера, 15, у м. Одесі — реставрація та реабілітація фасадів будівлі</t>
  </si>
  <si>
    <t>Бородінський навчально-виховний комплекс “Загальноосвітня школа І—ІІІ ступеня — дошкільний навчальний заклад” Тарутинської районної ради — реконструкція</t>
  </si>
  <si>
    <t>загальноосвітня школа на 198 учнів у с. Садове Арцизького району — будівництво</t>
  </si>
  <si>
    <t>дитячий садок “Сонечко” по вул. Міжлиманській, 6а, у с. Іллінка Одеського району — реконструкція</t>
  </si>
  <si>
    <t>міський спортивний комплекс з будівництвом універсальної критої зали по вул. Одеській, 1/а, у м. Ананьєві — реконструкція</t>
  </si>
  <si>
    <t>Полтавська обласна філармонія по вул. Гоголя, 10, у м. Полтаві (будинок колишньої хоральної синагоги) — реставрація (коригування)</t>
  </si>
  <si>
    <t>Кременчуцький обласний онкологічний диспансер по вул. Лікаря Богаєвського, 60б, у м. Кременчуці — реконструкція з добудовою будівлі рентгенодіагностичного кабінету</t>
  </si>
  <si>
    <t>музей комунальної установи “Історико-культурний заповідник “Більськˮ Полтавської обласної ради по вул. Миру, 10, у с. Більськ Полтавського району — реконструкція нежитлового приміщення з адміністративними приміщеннями та благоустроєм території</t>
  </si>
  <si>
    <t>басейн по вул. Гоголя, 175, у м. Миргороді — будівництво (коригування)</t>
  </si>
  <si>
    <t>дошкільний навчальний заклад ясла-садок по вул. Коновальця, 16, у м. Рівному — будівництво</t>
  </si>
  <si>
    <t>реконструкція спортивного комплексу “Меблевик” по вул. К. Прокопчука, 45а, у смт Смига Дубенського району — реконструкція</t>
  </si>
  <si>
    <t>навчально-виховний комплекс по вул. Шкільній, 11, у с. Борбин Млинівського району — будівництво</t>
  </si>
  <si>
    <t>дитячо-юнацька спортивна школа Здолбунівської районної ради по вул. Парковій у м. Здолбунові — будівництво спортивного залу</t>
  </si>
  <si>
    <t>фізкультурно-оздоровчий басейн на базі Костопільської дитячо-юнацької спортивної школи по пров. Артилерійському, 5а, у м. Костополі — будівництво</t>
  </si>
  <si>
    <t>загальноосвітня школа I—III ступеня по вул. Новій, 38, у с. Цепцевичі Сарненського району — будівництво</t>
  </si>
  <si>
    <t>комунальний заклад Сумської обласної ради “Сумська обласна клінічна лікарня” по вул. Ковпака, 18, у м. Сумах — будівництво (друга черга)</t>
  </si>
  <si>
    <t>дитячий садок у 12 мікрорайоні по вул. Інтернаціоналістів, 35, у м. Сумах — будівництво</t>
  </si>
  <si>
    <t>головний корпус обласного онкологічного диспансеру по вул. Привокзальній, 31, у м. Сумах — капітальний ремонт</t>
  </si>
  <si>
    <t>полігон для складування твердих побутових відходів на території Верхньосироватської сільської ради Сумського району — будівництво</t>
  </si>
  <si>
    <t>спортивний майданчик з футбольним полем із штучним покриттям на території Попівського навчально-виховного комплексу “Загальноосвітня школа І—ІІІ ступеня — дошкільний навчальний заклад” Конотопської районної ради Сумської області по вул. Братів Ковтунів, 3, у с. Попівка Конотопського району — будівництво</t>
  </si>
  <si>
    <t>Новослобідський навчально-виховний комплекс: загальноосвітня школа І—ІІІ ступеня — дошкільний навчальний заклад Новослобідської сільської ради Путивльського району Сумської області по вул. Великій, 1, у с. Нова Слобода Путивльського району — капітальний ремонт будівлі (заміна покрівлі, заміна віконних та дверних блоків, утеплення фасаду)</t>
  </si>
  <si>
    <t>стадіон імені Куца по вул. Кеніга у м. Тростянці — реконструкція</t>
  </si>
  <si>
    <t>пам’ятка архітектури місцевого значення Чоловічої гімназії (охоронний номер 65-См) з пристосуванням під корпус гімназії по вул. Сумській, 4, у м. Охтирці — реставрація</t>
  </si>
  <si>
    <t>Недригайлівська спеціалізована загальноосвітня школа I—III ступеня по вул. Незалежності, 25, у смт Недригайлів — реконструкція (інженерні мережі та оздоблення приміщень)</t>
  </si>
  <si>
    <t xml:space="preserve">Роменська загальноосвітня школа I—III ступеня № 7 по вул. Полтавській, 32, у м. Ромнах — капітальний ремонт
</t>
  </si>
  <si>
    <t>очисні споруди с. Біловод Роменського району — будівництво</t>
  </si>
  <si>
    <t>стадіон Стецьківської загальноосвітньої школи І—ІІІ ступеня Сумської районної ради по вул. Шкільній, 5, у с. Стецьківка Сумського району — реконструкція</t>
  </si>
  <si>
    <t xml:space="preserve">Краснопільська загальноосвітня школа I—III ступеня Краснопільської районної ради по вул. Перемоги, 1, у смт Краснопілля — реконструкція (інженерні мережі та оздоблення приміщень)
</t>
  </si>
  <si>
    <t>будівля Воронізької амбулаторії загальної практики сімейної медицини Шосткинського районного центру первинної медичної допомоги Шосткинської районної ради по вул. Новгород-Сіверській, 33, у смт Вороніж — капітальний ремонт</t>
  </si>
  <si>
    <t>Шосткинський дошкільний навчальний заклад № 11 “Казка” по вул. Миру, 11а, у м. Шостці — капітальний ремонт (термомодернізація)</t>
  </si>
  <si>
    <t>асфальтне покриття та лижеролерна траса на міському стадіоні “Дружба” по вул. Терещенків, 34, у м. Глухові — капітальний ремонт</t>
  </si>
  <si>
    <t>гідротехнічні споруди веслувального каналу центру веслування та водних видів спорту з інфраструктурою “Водна арена Тернопіль” у м. Тернополі та на території Тернопільського району — будівництво</t>
  </si>
  <si>
    <t>будівля Тернопільського обласного спеціалізованого будинку дитини по вул. Академіка Сахарова, 2, у м. Тернополі — реконструкція з влаштуванням шатрового даху</t>
  </si>
  <si>
    <t>Тернопільський обласний краєзнавчий музей на пл. Героїв Євромайдану, 3, у м. Тернополі — реконструкція існуючої будівлі (проект термомодернізації будівлі)</t>
  </si>
  <si>
    <t xml:space="preserve">спортивний комплекс по вул. І. Франка, 8, у м. Бережанах — будівництво
</t>
  </si>
  <si>
    <t>філія “Старотаразька загальноосвітня школа І—ІІ ступеня” опорного закладу Почаївська загальноосвітня школа І—ІІІ ступеня Почаївської міської ради по вул. Шкільній, 2, у с. Старий Тараж Кременецького району — реконструкція</t>
  </si>
  <si>
    <t>комунальний дитячий оздоровчий заклад “Дивосвіт” у с. Кутянка Шумського району — реконструкція будівель із добудовою відпочинково-оздоровчої інфраструктури</t>
  </si>
  <si>
    <t>Лановецький зоологічний парк місцевого значення “Лановецький зооботсад” у м. Ланівці — будівництво (організація території)</t>
  </si>
  <si>
    <t>загальноосвітня школа І ступеня з дошкільним закладом по вул. Пасічній, 9, у с. Підгороднє Тернопільського району — будівництво</t>
  </si>
  <si>
    <t xml:space="preserve">Козівська загальноосвітня школа I—III ступеня № 1 по вул. Гвардійській, 9, у смт Козова (корпус старших класів) — енергозберігаючі заходи (капітальний ремонт частини перекриття; опорядження приміщень; капітальний ремонт системи опалення, водопостачання і водовідведення; утеплення фасадів)
</t>
  </si>
  <si>
    <t xml:space="preserve">навчально-виховний комплекс “Боричівська загальноосвітня школа-сад I—II ступеня — дитячий навчальний заклад” по вул. Новій, 1, у с. Боричівка Теребовлянського району — реконструкція спортивних майданчиків з влаштуванням стадіону
</t>
  </si>
  <si>
    <t>навчально-виховний комплекс “Загальноосвітня школа І—ІІІ ступеня № 2 — дошкільний навчальний заклад” Хоростківської міської ради по вул. Незалежності, 17, у м. Хоростків Гусятинського району — капітальний ремонт</t>
  </si>
  <si>
    <t>Борщівська центральна комунальна районна лікарня по вул. С. Бандери, 108, у м. Борщеві — капітальний ремонт будівель (утеплення фасадів, заміна вікон)</t>
  </si>
  <si>
    <t>обласна фізіотерапевтична лікарня реабілітації в с. Більче-Золоте Борщівського району — нове будівництво спального корпусу на 50 осіб для учасників антитерористичної операції з їдальнею та теплим переходом та частковою реконструкцією існуючого корпусу</t>
  </si>
  <si>
    <t>Товстенська районна комунальна лікарня по вул. Робітничій, 1, у смт Товсте Заліщицького району — капітальний ремонт водолікувального відділення</t>
  </si>
  <si>
    <t xml:space="preserve">Тернопільська спеціалізована школа І—ІІІ ступеня № 3 з поглибленим вивченням іноземних мов Тернопільської міської ради по вул. Грушевського, 3, у м. Тернополі — реконструкція спортивного майданчика
</t>
  </si>
  <si>
    <t>дощовий колектор по вул. Галицькій у м. Тернополі — будівництво</t>
  </si>
  <si>
    <t>Чортківська школа І—ІІІ ступеня № 7 Чортківської міської ради Тернопільської області по вул. Тараса Шевченка, 25, у м. Чорткові — нове будівництво мультифункціонального майданчика для занять ігровими видами спорту</t>
  </si>
  <si>
    <t>Теребовлянський дитячий ясла-садочок “Ромашка” загального розвитку по вул. Паращука, 16а, у м. Теребовлі — реконструкція з впровадженням енергозберігаючих заходів (влаштування шатрового даху, заміна віконних та дверних блоків, утеплення фасадів)</t>
  </si>
  <si>
    <t>Гусятинський ясла-сад “Дзвіночок” по вул. Шевченка, 35, у смт Гусятин Чортківського району — капітальний ремонт (утеплення фасаду)</t>
  </si>
  <si>
    <t>сільський стадіон по вул. Горішній в с. Трибухівці Бучацького району — будівництво</t>
  </si>
  <si>
    <t>каналізаційна мережа м. Монастириській — реконструкція</t>
  </si>
  <si>
    <t>очисні споруди по вул. Стефаника, 60д, у м. Заліщиках Заліщицького району — реконструкція</t>
  </si>
  <si>
    <t>навчальний корпус № 2 державного навчального закладу “Хоростківський професійний сільськогосподарський ліцей” у м. Хоросткові — капітальний ремонт із заходами енергозбереження та енергоефективності</t>
  </si>
  <si>
    <t>очисні споруди каналізації господарсько-побутових стоків по вул. Нічлава у м. Борщеві — будівництво</t>
  </si>
  <si>
    <t>комплекс комунального некомерційного підприємства “Обласний центр онкології” по вул. Лісопарківській, 4, у м. Харкові — будівництво, у тому числі:</t>
  </si>
  <si>
    <t>комплекс комунального некомерційного підприємства “Обласний центр онкології” по вул. Лісопарківській, 4, у м. Харкові — будівництво (перша черга будівництва. Коригування)</t>
  </si>
  <si>
    <t>нежитлова будівля Лозівського міського палацу культури по просп. Перемоги, 1, у м. Лозовій — капітальний ремонт (коригування)</t>
  </si>
  <si>
    <t xml:space="preserve">багатофункціональний фізкультурно-оздоровчий комплекс по вул. Гвардії-генерала Гавенка Л. А., 18а, у м. Люботині — будівництво
</t>
  </si>
  <si>
    <t>фізкультурно-оздоровчий комплекс по пров. Чайковського між будинками № 6 та 8 у м. Чугуєві — будівництво (коригування)</t>
  </si>
  <si>
    <t>комплекс будівель комунального підприємства “Близнюківська центральна районна лікарня” по вул. Калиновій, 3, у смт Близнюки — реконструкція (коригування)</t>
  </si>
  <si>
    <t xml:space="preserve">очисні споруди у смт Малинівка Чугуївського району — реконструкція </t>
  </si>
  <si>
    <t>стадіон “Кристал” по вул. Лютеранській, 3, у м. Херсоні — реконструкція тренувального поля (погашення кредиторської заборгованості)</t>
  </si>
  <si>
    <t>будівля опорного закладу “Каланчацький заклад повної загальної середньої освіти № 1 Каланчацької селищної ради Херсонської області” по вул. Скадовській, 1, у смт Каланчак Каланчацького району — капітальний ремонт (у тому числі 5,711 тис. — погашення кредиторської заборгованості)</t>
  </si>
  <si>
    <t>окрема будівля дитячого садка на території загальноосвітньої школи I—II ступеня № 5 Херсонської міської ради по вул. Сухарній, 9/4, у м. Херсоні — будівництво. Коригування</t>
  </si>
  <si>
    <t>відділення неврологічної патології комунального некомерційного підприємства “Обласна лікарня відновного лікування” Херсонської обласної ради по вул. Нестерова, 1а, у м. Херсоні — капітальний ремонт та оснащення обладнанням</t>
  </si>
  <si>
    <t>встановлення світлосигнальної системи ВВІ-1 на аеродромі аеропорту “Херсон”— реконструкція (коригування)</t>
  </si>
  <si>
    <t>центр надання адміністративних послуг по вул. Першотравневій у м. Новій Каховці —будівництво. Коригування</t>
  </si>
  <si>
    <t>комплекс по сортуванню побутових відходів м. Берислава (за межами населеного пункту) — будівництво</t>
  </si>
  <si>
    <t>каналізаційні очисні споруди в м. Генічеську Херсонської області — реконструкція (коригування)</t>
  </si>
  <si>
    <t>будівля дитячого ясла-садка “Лелеченя” по вул. Іванівській, 1, у смт Іванівка Іванівського району — реконструкція</t>
  </si>
  <si>
    <t>комплекс спортивних майданчиків по вул. Вокзальній, 7а, у м. Таврійську — будівництво. Коригування</t>
  </si>
  <si>
    <t>опорний заклад освіти “Новозбур’ївська школа №1” по вул. Центральній, 147, у с. Нова Збур’ївка Голопристанського району — реконструкція будівель, споруд, зовнішніх інженерних мереж та благоустрій території (коригування)</t>
  </si>
  <si>
    <t>стадіон по вул. Покровській, 47б, у с. Чорнобаївка Білозерського району — будівництво. Коригування</t>
  </si>
  <si>
    <t>Чорнобаївський навчально-виховний комплекс “Загальноосвітній навчальний заклад — дошкільний навчальний заклад” Білозерської районної ради по вул. Галицькій, 21, у с. Чорнобаївка Білозерського району — капітальний ремонт (санація) будівлі (коригування)</t>
  </si>
  <si>
    <t>Новоушицький навчально-виховний комплекс “Загальноосвітня школа I—III ступеня — гімназія” по вул. Подільській, 27, у смт Нова Ушиця Новоушицького району — капітальний ремонт будівлі гуртожитку</t>
  </si>
  <si>
    <t>навчально-виховний комплекс “Загальноосвітня школа I—III ступеня, гімназія” по вул. Соборності, 9, у м. Славуті — реконструкція корпусу № 1</t>
  </si>
  <si>
    <t>Солобковецька загальноосвітня школа по вул. Грушевського, 27/1, у с. Солобківці Ярмолинецького району — реконструкція будівлі під комунальний заклад “Центр позашкільної освіти” Солобковецької сільської ради</t>
  </si>
  <si>
    <t>очисні споруди каналізації потужністю 500 куб. метрів на добу у смт Віньківці Віньковецького району — будівництво</t>
  </si>
  <si>
    <t>очисні споруди та напірний колектор в м. Дунаївцях — реконструкція (друга черга)</t>
  </si>
  <si>
    <t>ясла-садок “Дзвіночок” по вул. Дружби, 3, у смт Чемерівці Чемеровецького району — реконструкція (з облаштуванням ігрового майданчика)</t>
  </si>
  <si>
    <t>Хмельницький обласний онкологічний диспансер по вул. Пілотській, 1, у м. Хмельницькому — технічне переоснащення лікувальної кімнати для дистанційної променевої терапії радіологічного відділення</t>
  </si>
  <si>
    <t>Хмельницька обласна дитяча лікарня по вул. Кам’янецькій, 94, у м. Хмельницькому — будівництво лікувально-діагностичного корпусу</t>
  </si>
  <si>
    <t>Черкаський академічний обласний український музично-драматичний театр імені Т. Г. Шевченка по бульв. Шевченка, 234, у м. Черкасах — реконструкція з метою ліквідації наслідків надзвичайної ситуації техногенного характеру внаслідок пожежі, яка сталася 1 липня 2015 р. у приміщенні театру (перша черга) (погашення кредиторської заборгованості)</t>
  </si>
  <si>
    <t>комунальне підприємство “Аеропорт Черкаси Черкаської обласної ради” по вул. Смілянській, 168, у м. Черкасах — капітальний ремонт штучної злітно-посадкової смуги (погашення кредиторської заборгованості)</t>
  </si>
  <si>
    <t>спортивний комплекс комунального закладу “Кам’янський ліцей № 1 Кам’янської міської ради” по вул. Героїв Майдану, 47, у м. Кам’янці — капітальний ремонт (погашення кредиторської заборгованості)</t>
  </si>
  <si>
    <t>стадіон дитячо-юнацької спортивної школи по вул. Черкаській, 5, у м. Золотоноші — реконструкція (погашення кредиторської заборгованості)</t>
  </si>
  <si>
    <t>Жашківська спеціалізована школа № 1 з поглибленим вивченням окремих предметів Жашківської міської ради у м. Жашків — капітальний ремонт (утеплення) фасаду будівлі (погашення кредиторської заборгованості)</t>
  </si>
  <si>
    <t>Черкаський навчально-реабілітаційний центр “Країна добра” Черкаської обласної ради по вул. Подолинського, 11/1, у м. Черкасах — реконструкція будівлі комунального закладу (погашення кредиторської заборгованості)</t>
  </si>
  <si>
    <t>загальноосвітня школа I—III ступеня № 2 по вул. Майданецькій, 1, у м. Тальному — капітальний ремонт покрівлі та утеплення будівлі (погашення кредиторської заборгованості)</t>
  </si>
  <si>
    <t xml:space="preserve">Черкаський академічний обласний український музично-драматичний театр 
імені Т. Г. Шевченка по бульв. Шевченка, 234, у м. Черкасах — реконструкція з метою ліквідації наслідків надзвичайної ситуації техногенного характеру внаслідок пожежі, яка сталася 1 липня 2015 р. у приміщенні театру (друга черга) (погашення кредиторської заборгованості)
</t>
  </si>
  <si>
    <t xml:space="preserve">стадіон “Шахтар” по просп. Ватутіна, 11, у м. Ватутіному — реконструкція </t>
  </si>
  <si>
    <t>стадіон (футбольне поле із штучним покриттям розміром 60 х 40 метрів, легкоатлетичними доріжками, трибунами та освітленням) по вул. Чіковані у смт Стеблів — будівництво</t>
  </si>
  <si>
    <t>стадіон (футбольне поле із поліуретановим покриттям розміром 60 х 40 метрів, легкоатлетичними доріжками, трибунами та освітленням) у Тальнівському навчально-виховному комплексі “Загальноосвітня школа I—III ступеня № 1 — гімназія” по вул. Небесної Сотні, 15, у м. Тальному — будівництво</t>
  </si>
  <si>
    <t>спортивні майданчики та легкоатлетичні доріжки стадіону фізкультурно-оздоровчого спортивного комплексу “Колос” по вул. 1-го Травня, 25а, у м. Городищі — капітальний ремонт</t>
  </si>
  <si>
    <t>Білозірський ліцей — опорний заклад загальної середньої освіти Білозірської сільської ради Черкаського району по вул. Лесі Українки, 3, у с. Білозір’я Черкаського району — капітальний ремонт (енергоефективна термосанація)</t>
  </si>
  <si>
    <t>приймальне відділення з підвалом (літера S-1) по вул. Мечникова, 25, у м. Черкасах — реконструкція будівлі під корпус № 2 Черкаського обласного кардіологічного центру</t>
  </si>
  <si>
    <t>комунальне некомерційне підприємство “Черкаська обласна лікарня Черкаської обласної ради” по вул. Менделєєва, 3, у м. Черкасах — капітальний ремонт дев’ятиповерхових корпусів</t>
  </si>
  <si>
    <t>будівля спорткомплексу з прибудовою по вул. Небесної Сотні, 6, у м. Чернівцях — реконструкція (погашення кредиторської заборгованості)</t>
  </si>
  <si>
    <t>загальноосвітня школа I—III ступеня на 240 учнівських місць навчання по вул. Центральній у с. Усть-Путила Путильського району — будівництво (погашення кредиторської заборгованості)</t>
  </si>
  <si>
    <t>Сторожинецька центральна районна лікарня по вул. Видинівського, 22, у м. Сторожинці Сторожинецького району — капітальний ремонт</t>
  </si>
  <si>
    <t>Недобоївський начально-виховний комплекс (дитячий дошкільний заклад) по вул. Козацької Слави, 15, у с. Недобоївці Хотинського району — реконструкція</t>
  </si>
  <si>
    <t>будівля школи-інтернату по вул. Головній, 105, в с. Колінківці Хотинського району — реконструкція під дошкільний навчальний заклад</t>
  </si>
  <si>
    <t>дошкільний навчальний заклад у с. Карапчів Вижницького району — будівництво</t>
  </si>
  <si>
    <t>Селятинський заклад дошкільної освіти по вул. Шкільній, 1, у с. Селятин Путильського району — реконструкція</t>
  </si>
  <si>
    <t>Михалківський ліцей Сокирянського району — капітальний ремонт із впровадженням енергозберігаючих технологій</t>
  </si>
  <si>
    <t>дитяча установа на 80 місць у с. Опришени Глибоцького району — будівництво</t>
  </si>
  <si>
    <t>стадіон по вул. І. Миколайчука, 1, у м. Кіцмані — реконструкція</t>
  </si>
  <si>
    <t xml:space="preserve">стадіон у с. Чагор Глибоцького району — будівництво
</t>
  </si>
  <si>
    <t>будівля хірургічного корпусу комунального лікувально-профілактичного закладу “Чернігівська обласна лікарня” по вул. Волковича, 25, у м. Чернігові — реконструкція отоларингологічного відділення</t>
  </si>
  <si>
    <t>400-метровий легкоатлетичний стадіон комунального позашкільного навчального закладу “Дитячо-юнацька спортивна школа” Носівської міської ради у м. Носівці — капітальний ремонт</t>
  </si>
  <si>
    <t>стадіон “Колос” по вул. Богдана Хмельницького, 3а, у м. Борзні — капітальний ремонт з виділенням черговості: перша черга — ремонт місць для глядачів; друга черга — відновлення покриття футбольного поля; третя черга — ремонт покриття бігових доріжок</t>
  </si>
  <si>
    <t>Бортницька станція аерації по вул. Колекторній, 1а, у Дарницькому районі (коригування). Перша черга будівництва. Насосна станція першого підйому — реконструкція споруд першої черги</t>
  </si>
  <si>
    <t>полігон твердих побутових відходів № 5 в с. Пiдгiрцi Обухівського району Київської області. Рекультивація ділянки № 1 — реконструкція та технічне переоснащення</t>
  </si>
  <si>
    <t>сміттєспалювальний “Завод “Енергія” комунального підприємства “Київтеплоенерго” по вул. Колекторній, 44, у Дарницькому районі — технічне переоснащення в частині системи очищення димових газів</t>
  </si>
  <si>
    <t>фізкультурно-оздоровчий комплекс по вул. Райдужній, 33а, у Дніпровському районі — реконструкція</t>
  </si>
  <si>
    <t xml:space="preserve">водовід на м. Бердянськ комунального підприємства “Облводоканал” Запорізької обласної ради — капітальний ремонт трубопроводу від ПК 503 + 45 до ПК 513 + 50 в районі с. Володимирівка Приазовського району
</t>
  </si>
  <si>
    <t xml:space="preserve">будівля загальноосвітньої школи I—III ступеня з добудовою навчального корпусу та спортивного залу в с. Красноїлля Верховинського району — реконструкція
</t>
  </si>
  <si>
    <t xml:space="preserve">критий басейн з ванною 25 х 8,5 метра і дитячою ванною 10 х 6 метрів, Київський квартал, 16, у м. Славутичі — реконструкція будівлі, внутрішніх та зовнішніх інженерних мереж, дизайн проекту та внутрішніх приміщень
</t>
  </si>
  <si>
    <t xml:space="preserve">дошкільний навчальний заклад на 120 місць по вул. Пушкіна у смт Голованівськ Голованівського району — будівництво
</t>
  </si>
  <si>
    <t xml:space="preserve">дитячий садок на 90 місць по вул. 40-річчя Перемоги, 53а, у смт Таїрове Овідіопольського району — нове будівництво
</t>
  </si>
  <si>
    <t xml:space="preserve">Демидівська загальноосвітня школа I—III ступеня Решетилівської районної ради по вул. Перемоги, 118, у с. Демидівка Решетилівського району — реконструкція спортивного залу з добудовою побутових приміщень (коригування)
</t>
  </si>
  <si>
    <t xml:space="preserve">міський стадіон імені Г. А. Тонкочеєва по просп. Грушевського, 29, у м. Кам’янці-Подільському — капітальний ремонт
</t>
  </si>
  <si>
    <t xml:space="preserve">критий басейн гімназії імені С. Д. Скляренка по вул. Черкаській, 54, у м. Золотоноші — реконструкція незавершеної будівництвом будівлі
</t>
  </si>
  <si>
    <t xml:space="preserve">будинок культури по вул. Незалежності, 2, у м. Умані — реконструкція
</t>
  </si>
  <si>
    <t xml:space="preserve">Маньківський заклад загальної середньої освіти І—ІІІ ступеня № 1 Маньківської селищної ради по вул. Благодатній, 3, у смт Маньківка — капітальний ремонт (термомодернізація: утеплення фасаду, заміна вікон на енергозберігаючі та дверей)
</t>
  </si>
  <si>
    <t xml:space="preserve">приміщення корпусу (літера А, Б) Чернівецького обласного клінічного онкологічного диспансеру по вул. Героїв Майдану, 242, у м. Чернівцях — реконструкція (погашення кредиторської заборгованості)
</t>
  </si>
  <si>
    <t xml:space="preserve">Веренчанська загальноосвітня школа І—ІІІ ступеня по вул. Шевченка, 80, у с. Веренчанка Заставнівського району — реконструкція з добудовою
</t>
  </si>
  <si>
    <t xml:space="preserve">Їжівська загальноосвітня школа І—ІІ ступеня по вул. Штефан чел Маре, 154, у с. Їжівці (Урсоя) Сторожинецького району — реконструкція
</t>
  </si>
  <si>
    <t xml:space="preserve">Товтрівська загальноосвітня школа І—ІІІ ступеня по вул. Шкільній, 1, у с. Товтри Заставнівського району — реконструкція (комплексна термомодернізація)
</t>
  </si>
  <si>
    <t xml:space="preserve">Кіптівська загальноосвітня школа I—II ступеня по вул. Слов’янській, 33, у с. Кіпті Козелецького району — реконструкція будівлі під дошкільний навчальний заклад з виділенням черговості: перша черга — реконструкція фасадів та покрівлі дошкільного навчального закладу; друга черга — реконструкція котельні, зовнішніх інженерних мереж; третя черга — реконструкція приміщень та внутрішніх інженерних мереж дошкільного навчального закладу
</t>
  </si>
  <si>
    <t xml:space="preserve">гідроізоляція русла каналу “Сіверський Донець — Донбас” на землях Райгородської селищної ради Слов’янського району (ПК 105 — ПК 113, ПК 125 + 18-ПК 132 + 92) — капітальний ремонт
</t>
  </si>
  <si>
    <t>Полянська загальноосвітня школа I-III ступеня Полянської сільської ради Свалявського району по вул.Духновича,59, у с.Поляна - реконструкція з розширенням</t>
  </si>
  <si>
    <t>автомобільна дорога комунальної власності між автомобільною дорогою М-07 Київ — Ковель- Ягодин та вул. Польова у с. Мироцьке — будівництво</t>
  </si>
  <si>
    <t>Маловисківська загальноосвітня школа І—ІІІ ступеня № 3 по вул. 20 років Жовтня, 3, у м. Малій Висці — капітальний ремонт будівлі (утеплення фасадів, покрівлі, заміна вікон та дверей)</t>
  </si>
  <si>
    <t>будівлі по вул.Чехова,9 та Чехова,9б, у м. Рубіжному- реконструкція під житловий будинок (для використання в якості службового житла працівників бюджетної сфери та тимчасово переміщених осіб)</t>
  </si>
  <si>
    <t>недобудований житловий будинок по вул. Центральній (Октябрській), 12, у м. Кремінній Кремінського району - будівництво обєкта незавершеного будівництва (для використання в якості службового житла працівників бюджетної сфери та внутрішньо переміщених осіб)</t>
  </si>
  <si>
    <t>будівля дитячого садка по вул.Шевченка,42б, у с.Васильки Лохвицької територіальної громади Миргородського району - реконструкція під цех з первинної обробки та переробки молока</t>
  </si>
  <si>
    <t>басейн загальноосвітньої школи I - III ступеня № 7 по пров.Шкільному,2, у м. Дубно - реконструкція</t>
  </si>
  <si>
    <t>Юр'ївський навчально-виховний комплекс: загальноосвітня школа I-III ступеня - дошкільний навчальний заклад Новослобідської сільської ради Конотопського району по вул. Шкільній, 1а, у с.Юр'єве Новослобідської сільської ради конотопського району - капітальний ремонт будівлі</t>
  </si>
  <si>
    <t>комунальне некомерційне підприємство "Дитяча клінічна лікарня Святої Зінаїди" Сумської міської ради по вул.Троїцькій,28, у м.Сумах - капітальний ремонт будівлі (стаціонар, двоповерхова будівля)</t>
  </si>
  <si>
    <t>існуючі водопровідні та каналізаційні мережі по вулицях Садовій, Перемоги, Заводській, Братів Ковтунів у с. Попівка Конотопського району - реконструкція</t>
  </si>
  <si>
    <t>школа по вул. Центральній, 27, у смт Драбів — будівництво (другий пусковий комплекс)</t>
  </si>
  <si>
    <t>загальноосвітня школа I-III ступеня № 11 по вул.Рєпіна,47,у м. Смілі - капітальний ремонт</t>
  </si>
  <si>
    <t>заклад дошкільної освіти № 3 "Зірочка" Шполянської міської ради об'єднаної територіальної громади по вул.Свободи,17а, у м. Шполі - капітальний ремонт комплексу будівель і споруд із застосуванням заходів теплореновації (заміна дверей та покрівлі,  утеплення фасаду)</t>
  </si>
  <si>
    <t>памятка архітектури місцевого значення, будівля обласного комунального концертно-видовищного підприємства "Чернігівський обласний філармонійний центр фестивалів та концертних програм" - реставрація з виділенням черговості</t>
  </si>
  <si>
    <t>пам'ятка архітектури місцевого значення, будівля обласного комунального концертно-видовищного підприємства "Чернігівський обласний філармонійний центр фестивалів та концертних програм" - реставрація з виділенням черговості</t>
  </si>
  <si>
    <t>будівля гімназії ім.Васильченка Ічнянської міської ради за адресою: вул.Б.Хмельницького,6,у м.Ічні - капітальний ремонт із запровадженням комплексних заходів теплореновації з виділенням черговості будівництва (перша черга - капітальний ремонт будівлі та даху; друга черга - капітальний ремонт фасаду; третя черга - капітальний ремонт внутрішніх приміщень крила А; четверта черга - капітальний ремонт внутрішніх приміщень крила Б та двоповерхового переходу). Коригування.</t>
  </si>
  <si>
    <t>загальноосвітня школа № 23 у Таврійському мікрорайоні, 4а, в м.Херсоні - будівництво</t>
  </si>
  <si>
    <t>загальноосвітня школа I—III ступеня та дошкільний навчальний заклад на 450 місць (350 учнівських та 100 місць дошкільного віку) в с. Кам'янка Глибоцького району - реконструкція з добудовою корпусів</t>
  </si>
  <si>
    <t>Григорівська загальноосвітня школа I—III ступеня на 11 класів у с. Григорівка Бахмацького району — будівництво з виділенням черговості (перша, друга і третя черги)</t>
  </si>
  <si>
    <t>будівлі медичного закладу по вул.М.Вовчок, 2, у м.Сумах - капітальний ремонт з утепленням стін, покрівлі, заміною покриття, заміною системи опалення</t>
  </si>
  <si>
    <t>Розпорядження КМУ від 12.04.2021 № 297-р, від 16.06.2021 № 660-р, від 20.10.2021 № 1250-р ,                         від 10.11.2021 № 1432-р, від 09.12.2021 № 1596-р</t>
  </si>
  <si>
    <t>загальноосвітня школа І—ІІ ступеня у с. Братковичі Городоцького району — будівництво. Коригування</t>
  </si>
  <si>
    <t>комплекс комунального некомерційного підприємства “Обласний центр онкології” по вул. Лісопарківській, 4, у м. Харкові — будівництво (друга черга будівництва. Коригування)</t>
  </si>
  <si>
    <t>нежитлові будівлі і споруди під комунальне підприємство Балаклійської районної ради "Балаклійський районний дитячо-юнацький спортивно-оздоровчий комплекс Вимпел" по вул.Центральній, 4 в м. Балаклії Балаклійського району - реконструкція. Коригування</t>
  </si>
  <si>
    <t>станом на 01.01.2022</t>
  </si>
  <si>
    <t>Завершені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</si>
</sst>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2" formatCode="#,##0.000"/>
    <numFmt numFmtId="189" formatCode="0.000"/>
  </numFmts>
  <fonts count="18" x14ac:knownFonts="1"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Calibri"/>
      <family val="2"/>
      <charset val="204"/>
    </font>
    <font>
      <b/>
      <i/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2"/>
      <color indexed="63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26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45">
    <xf numFmtId="0" fontId="0" fillId="0" borderId="0" xfId="0"/>
    <xf numFmtId="0" fontId="2" fillId="2" borderId="0" xfId="0" applyFont="1" applyFill="1"/>
    <xf numFmtId="0" fontId="6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82" fontId="2" fillId="0" borderId="2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82" fontId="3" fillId="0" borderId="1" xfId="0" applyNumberFormat="1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4" borderId="0" xfId="0" applyFont="1" applyFill="1" applyAlignment="1">
      <alignment horizontal="center" wrapText="1"/>
    </xf>
    <xf numFmtId="182" fontId="2" fillId="0" borderId="2" xfId="0" applyNumberFormat="1" applyFont="1" applyFill="1" applyBorder="1" applyAlignment="1">
      <alignment horizontal="right" vertical="center" wrapText="1"/>
    </xf>
    <xf numFmtId="182" fontId="3" fillId="0" borderId="2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/>
    </xf>
    <xf numFmtId="0" fontId="7" fillId="0" borderId="1" xfId="0" applyFont="1" applyFill="1" applyBorder="1" applyAlignment="1">
      <alignment horizontal="right" vertical="center" wrapText="1"/>
    </xf>
    <xf numFmtId="0" fontId="3" fillId="6" borderId="0" xfId="0" applyFont="1" applyFill="1" applyAlignment="1">
      <alignment horizontal="center" wrapText="1"/>
    </xf>
    <xf numFmtId="0" fontId="2" fillId="6" borderId="0" xfId="0" applyFont="1" applyFill="1" applyAlignment="1">
      <alignment wrapText="1"/>
    </xf>
    <xf numFmtId="182" fontId="2" fillId="6" borderId="1" xfId="0" applyNumberFormat="1" applyFont="1" applyFill="1" applyBorder="1" applyAlignment="1">
      <alignment wrapText="1"/>
    </xf>
    <xf numFmtId="0" fontId="3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2" fillId="6" borderId="0" xfId="0" applyFont="1" applyFill="1"/>
    <xf numFmtId="0" fontId="2" fillId="2" borderId="0" xfId="0" applyFont="1" applyFill="1" applyBorder="1"/>
    <xf numFmtId="182" fontId="2" fillId="6" borderId="0" xfId="0" applyNumberFormat="1" applyFont="1" applyFill="1" applyAlignment="1">
      <alignment wrapText="1"/>
    </xf>
    <xf numFmtId="182" fontId="3" fillId="7" borderId="1" xfId="0" applyNumberFormat="1" applyFont="1" applyFill="1" applyBorder="1" applyAlignment="1">
      <alignment horizontal="left" vertical="center" wrapText="1"/>
    </xf>
    <xf numFmtId="182" fontId="3" fillId="7" borderId="2" xfId="0" applyNumberFormat="1" applyFont="1" applyFill="1" applyBorder="1" applyAlignment="1">
      <alignment horizontal="right" vertical="center" wrapText="1"/>
    </xf>
    <xf numFmtId="182" fontId="15" fillId="6" borderId="1" xfId="0" applyNumberFormat="1" applyFont="1" applyFill="1" applyBorder="1" applyAlignment="1">
      <alignment wrapText="1"/>
    </xf>
    <xf numFmtId="182" fontId="2" fillId="6" borderId="0" xfId="0" applyNumberFormat="1" applyFont="1" applyFill="1" applyBorder="1" applyAlignment="1">
      <alignment horizontal="right" wrapText="1"/>
    </xf>
    <xf numFmtId="0" fontId="15" fillId="6" borderId="1" xfId="0" applyFont="1" applyFill="1" applyBorder="1" applyAlignment="1">
      <alignment horizontal="left" vertical="top" wrapText="1"/>
    </xf>
    <xf numFmtId="182" fontId="2" fillId="6" borderId="1" xfId="0" applyNumberFormat="1" applyFont="1" applyFill="1" applyBorder="1" applyAlignment="1">
      <alignment horizontal="right" wrapText="1"/>
    </xf>
    <xf numFmtId="182" fontId="2" fillId="6" borderId="2" xfId="0" applyNumberFormat="1" applyFont="1" applyFill="1" applyBorder="1" applyAlignment="1">
      <alignment horizontal="right" wrapText="1"/>
    </xf>
    <xf numFmtId="0" fontId="15" fillId="6" borderId="13" xfId="0" applyFont="1" applyFill="1" applyBorder="1" applyAlignment="1">
      <alignment vertical="top" wrapText="1"/>
    </xf>
    <xf numFmtId="182" fontId="8" fillId="6" borderId="1" xfId="0" applyNumberFormat="1" applyFont="1" applyFill="1" applyBorder="1" applyAlignment="1">
      <alignment wrapText="1"/>
    </xf>
    <xf numFmtId="0" fontId="15" fillId="6" borderId="14" xfId="0" applyFont="1" applyFill="1" applyBorder="1" applyAlignment="1">
      <alignment horizontal="left" vertical="top" wrapText="1"/>
    </xf>
    <xf numFmtId="0" fontId="15" fillId="6" borderId="15" xfId="0" applyFont="1" applyFill="1" applyBorder="1" applyAlignment="1">
      <alignment horizontal="left" vertical="top" wrapText="1"/>
    </xf>
    <xf numFmtId="0" fontId="15" fillId="6" borderId="16" xfId="0" applyFont="1" applyFill="1" applyBorder="1" applyAlignment="1">
      <alignment horizontal="left" vertical="top" wrapText="1"/>
    </xf>
    <xf numFmtId="0" fontId="15" fillId="6" borderId="16" xfId="0" applyFont="1" applyFill="1" applyBorder="1" applyAlignment="1">
      <alignment vertical="top" wrapText="1"/>
    </xf>
    <xf numFmtId="182" fontId="2" fillId="6" borderId="3" xfId="0" applyNumberFormat="1" applyFont="1" applyFill="1" applyBorder="1" applyAlignment="1">
      <alignment horizontal="right" wrapText="1"/>
    </xf>
    <xf numFmtId="0" fontId="15" fillId="6" borderId="1" xfId="0" applyFont="1" applyFill="1" applyBorder="1" applyAlignment="1">
      <alignment horizontal="left" wrapText="1"/>
    </xf>
    <xf numFmtId="0" fontId="15" fillId="6" borderId="1" xfId="0" applyFont="1" applyFill="1" applyBorder="1" applyAlignment="1">
      <alignment horizontal="left" vertical="center" wrapText="1"/>
    </xf>
    <xf numFmtId="0" fontId="15" fillId="6" borderId="4" xfId="0" applyFont="1" applyFill="1" applyBorder="1" applyAlignment="1">
      <alignment horizontal="left" vertical="top" wrapText="1"/>
    </xf>
    <xf numFmtId="0" fontId="15" fillId="6" borderId="1" xfId="0" applyFont="1" applyFill="1" applyBorder="1" applyAlignment="1">
      <alignment vertical="top" wrapText="1"/>
    </xf>
    <xf numFmtId="0" fontId="15" fillId="6" borderId="17" xfId="0" applyFont="1" applyFill="1" applyBorder="1" applyAlignment="1">
      <alignment horizontal="left" vertical="top" wrapText="1"/>
    </xf>
    <xf numFmtId="182" fontId="15" fillId="6" borderId="1" xfId="0" applyNumberFormat="1" applyFont="1" applyFill="1" applyBorder="1" applyAlignment="1">
      <alignment horizontal="right" wrapText="1"/>
    </xf>
    <xf numFmtId="0" fontId="15" fillId="6" borderId="18" xfId="0" applyFont="1" applyFill="1" applyBorder="1" applyAlignment="1">
      <alignment vertical="top" wrapText="1"/>
    </xf>
    <xf numFmtId="0" fontId="15" fillId="6" borderId="1" xfId="0" applyFont="1" applyFill="1" applyBorder="1" applyAlignment="1">
      <alignment wrapText="1"/>
    </xf>
    <xf numFmtId="0" fontId="15" fillId="6" borderId="16" xfId="0" applyFont="1" applyFill="1" applyBorder="1" applyAlignment="1">
      <alignment wrapText="1"/>
    </xf>
    <xf numFmtId="182" fontId="2" fillId="6" borderId="4" xfId="0" applyNumberFormat="1" applyFont="1" applyFill="1" applyBorder="1" applyAlignment="1">
      <alignment wrapText="1"/>
    </xf>
    <xf numFmtId="0" fontId="15" fillId="6" borderId="19" xfId="0" applyFont="1" applyFill="1" applyBorder="1" applyAlignment="1">
      <alignment vertical="top" wrapText="1"/>
    </xf>
    <xf numFmtId="0" fontId="15" fillId="6" borderId="13" xfId="0" applyFont="1" applyFill="1" applyBorder="1" applyAlignment="1">
      <alignment horizontal="left" vertical="top" wrapText="1"/>
    </xf>
    <xf numFmtId="0" fontId="16" fillId="6" borderId="13" xfId="0" applyFont="1" applyFill="1" applyBorder="1" applyAlignment="1">
      <alignment vertical="top" wrapText="1"/>
    </xf>
    <xf numFmtId="0" fontId="17" fillId="6" borderId="13" xfId="0" applyFont="1" applyFill="1" applyBorder="1" applyAlignment="1">
      <alignment vertical="top" wrapText="1"/>
    </xf>
    <xf numFmtId="0" fontId="15" fillId="6" borderId="17" xfId="0" applyFont="1" applyFill="1" applyBorder="1" applyAlignment="1">
      <alignment vertical="top" wrapText="1"/>
    </xf>
    <xf numFmtId="0" fontId="15" fillId="6" borderId="20" xfId="0" applyFont="1" applyFill="1" applyBorder="1" applyAlignment="1">
      <alignment vertical="top" wrapText="1"/>
    </xf>
    <xf numFmtId="182" fontId="2" fillId="6" borderId="4" xfId="0" applyNumberFormat="1" applyFont="1" applyFill="1" applyBorder="1" applyAlignment="1">
      <alignment horizontal="right" wrapText="1"/>
    </xf>
    <xf numFmtId="0" fontId="15" fillId="6" borderId="13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wrapText="1"/>
    </xf>
    <xf numFmtId="182" fontId="3" fillId="6" borderId="1" xfId="0" applyNumberFormat="1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182" fontId="3" fillId="6" borderId="6" xfId="0" applyNumberFormat="1" applyFont="1" applyFill="1" applyBorder="1" applyAlignment="1">
      <alignment wrapText="1"/>
    </xf>
    <xf numFmtId="182" fontId="3" fillId="6" borderId="2" xfId="0" applyNumberFormat="1" applyFont="1" applyFill="1" applyBorder="1" applyAlignment="1">
      <alignment wrapText="1"/>
    </xf>
    <xf numFmtId="0" fontId="15" fillId="6" borderId="0" xfId="0" applyFont="1" applyFill="1" applyBorder="1" applyAlignment="1">
      <alignment vertical="top" wrapText="1"/>
    </xf>
    <xf numFmtId="182" fontId="3" fillId="6" borderId="1" xfId="0" applyNumberFormat="1" applyFont="1" applyFill="1" applyBorder="1" applyAlignment="1">
      <alignment horizontal="right" wrapText="1"/>
    </xf>
    <xf numFmtId="0" fontId="2" fillId="0" borderId="0" xfId="0" applyFont="1" applyFill="1"/>
    <xf numFmtId="0" fontId="2" fillId="0" borderId="0" xfId="0" applyFont="1" applyFill="1" applyBorder="1"/>
    <xf numFmtId="0" fontId="3" fillId="8" borderId="1" xfId="0" applyFont="1" applyFill="1" applyBorder="1" applyAlignment="1">
      <alignment horizontal="left" wrapText="1"/>
    </xf>
    <xf numFmtId="182" fontId="3" fillId="8" borderId="6" xfId="0" applyNumberFormat="1" applyFont="1" applyFill="1" applyBorder="1" applyAlignment="1">
      <alignment wrapText="1"/>
    </xf>
    <xf numFmtId="182" fontId="3" fillId="8" borderId="1" xfId="0" applyNumberFormat="1" applyFont="1" applyFill="1" applyBorder="1" applyAlignment="1">
      <alignment wrapText="1"/>
    </xf>
    <xf numFmtId="182" fontId="8" fillId="5" borderId="5" xfId="0" applyNumberFormat="1" applyFont="1" applyFill="1" applyBorder="1" applyAlignment="1">
      <alignment horizontal="right" wrapText="1"/>
    </xf>
    <xf numFmtId="182" fontId="8" fillId="5" borderId="3" xfId="0" applyNumberFormat="1" applyFont="1" applyFill="1" applyBorder="1" applyAlignment="1">
      <alignment horizontal="right" wrapText="1"/>
    </xf>
    <xf numFmtId="182" fontId="2" fillId="0" borderId="1" xfId="0" applyNumberFormat="1" applyFont="1" applyFill="1" applyBorder="1" applyAlignment="1">
      <alignment wrapText="1"/>
    </xf>
    <xf numFmtId="182" fontId="2" fillId="0" borderId="1" xfId="0" applyNumberFormat="1" applyFont="1" applyFill="1" applyBorder="1" applyAlignment="1">
      <alignment horizontal="right" wrapText="1"/>
    </xf>
    <xf numFmtId="182" fontId="13" fillId="0" borderId="1" xfId="0" applyNumberFormat="1" applyFont="1" applyFill="1" applyBorder="1" applyAlignment="1">
      <alignment horizontal="right" wrapText="1"/>
    </xf>
    <xf numFmtId="182" fontId="2" fillId="6" borderId="7" xfId="0" applyNumberFormat="1" applyFont="1" applyFill="1" applyBorder="1" applyAlignment="1">
      <alignment horizontal="right" wrapText="1"/>
    </xf>
    <xf numFmtId="182" fontId="15" fillId="6" borderId="4" xfId="0" applyNumberFormat="1" applyFont="1" applyFill="1" applyBorder="1" applyAlignment="1">
      <alignment wrapText="1"/>
    </xf>
    <xf numFmtId="182" fontId="2" fillId="0" borderId="4" xfId="0" applyNumberFormat="1" applyFont="1" applyFill="1" applyBorder="1" applyAlignment="1">
      <alignment wrapText="1"/>
    </xf>
    <xf numFmtId="182" fontId="2" fillId="2" borderId="1" xfId="0" applyNumberFormat="1" applyFont="1" applyFill="1" applyBorder="1" applyAlignment="1">
      <alignment horizontal="right"/>
    </xf>
    <xf numFmtId="182" fontId="8" fillId="0" borderId="1" xfId="0" applyNumberFormat="1" applyFont="1" applyFill="1" applyBorder="1" applyAlignment="1">
      <alignment horizontal="right" wrapText="1"/>
    </xf>
    <xf numFmtId="0" fontId="3" fillId="8" borderId="1" xfId="0" applyFont="1" applyFill="1" applyBorder="1" applyAlignment="1">
      <alignment horizontal="left" vertical="top" wrapText="1"/>
    </xf>
    <xf numFmtId="182" fontId="8" fillId="0" borderId="1" xfId="0" applyNumberFormat="1" applyFont="1" applyFill="1" applyBorder="1" applyAlignment="1">
      <alignment wrapText="1"/>
    </xf>
    <xf numFmtId="182" fontId="8" fillId="2" borderId="4" xfId="0" applyNumberFormat="1" applyFont="1" applyFill="1" applyBorder="1" applyAlignment="1">
      <alignment wrapText="1"/>
    </xf>
    <xf numFmtId="182" fontId="8" fillId="2" borderId="1" xfId="0" applyNumberFormat="1" applyFont="1" applyFill="1" applyBorder="1"/>
    <xf numFmtId="182" fontId="3" fillId="8" borderId="1" xfId="0" applyNumberFormat="1" applyFont="1" applyFill="1" applyBorder="1" applyAlignment="1">
      <alignment vertical="center" wrapText="1"/>
    </xf>
    <xf numFmtId="182" fontId="2" fillId="0" borderId="2" xfId="0" applyNumberFormat="1" applyFont="1" applyFill="1" applyBorder="1" applyAlignment="1">
      <alignment horizontal="right" wrapText="1"/>
    </xf>
    <xf numFmtId="182" fontId="8" fillId="5" borderId="5" xfId="0" applyNumberFormat="1" applyFont="1" applyFill="1" applyBorder="1" applyAlignment="1">
      <alignment wrapText="1"/>
    </xf>
    <xf numFmtId="182" fontId="2" fillId="5" borderId="5" xfId="0" applyNumberFormat="1" applyFont="1" applyFill="1" applyBorder="1" applyAlignment="1">
      <alignment wrapText="1"/>
    </xf>
    <xf numFmtId="182" fontId="14" fillId="0" borderId="3" xfId="0" applyNumberFormat="1" applyFont="1" applyBorder="1" applyAlignment="1">
      <alignment horizontal="right" wrapText="1"/>
    </xf>
    <xf numFmtId="182" fontId="8" fillId="5" borderId="3" xfId="0" applyNumberFormat="1" applyFont="1" applyFill="1" applyBorder="1" applyAlignment="1">
      <alignment wrapText="1"/>
    </xf>
    <xf numFmtId="182" fontId="2" fillId="5" borderId="3" xfId="0" applyNumberFormat="1" applyFont="1" applyFill="1" applyBorder="1" applyAlignment="1">
      <alignment wrapText="1"/>
    </xf>
    <xf numFmtId="182" fontId="14" fillId="0" borderId="3" xfId="0" applyNumberFormat="1" applyFont="1" applyBorder="1" applyAlignment="1">
      <alignment horizontal="right"/>
    </xf>
    <xf numFmtId="182" fontId="2" fillId="5" borderId="3" xfId="0" applyNumberFormat="1" applyFont="1" applyFill="1" applyBorder="1" applyAlignment="1">
      <alignment horizontal="right" wrapText="1"/>
    </xf>
    <xf numFmtId="182" fontId="2" fillId="0" borderId="3" xfId="0" applyNumberFormat="1" applyFont="1" applyBorder="1" applyAlignment="1">
      <alignment horizontal="right" wrapText="1"/>
    </xf>
    <xf numFmtId="182" fontId="3" fillId="8" borderId="1" xfId="0" applyNumberFormat="1" applyFont="1" applyFill="1" applyBorder="1" applyAlignment="1">
      <alignment horizontal="right" vertical="top" wrapText="1"/>
    </xf>
    <xf numFmtId="182" fontId="3" fillId="8" borderId="1" xfId="0" applyNumberFormat="1" applyFont="1" applyFill="1" applyBorder="1" applyAlignment="1">
      <alignment horizontal="right" wrapText="1"/>
    </xf>
    <xf numFmtId="182" fontId="3" fillId="8" borderId="2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182" fontId="2" fillId="0" borderId="3" xfId="0" applyNumberFormat="1" applyFont="1" applyFill="1" applyBorder="1" applyAlignment="1">
      <alignment horizontal="right" wrapText="1"/>
    </xf>
    <xf numFmtId="182" fontId="3" fillId="8" borderId="6" xfId="0" applyNumberFormat="1" applyFont="1" applyFill="1" applyBorder="1" applyAlignment="1">
      <alignment horizontal="right" vertical="top" wrapText="1"/>
    </xf>
    <xf numFmtId="182" fontId="2" fillId="9" borderId="3" xfId="0" applyNumberFormat="1" applyFont="1" applyFill="1" applyBorder="1" applyAlignment="1">
      <alignment horizontal="right" wrapText="1"/>
    </xf>
    <xf numFmtId="0" fontId="3" fillId="6" borderId="1" xfId="0" applyFont="1" applyFill="1" applyBorder="1" applyAlignment="1">
      <alignment horizontal="center" wrapText="1"/>
    </xf>
    <xf numFmtId="182" fontId="15" fillId="6" borderId="4" xfId="0" applyNumberFormat="1" applyFont="1" applyFill="1" applyBorder="1" applyAlignment="1">
      <alignment horizontal="right" wrapText="1"/>
    </xf>
    <xf numFmtId="0" fontId="15" fillId="6" borderId="21" xfId="0" applyFont="1" applyFill="1" applyBorder="1" applyAlignment="1">
      <alignment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wrapText="1"/>
    </xf>
    <xf numFmtId="182" fontId="8" fillId="5" borderId="8" xfId="0" applyNumberFormat="1" applyFont="1" applyFill="1" applyBorder="1" applyAlignment="1">
      <alignment horizontal="right" wrapText="1"/>
    </xf>
    <xf numFmtId="182" fontId="8" fillId="9" borderId="8" xfId="0" applyNumberFormat="1" applyFont="1" applyFill="1" applyBorder="1" applyAlignment="1">
      <alignment horizontal="right" wrapText="1"/>
    </xf>
    <xf numFmtId="182" fontId="8" fillId="9" borderId="9" xfId="0" applyNumberFormat="1" applyFont="1" applyFill="1" applyBorder="1" applyAlignment="1">
      <alignment horizontal="right" wrapText="1"/>
    </xf>
    <xf numFmtId="182" fontId="2" fillId="6" borderId="10" xfId="0" applyNumberFormat="1" applyFont="1" applyFill="1" applyBorder="1" applyAlignment="1">
      <alignment horizontal="right" wrapText="1"/>
    </xf>
    <xf numFmtId="182" fontId="2" fillId="6" borderId="11" xfId="0" applyNumberFormat="1" applyFont="1" applyFill="1" applyBorder="1" applyAlignment="1">
      <alignment horizontal="right" wrapText="1"/>
    </xf>
    <xf numFmtId="182" fontId="2" fillId="6" borderId="6" xfId="0" applyNumberFormat="1" applyFont="1" applyFill="1" applyBorder="1" applyAlignment="1">
      <alignment horizontal="right" wrapText="1"/>
    </xf>
    <xf numFmtId="182" fontId="2" fillId="5" borderId="9" xfId="0" applyNumberFormat="1" applyFont="1" applyFill="1" applyBorder="1" applyAlignment="1">
      <alignment horizontal="right" wrapText="1"/>
    </xf>
    <xf numFmtId="182" fontId="2" fillId="6" borderId="9" xfId="0" applyNumberFormat="1" applyFont="1" applyFill="1" applyBorder="1" applyAlignment="1">
      <alignment horizontal="right" wrapText="1"/>
    </xf>
    <xf numFmtId="0" fontId="3" fillId="8" borderId="1" xfId="0" applyFont="1" applyFill="1" applyBorder="1" applyAlignment="1">
      <alignment horizontal="center" vertical="center" wrapText="1"/>
    </xf>
    <xf numFmtId="182" fontId="2" fillId="6" borderId="2" xfId="0" applyNumberFormat="1" applyFont="1" applyFill="1" applyBorder="1" applyAlignment="1">
      <alignment wrapText="1"/>
    </xf>
    <xf numFmtId="182" fontId="2" fillId="6" borderId="8" xfId="0" applyNumberFormat="1" applyFont="1" applyFill="1" applyBorder="1" applyAlignment="1">
      <alignment horizontal="right" wrapText="1"/>
    </xf>
    <xf numFmtId="182" fontId="8" fillId="2" borderId="4" xfId="0" applyNumberFormat="1" applyFont="1" applyFill="1" applyBorder="1"/>
    <xf numFmtId="182" fontId="8" fillId="6" borderId="4" xfId="0" applyNumberFormat="1" applyFont="1" applyFill="1" applyBorder="1" applyAlignment="1">
      <alignment wrapText="1"/>
    </xf>
    <xf numFmtId="189" fontId="2" fillId="2" borderId="1" xfId="0" applyNumberFormat="1" applyFont="1" applyFill="1" applyBorder="1"/>
    <xf numFmtId="189" fontId="15" fillId="6" borderId="1" xfId="0" applyNumberFormat="1" applyFont="1" applyFill="1" applyBorder="1" applyAlignment="1">
      <alignment wrapText="1"/>
    </xf>
    <xf numFmtId="189" fontId="2" fillId="0" borderId="1" xfId="0" applyNumberFormat="1" applyFont="1" applyFill="1" applyBorder="1"/>
    <xf numFmtId="0" fontId="2" fillId="2" borderId="0" xfId="0" applyFont="1" applyFill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12" fillId="2" borderId="12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8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</cellXfs>
  <cellStyles count="2">
    <cellStyle name="Звичайни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352"/>
  <sheetViews>
    <sheetView tabSelected="1" zoomScaleNormal="100" zoomScaleSheetLayoutView="100" workbookViewId="0">
      <pane xSplit="2" ySplit="9" topLeftCell="C283" activePane="bottomRight" state="frozen"/>
      <selection activeCell="J1" sqref="J1:M65536"/>
      <selection pane="topRight" activeCell="J1" sqref="J1:M65536"/>
      <selection pane="bottomLeft" activeCell="J1" sqref="J1:M65536"/>
      <selection pane="bottomRight" activeCell="J9" sqref="J9"/>
    </sheetView>
  </sheetViews>
  <sheetFormatPr defaultRowHeight="15.75" x14ac:dyDescent="0.25"/>
  <cols>
    <col min="1" max="1" width="8.28515625" style="144" customWidth="1"/>
    <col min="2" max="2" width="109.85546875" style="12" customWidth="1"/>
    <col min="3" max="3" width="21.85546875" style="1" customWidth="1"/>
    <col min="4" max="4" width="16.28515625" style="1" customWidth="1"/>
    <col min="5" max="5" width="16.85546875" style="1" customWidth="1"/>
    <col min="6" max="6" width="17.5703125" style="1" customWidth="1"/>
    <col min="7" max="7" width="13.85546875" style="62" bestFit="1" customWidth="1"/>
    <col min="8" max="8" width="14.28515625" style="1" bestFit="1" customWidth="1"/>
    <col min="9" max="22" width="9.140625" style="1"/>
    <col min="23" max="23" width="10.140625" style="1" bestFit="1" customWidth="1"/>
    <col min="24" max="16384" width="9.140625" style="1"/>
  </cols>
  <sheetData>
    <row r="1" spans="1:62" ht="19.5" x14ac:dyDescent="0.25">
      <c r="A1" s="133" t="s">
        <v>8</v>
      </c>
      <c r="B1" s="134"/>
      <c r="C1" s="134"/>
      <c r="D1" s="134"/>
      <c r="E1" s="134"/>
      <c r="F1" s="134"/>
      <c r="G1" s="134"/>
    </row>
    <row r="2" spans="1:62" ht="18.75" customHeight="1" x14ac:dyDescent="0.25">
      <c r="A2" s="122" t="s">
        <v>44</v>
      </c>
      <c r="B2" s="123"/>
      <c r="C2" s="123"/>
      <c r="D2" s="123"/>
      <c r="E2" s="123"/>
      <c r="F2" s="123"/>
      <c r="G2" s="123"/>
    </row>
    <row r="3" spans="1:62" ht="18.75" customHeight="1" x14ac:dyDescent="0.3">
      <c r="A3" s="124" t="s">
        <v>345</v>
      </c>
      <c r="B3" s="125"/>
      <c r="C3" s="125"/>
      <c r="D3" s="125"/>
      <c r="E3" s="125"/>
      <c r="F3" s="125"/>
      <c r="G3" s="125"/>
    </row>
    <row r="4" spans="1:62" x14ac:dyDescent="0.25">
      <c r="A4" s="131" t="s">
        <v>35</v>
      </c>
      <c r="B4" s="132"/>
      <c r="C4" s="132"/>
      <c r="D4" s="132"/>
      <c r="E4" s="132"/>
      <c r="F4" s="132"/>
      <c r="G4" s="132"/>
    </row>
    <row r="5" spans="1:62" x14ac:dyDescent="0.25">
      <c r="A5" s="126" t="s">
        <v>9</v>
      </c>
      <c r="B5" s="128" t="s">
        <v>10</v>
      </c>
      <c r="C5" s="128" t="s">
        <v>34</v>
      </c>
      <c r="D5" s="126" t="s">
        <v>11</v>
      </c>
      <c r="E5" s="128" t="s">
        <v>12</v>
      </c>
      <c r="F5" s="126" t="s">
        <v>20</v>
      </c>
      <c r="G5" s="135" t="s">
        <v>346</v>
      </c>
    </row>
    <row r="6" spans="1:62" s="2" customFormat="1" ht="30" customHeight="1" x14ac:dyDescent="0.25">
      <c r="A6" s="127"/>
      <c r="B6" s="129"/>
      <c r="C6" s="129"/>
      <c r="D6" s="127"/>
      <c r="E6" s="129"/>
      <c r="F6" s="130"/>
      <c r="G6" s="135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62" s="3" customFormat="1" x14ac:dyDescent="0.25">
      <c r="A7" s="101"/>
      <c r="B7" s="23" t="s">
        <v>13</v>
      </c>
      <c r="C7" s="24">
        <f>SUM(C9:C9)</f>
        <v>4500000</v>
      </c>
      <c r="D7" s="24">
        <f>D10+D24+D33+D40+D57+D74+D85+D97+D113+D126+D137+D159+D176+D186+D197+D205+D213+D235+D260+D270+D285+D295+D317+D334+D343</f>
        <v>4500000</v>
      </c>
      <c r="E7" s="24">
        <f>SUM(E10+E24+E33+E40+E57+E74+E85+E97+E113+E126+E137+E159+E176+E186+E197+E205+E213+E235+E260+E270+E285+E295+E317+E334+E343)</f>
        <v>4343624.3223100007</v>
      </c>
      <c r="F7" s="24">
        <f>SUM(F10+F24+F33+F40+F57+F74+F85+F97+F113+F126+F137+F159+F176+F186+F197+F205+F213+F235+F260+F270+F285+F295+F317+F334+F343)</f>
        <v>3360.5219999999999</v>
      </c>
      <c r="G7" s="136">
        <f>SUM(G10+G24+G33+G40+G57+G74+G85+G97+G113+G126+G137+G159+G176+G186+G197+G205+G213+G235+G260+G270+G285+G295+G317+G334+G343)</f>
        <v>172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</row>
    <row r="8" spans="1:62" s="5" customFormat="1" x14ac:dyDescent="0.25">
      <c r="A8" s="102"/>
      <c r="B8" s="13" t="s">
        <v>14</v>
      </c>
      <c r="C8" s="10"/>
      <c r="D8" s="4"/>
      <c r="E8" s="4"/>
      <c r="F8" s="103"/>
      <c r="G8" s="13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62" s="5" customFormat="1" ht="31.5" x14ac:dyDescent="0.25">
      <c r="A9" s="102"/>
      <c r="B9" s="6" t="s">
        <v>341</v>
      </c>
      <c r="C9" s="11">
        <f>SUM(C10+C24+C33+C40+C57+C74+C85+C97+C113+C126+C137+C159+C176+C186+C197+C205+C213+C235+C260+C270+C285+C295+C317+C334+C343)</f>
        <v>4500000</v>
      </c>
      <c r="D9" s="11"/>
      <c r="E9" s="11"/>
      <c r="F9" s="11"/>
      <c r="G9" s="13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62" s="7" customFormat="1" x14ac:dyDescent="0.25">
      <c r="A10" s="104">
        <v>2</v>
      </c>
      <c r="B10" s="77" t="s">
        <v>15</v>
      </c>
      <c r="C10" s="92">
        <f t="shared" ref="C10:G10" si="0">SUM(C11:C23)</f>
        <v>132439.234</v>
      </c>
      <c r="D10" s="92">
        <f>SUM(D11:D23)</f>
        <v>132439.234</v>
      </c>
      <c r="E10" s="92">
        <f t="shared" si="0"/>
        <v>131926.53899999999</v>
      </c>
      <c r="F10" s="92">
        <f t="shared" si="0"/>
        <v>0</v>
      </c>
      <c r="G10" s="138">
        <f t="shared" si="0"/>
        <v>5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62" s="15" customFormat="1" ht="31.5" x14ac:dyDescent="0.25">
      <c r="A11" s="141">
        <v>2</v>
      </c>
      <c r="B11" s="32" t="s">
        <v>36</v>
      </c>
      <c r="C11" s="36">
        <v>16486.073</v>
      </c>
      <c r="D11" s="36">
        <v>16486.073</v>
      </c>
      <c r="E11" s="36">
        <v>15982.208000000001</v>
      </c>
      <c r="F11" s="16">
        <v>0</v>
      </c>
      <c r="G11" s="139">
        <v>1</v>
      </c>
    </row>
    <row r="12" spans="1:62" s="15" customFormat="1" ht="31.5" x14ac:dyDescent="0.25">
      <c r="A12" s="141">
        <v>2</v>
      </c>
      <c r="B12" s="32" t="s">
        <v>45</v>
      </c>
      <c r="C12" s="36">
        <v>585.00099999999998</v>
      </c>
      <c r="D12" s="36">
        <v>585.00099999999998</v>
      </c>
      <c r="E12" s="36">
        <v>585.00099999999998</v>
      </c>
      <c r="F12" s="16">
        <v>0</v>
      </c>
      <c r="G12" s="139"/>
      <c r="H12" s="22"/>
    </row>
    <row r="13" spans="1:62" s="15" customFormat="1" ht="31.5" x14ac:dyDescent="0.25">
      <c r="A13" s="141">
        <v>2</v>
      </c>
      <c r="B13" s="32" t="s">
        <v>46</v>
      </c>
      <c r="C13" s="36">
        <v>1000</v>
      </c>
      <c r="D13" s="36">
        <v>1000</v>
      </c>
      <c r="E13" s="36">
        <f>1000</f>
        <v>1000</v>
      </c>
      <c r="F13" s="25">
        <v>0</v>
      </c>
      <c r="G13" s="139">
        <v>1</v>
      </c>
    </row>
    <row r="14" spans="1:62" s="15" customFormat="1" ht="31.5" x14ac:dyDescent="0.25">
      <c r="A14" s="141">
        <v>2</v>
      </c>
      <c r="B14" s="32" t="s">
        <v>47</v>
      </c>
      <c r="C14" s="36">
        <v>4500</v>
      </c>
      <c r="D14" s="36">
        <v>4500</v>
      </c>
      <c r="E14" s="36">
        <v>4500</v>
      </c>
      <c r="F14" s="25">
        <v>0</v>
      </c>
      <c r="G14" s="139"/>
    </row>
    <row r="15" spans="1:62" s="15" customFormat="1" x14ac:dyDescent="0.25">
      <c r="A15" s="141">
        <v>2</v>
      </c>
      <c r="B15" s="32" t="s">
        <v>48</v>
      </c>
      <c r="C15" s="36">
        <v>12437.037</v>
      </c>
      <c r="D15" s="36">
        <v>12437.037</v>
      </c>
      <c r="E15" s="36">
        <v>12431.103999999999</v>
      </c>
      <c r="F15" s="25">
        <v>0</v>
      </c>
      <c r="G15" s="139">
        <v>1</v>
      </c>
    </row>
    <row r="16" spans="1:62" s="15" customFormat="1" ht="31.5" x14ac:dyDescent="0.25">
      <c r="A16" s="141">
        <v>2</v>
      </c>
      <c r="B16" s="27" t="s">
        <v>38</v>
      </c>
      <c r="C16" s="36">
        <v>720</v>
      </c>
      <c r="D16" s="36">
        <v>720</v>
      </c>
      <c r="E16" s="36">
        <v>718.78599999999994</v>
      </c>
      <c r="F16" s="25">
        <v>0</v>
      </c>
      <c r="G16" s="139"/>
    </row>
    <row r="17" spans="1:28" s="15" customFormat="1" ht="31.5" x14ac:dyDescent="0.25">
      <c r="A17" s="141">
        <v>2</v>
      </c>
      <c r="B17" s="27" t="s">
        <v>49</v>
      </c>
      <c r="C17" s="36">
        <v>30296.835999999999</v>
      </c>
      <c r="D17" s="36">
        <v>30296.835999999999</v>
      </c>
      <c r="E17" s="36">
        <v>30296.835999999999</v>
      </c>
      <c r="F17" s="25">
        <v>0</v>
      </c>
      <c r="G17" s="139"/>
    </row>
    <row r="18" spans="1:28" s="15" customFormat="1" ht="31.5" x14ac:dyDescent="0.25">
      <c r="A18" s="141">
        <v>2</v>
      </c>
      <c r="B18" s="27" t="s">
        <v>50</v>
      </c>
      <c r="C18" s="36">
        <v>100</v>
      </c>
      <c r="D18" s="36">
        <f>100</f>
        <v>100</v>
      </c>
      <c r="E18" s="36">
        <v>99.355999999999995</v>
      </c>
      <c r="F18" s="25">
        <v>0</v>
      </c>
      <c r="G18" s="139"/>
    </row>
    <row r="19" spans="1:28" s="15" customFormat="1" x14ac:dyDescent="0.25">
      <c r="A19" s="141">
        <v>2</v>
      </c>
      <c r="B19" s="27" t="s">
        <v>51</v>
      </c>
      <c r="C19" s="36">
        <v>100</v>
      </c>
      <c r="D19" s="36">
        <v>100</v>
      </c>
      <c r="E19" s="36">
        <v>100</v>
      </c>
      <c r="F19" s="25">
        <v>0</v>
      </c>
      <c r="G19" s="139"/>
    </row>
    <row r="20" spans="1:28" s="15" customFormat="1" ht="31.5" x14ac:dyDescent="0.25">
      <c r="A20" s="141">
        <v>2</v>
      </c>
      <c r="B20" s="33" t="s">
        <v>37</v>
      </c>
      <c r="C20" s="36">
        <v>26095.223999999998</v>
      </c>
      <c r="D20" s="36">
        <v>26095.223999999998</v>
      </c>
      <c r="E20" s="36">
        <v>26095.223999999998</v>
      </c>
      <c r="F20" s="25">
        <v>0</v>
      </c>
      <c r="G20" s="139"/>
    </row>
    <row r="21" spans="1:28" s="15" customFormat="1" ht="31.5" x14ac:dyDescent="0.25">
      <c r="A21" s="141">
        <v>2</v>
      </c>
      <c r="B21" s="34" t="s">
        <v>40</v>
      </c>
      <c r="C21" s="36">
        <v>12846.263000000001</v>
      </c>
      <c r="D21" s="36">
        <v>12846.263000000001</v>
      </c>
      <c r="E21" s="36">
        <v>12845.25</v>
      </c>
      <c r="F21" s="25">
        <v>0</v>
      </c>
      <c r="G21" s="139">
        <v>1</v>
      </c>
    </row>
    <row r="22" spans="1:28" s="15" customFormat="1" ht="31.5" x14ac:dyDescent="0.25">
      <c r="A22" s="141">
        <v>2</v>
      </c>
      <c r="B22" s="34" t="s">
        <v>52</v>
      </c>
      <c r="C22" s="36">
        <v>13787.8</v>
      </c>
      <c r="D22" s="36">
        <v>13787.8</v>
      </c>
      <c r="E22" s="36">
        <v>13787.8</v>
      </c>
      <c r="F22" s="25">
        <v>0</v>
      </c>
      <c r="G22" s="139">
        <v>1</v>
      </c>
    </row>
    <row r="23" spans="1:28" s="15" customFormat="1" ht="31.5" x14ac:dyDescent="0.25">
      <c r="A23" s="141">
        <v>2</v>
      </c>
      <c r="B23" s="34" t="s">
        <v>53</v>
      </c>
      <c r="C23" s="36">
        <v>13485</v>
      </c>
      <c r="D23" s="36">
        <v>13485</v>
      </c>
      <c r="E23" s="36">
        <v>13484.974</v>
      </c>
      <c r="F23" s="25">
        <v>0</v>
      </c>
      <c r="G23" s="139"/>
    </row>
    <row r="24" spans="1:28" s="9" customFormat="1" x14ac:dyDescent="0.25">
      <c r="A24" s="104">
        <v>3</v>
      </c>
      <c r="B24" s="64" t="s">
        <v>1</v>
      </c>
      <c r="C24" s="66">
        <f t="shared" ref="C24:G24" si="1">SUM(C26:C32)</f>
        <v>154024.97099999999</v>
      </c>
      <c r="D24" s="66">
        <f>SUM(D25:D32)</f>
        <v>154024.97099999999</v>
      </c>
      <c r="E24" s="66">
        <f t="shared" si="1"/>
        <v>145016.38500000001</v>
      </c>
      <c r="F24" s="66">
        <f t="shared" si="1"/>
        <v>0</v>
      </c>
      <c r="G24" s="138">
        <f t="shared" si="1"/>
        <v>4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1:28" s="9" customFormat="1" x14ac:dyDescent="0.25">
      <c r="A25" s="98"/>
      <c r="B25" s="57" t="s">
        <v>7</v>
      </c>
      <c r="C25" s="61"/>
      <c r="D25" s="61"/>
      <c r="E25" s="61"/>
      <c r="F25" s="61"/>
      <c r="G25" s="140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s="15" customFormat="1" x14ac:dyDescent="0.25">
      <c r="A26" s="142">
        <v>3</v>
      </c>
      <c r="B26" s="35" t="s">
        <v>41</v>
      </c>
      <c r="C26" s="67">
        <v>25201.1</v>
      </c>
      <c r="D26" s="67">
        <v>25201.1</v>
      </c>
      <c r="E26" s="67">
        <v>17343.093000000001</v>
      </c>
      <c r="F26" s="105">
        <v>0</v>
      </c>
      <c r="G26" s="139">
        <v>1</v>
      </c>
    </row>
    <row r="27" spans="1:28" s="15" customFormat="1" x14ac:dyDescent="0.25">
      <c r="A27" s="141">
        <v>3</v>
      </c>
      <c r="B27" s="35" t="s">
        <v>42</v>
      </c>
      <c r="C27" s="67">
        <v>56873.124000000003</v>
      </c>
      <c r="D27" s="67">
        <v>56873.124000000003</v>
      </c>
      <c r="E27" s="67">
        <v>56251.035000000003</v>
      </c>
      <c r="F27" s="105">
        <v>0</v>
      </c>
      <c r="G27" s="139">
        <v>1</v>
      </c>
    </row>
    <row r="28" spans="1:28" s="15" customFormat="1" x14ac:dyDescent="0.25">
      <c r="A28" s="141">
        <v>3</v>
      </c>
      <c r="B28" s="35" t="s">
        <v>43</v>
      </c>
      <c r="C28" s="67">
        <v>18877.848999999998</v>
      </c>
      <c r="D28" s="67">
        <v>18877.848999999998</v>
      </c>
      <c r="E28" s="67">
        <v>18877.848000000002</v>
      </c>
      <c r="F28" s="105">
        <v>0</v>
      </c>
      <c r="G28" s="139"/>
    </row>
    <row r="29" spans="1:28" s="15" customFormat="1" x14ac:dyDescent="0.25">
      <c r="A29" s="141">
        <v>3</v>
      </c>
      <c r="B29" s="35" t="s">
        <v>54</v>
      </c>
      <c r="C29" s="67">
        <v>19826.294000000002</v>
      </c>
      <c r="D29" s="67">
        <v>19826.294000000002</v>
      </c>
      <c r="E29" s="67">
        <v>19404.945</v>
      </c>
      <c r="F29" s="105">
        <v>0</v>
      </c>
      <c r="G29" s="139">
        <v>1</v>
      </c>
    </row>
    <row r="30" spans="1:28" s="15" customFormat="1" ht="31.5" x14ac:dyDescent="0.25">
      <c r="A30" s="141">
        <v>3</v>
      </c>
      <c r="B30" s="35" t="s">
        <v>55</v>
      </c>
      <c r="C30" s="67">
        <v>19801.617999999999</v>
      </c>
      <c r="D30" s="67">
        <v>19801.617999999999</v>
      </c>
      <c r="E30" s="67">
        <v>19776.170999999998</v>
      </c>
      <c r="F30" s="105">
        <v>0</v>
      </c>
      <c r="G30" s="139"/>
    </row>
    <row r="31" spans="1:28" s="15" customFormat="1" ht="31.5" x14ac:dyDescent="0.25">
      <c r="A31" s="141">
        <v>3</v>
      </c>
      <c r="B31" s="35" t="s">
        <v>56</v>
      </c>
      <c r="C31" s="67">
        <v>7444.9859999999999</v>
      </c>
      <c r="D31" s="67">
        <v>7444.9859999999999</v>
      </c>
      <c r="E31" s="67">
        <v>7363.2929999999997</v>
      </c>
      <c r="F31" s="105">
        <v>0</v>
      </c>
      <c r="G31" s="139">
        <v>1</v>
      </c>
    </row>
    <row r="32" spans="1:28" s="15" customFormat="1" x14ac:dyDescent="0.25">
      <c r="A32" s="141">
        <v>3</v>
      </c>
      <c r="B32" s="35" t="s">
        <v>57</v>
      </c>
      <c r="C32" s="67">
        <v>6000</v>
      </c>
      <c r="D32" s="67">
        <v>6000</v>
      </c>
      <c r="E32" s="67">
        <v>6000</v>
      </c>
      <c r="F32" s="105">
        <v>0</v>
      </c>
      <c r="G32" s="139"/>
    </row>
    <row r="33" spans="1:28" s="9" customFormat="1" x14ac:dyDescent="0.25">
      <c r="A33" s="104">
        <v>4</v>
      </c>
      <c r="B33" s="64" t="s">
        <v>24</v>
      </c>
      <c r="C33" s="65">
        <f t="shared" ref="C33:G33" si="2">SUM(C34:C39)</f>
        <v>272168.087</v>
      </c>
      <c r="D33" s="65">
        <f t="shared" si="2"/>
        <v>272168.087</v>
      </c>
      <c r="E33" s="65">
        <f t="shared" si="2"/>
        <v>272138.84299999999</v>
      </c>
      <c r="F33" s="65">
        <f t="shared" si="2"/>
        <v>0</v>
      </c>
      <c r="G33" s="138">
        <f t="shared" si="2"/>
        <v>4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s="15" customFormat="1" ht="31.5" x14ac:dyDescent="0.25">
      <c r="A34" s="142">
        <v>4</v>
      </c>
      <c r="B34" s="35" t="s">
        <v>58</v>
      </c>
      <c r="C34" s="67">
        <v>53964.097000000002</v>
      </c>
      <c r="D34" s="67">
        <v>53964.097000000002</v>
      </c>
      <c r="E34" s="67">
        <v>53964.097000000002</v>
      </c>
      <c r="F34" s="106">
        <v>0</v>
      </c>
      <c r="G34" s="139">
        <v>1</v>
      </c>
    </row>
    <row r="35" spans="1:28" s="15" customFormat="1" ht="33" customHeight="1" x14ac:dyDescent="0.25">
      <c r="A35" s="141">
        <v>4</v>
      </c>
      <c r="B35" s="35" t="s">
        <v>59</v>
      </c>
      <c r="C35" s="68">
        <v>50000</v>
      </c>
      <c r="D35" s="68">
        <v>50000</v>
      </c>
      <c r="E35" s="68">
        <v>50000</v>
      </c>
      <c r="F35" s="107">
        <v>0</v>
      </c>
      <c r="G35" s="139"/>
    </row>
    <row r="36" spans="1:28" s="15" customFormat="1" ht="15.75" customHeight="1" x14ac:dyDescent="0.25">
      <c r="A36" s="141">
        <v>4</v>
      </c>
      <c r="B36" s="35" t="s">
        <v>60</v>
      </c>
      <c r="C36" s="68">
        <v>76799.433000000005</v>
      </c>
      <c r="D36" s="68">
        <v>76799.433000000005</v>
      </c>
      <c r="E36" s="68">
        <v>76774.396999999997</v>
      </c>
      <c r="F36" s="107">
        <v>0</v>
      </c>
      <c r="G36" s="139">
        <v>1</v>
      </c>
    </row>
    <row r="37" spans="1:28" s="15" customFormat="1" ht="31.5" x14ac:dyDescent="0.25">
      <c r="A37" s="141">
        <v>4</v>
      </c>
      <c r="B37" s="35" t="s">
        <v>61</v>
      </c>
      <c r="C37" s="68">
        <v>20116.995999999999</v>
      </c>
      <c r="D37" s="68">
        <v>20116.995999999999</v>
      </c>
      <c r="E37" s="68">
        <v>20116.995999999999</v>
      </c>
      <c r="F37" s="107">
        <v>0</v>
      </c>
      <c r="G37" s="139">
        <v>1</v>
      </c>
    </row>
    <row r="38" spans="1:28" s="15" customFormat="1" ht="31.5" x14ac:dyDescent="0.25">
      <c r="A38" s="141">
        <v>4</v>
      </c>
      <c r="B38" s="35" t="s">
        <v>62</v>
      </c>
      <c r="C38" s="68">
        <v>27100</v>
      </c>
      <c r="D38" s="68">
        <v>27100</v>
      </c>
      <c r="E38" s="68">
        <v>27100</v>
      </c>
      <c r="F38" s="107">
        <v>0</v>
      </c>
      <c r="G38" s="139">
        <v>1</v>
      </c>
    </row>
    <row r="39" spans="1:28" s="15" customFormat="1" ht="31.5" x14ac:dyDescent="0.25">
      <c r="A39" s="141">
        <v>4</v>
      </c>
      <c r="B39" s="35" t="s">
        <v>63</v>
      </c>
      <c r="C39" s="68">
        <v>44187.561000000002</v>
      </c>
      <c r="D39" s="68">
        <v>44187.561000000002</v>
      </c>
      <c r="E39" s="68">
        <v>44183.353000000003</v>
      </c>
      <c r="F39" s="107">
        <v>0</v>
      </c>
      <c r="G39" s="139"/>
    </row>
    <row r="40" spans="1:28" s="9" customFormat="1" x14ac:dyDescent="0.25">
      <c r="A40" s="104">
        <v>5</v>
      </c>
      <c r="B40" s="64" t="s">
        <v>29</v>
      </c>
      <c r="C40" s="65">
        <f t="shared" ref="C40:G40" si="3">SUM(C41:C56)</f>
        <v>561997.45299999998</v>
      </c>
      <c r="D40" s="65">
        <f>SUM(D41:D56)</f>
        <v>561997.45299999998</v>
      </c>
      <c r="E40" s="65">
        <f t="shared" si="3"/>
        <v>560333.95000000007</v>
      </c>
      <c r="F40" s="65">
        <f t="shared" si="3"/>
        <v>0</v>
      </c>
      <c r="G40" s="138">
        <f t="shared" si="3"/>
        <v>8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s="15" customFormat="1" ht="35.25" customHeight="1" x14ac:dyDescent="0.25">
      <c r="A41" s="141">
        <v>5</v>
      </c>
      <c r="B41" s="27" t="s">
        <v>320</v>
      </c>
      <c r="C41" s="28">
        <v>61572.77</v>
      </c>
      <c r="D41" s="28">
        <v>61572.77</v>
      </c>
      <c r="E41" s="28">
        <v>61572.77</v>
      </c>
      <c r="F41" s="108">
        <v>0</v>
      </c>
      <c r="G41" s="139"/>
    </row>
    <row r="42" spans="1:28" s="15" customFormat="1" ht="31.5" x14ac:dyDescent="0.25">
      <c r="A42" s="141">
        <v>5</v>
      </c>
      <c r="B42" s="27" t="s">
        <v>64</v>
      </c>
      <c r="C42" s="28">
        <v>102237.95</v>
      </c>
      <c r="D42" s="28">
        <v>102237.95</v>
      </c>
      <c r="E42" s="28">
        <v>102237.95</v>
      </c>
      <c r="F42" s="108">
        <v>0</v>
      </c>
      <c r="G42" s="139"/>
    </row>
    <row r="43" spans="1:28" s="15" customFormat="1" ht="31.5" x14ac:dyDescent="0.25">
      <c r="A43" s="141">
        <v>5</v>
      </c>
      <c r="B43" s="27" t="s">
        <v>65</v>
      </c>
      <c r="C43" s="28">
        <v>24128.486000000001</v>
      </c>
      <c r="D43" s="28">
        <v>24128.486000000001</v>
      </c>
      <c r="E43" s="28">
        <v>24128.486000000001</v>
      </c>
      <c r="F43" s="108">
        <v>0</v>
      </c>
      <c r="G43" s="139">
        <v>1</v>
      </c>
    </row>
    <row r="44" spans="1:28" s="15" customFormat="1" ht="31.5" x14ac:dyDescent="0.25">
      <c r="A44" s="141">
        <v>5</v>
      </c>
      <c r="B44" s="27" t="s">
        <v>66</v>
      </c>
      <c r="C44" s="28">
        <v>73133.42</v>
      </c>
      <c r="D44" s="28">
        <v>73133.42</v>
      </c>
      <c r="E44" s="28">
        <v>72502.838000000003</v>
      </c>
      <c r="F44" s="108">
        <v>0</v>
      </c>
      <c r="G44" s="139"/>
    </row>
    <row r="45" spans="1:28" s="15" customFormat="1" ht="31.5" x14ac:dyDescent="0.25">
      <c r="A45" s="141">
        <v>5</v>
      </c>
      <c r="B45" s="27" t="s">
        <v>67</v>
      </c>
      <c r="C45" s="28">
        <v>39407.521000000001</v>
      </c>
      <c r="D45" s="28">
        <v>39407.521000000001</v>
      </c>
      <c r="E45" s="28">
        <v>39407.521000000001</v>
      </c>
      <c r="F45" s="108">
        <v>0</v>
      </c>
      <c r="G45" s="139">
        <v>1</v>
      </c>
    </row>
    <row r="46" spans="1:28" s="15" customFormat="1" ht="31.5" x14ac:dyDescent="0.25">
      <c r="A46" s="141">
        <v>5</v>
      </c>
      <c r="B46" s="27" t="s">
        <v>68</v>
      </c>
      <c r="C46" s="28">
        <v>14516.666999999999</v>
      </c>
      <c r="D46" s="70">
        <v>14516.666999999999</v>
      </c>
      <c r="E46" s="70">
        <v>14516.666999999999</v>
      </c>
      <c r="F46" s="110">
        <v>0</v>
      </c>
      <c r="G46" s="139"/>
    </row>
    <row r="47" spans="1:28" s="15" customFormat="1" ht="31.5" x14ac:dyDescent="0.25">
      <c r="A47" s="141">
        <v>5</v>
      </c>
      <c r="B47" s="27" t="s">
        <v>69</v>
      </c>
      <c r="C47" s="28">
        <v>34256.078000000001</v>
      </c>
      <c r="D47" s="70">
        <v>34256.078000000001</v>
      </c>
      <c r="E47" s="70">
        <v>34183.222999999998</v>
      </c>
      <c r="F47" s="108">
        <v>0</v>
      </c>
      <c r="G47" s="139">
        <v>1</v>
      </c>
    </row>
    <row r="48" spans="1:28" s="15" customFormat="1" ht="18.75" customHeight="1" x14ac:dyDescent="0.25">
      <c r="A48" s="141">
        <v>5</v>
      </c>
      <c r="B48" s="27" t="s">
        <v>70</v>
      </c>
      <c r="C48" s="28">
        <v>21383.423999999999</v>
      </c>
      <c r="D48" s="97">
        <v>21383.423999999999</v>
      </c>
      <c r="E48" s="97">
        <v>21383.422999999999</v>
      </c>
      <c r="F48" s="110">
        <v>0</v>
      </c>
      <c r="G48" s="139">
        <v>1</v>
      </c>
    </row>
    <row r="49" spans="1:28" s="15" customFormat="1" ht="36" customHeight="1" x14ac:dyDescent="0.25">
      <c r="A49" s="141">
        <v>5</v>
      </c>
      <c r="B49" s="27" t="s">
        <v>71</v>
      </c>
      <c r="C49" s="28">
        <v>24103.063999999998</v>
      </c>
      <c r="D49" s="28">
        <v>24103.063999999998</v>
      </c>
      <c r="E49" s="28">
        <v>23943.633000000002</v>
      </c>
      <c r="F49" s="108">
        <v>0</v>
      </c>
      <c r="G49" s="139"/>
    </row>
    <row r="50" spans="1:28" s="15" customFormat="1" ht="31.5" x14ac:dyDescent="0.25">
      <c r="A50" s="141">
        <v>5</v>
      </c>
      <c r="B50" s="27" t="s">
        <v>72</v>
      </c>
      <c r="C50" s="28">
        <v>40099.442000000003</v>
      </c>
      <c r="D50" s="28">
        <v>40099.442000000003</v>
      </c>
      <c r="E50" s="28">
        <v>39623.783000000003</v>
      </c>
      <c r="F50" s="108">
        <v>0</v>
      </c>
      <c r="G50" s="139"/>
    </row>
    <row r="51" spans="1:28" s="15" customFormat="1" ht="31.5" x14ac:dyDescent="0.25">
      <c r="A51" s="141">
        <v>5</v>
      </c>
      <c r="B51" s="27" t="s">
        <v>73</v>
      </c>
      <c r="C51" s="28">
        <v>17100</v>
      </c>
      <c r="D51" s="28">
        <v>17100</v>
      </c>
      <c r="E51" s="28">
        <v>17035.25</v>
      </c>
      <c r="F51" s="108">
        <v>0</v>
      </c>
      <c r="G51" s="139">
        <v>1</v>
      </c>
    </row>
    <row r="52" spans="1:28" s="15" customFormat="1" ht="18.75" customHeight="1" x14ac:dyDescent="0.25">
      <c r="A52" s="141">
        <v>5</v>
      </c>
      <c r="B52" s="27" t="s">
        <v>74</v>
      </c>
      <c r="C52" s="28">
        <v>22149.499</v>
      </c>
      <c r="D52" s="28">
        <v>22149.499</v>
      </c>
      <c r="E52" s="28">
        <v>22140.705999999998</v>
      </c>
      <c r="F52" s="108">
        <v>0</v>
      </c>
      <c r="G52" s="139"/>
    </row>
    <row r="53" spans="1:28" s="15" customFormat="1" ht="31.5" x14ac:dyDescent="0.25">
      <c r="A53" s="141">
        <v>5</v>
      </c>
      <c r="B53" s="27" t="s">
        <v>75</v>
      </c>
      <c r="C53" s="28">
        <v>28052.094000000001</v>
      </c>
      <c r="D53" s="36">
        <v>28052.094000000001</v>
      </c>
      <c r="E53" s="36">
        <v>28052.094000000001</v>
      </c>
      <c r="F53" s="108">
        <v>0</v>
      </c>
      <c r="G53" s="139">
        <v>1</v>
      </c>
    </row>
    <row r="54" spans="1:28" s="15" customFormat="1" ht="31.5" x14ac:dyDescent="0.25">
      <c r="A54" s="141">
        <v>5</v>
      </c>
      <c r="B54" s="27" t="s">
        <v>76</v>
      </c>
      <c r="C54" s="28">
        <v>15733.106</v>
      </c>
      <c r="D54" s="28">
        <v>15733.106</v>
      </c>
      <c r="E54" s="28">
        <v>15733.106</v>
      </c>
      <c r="F54" s="108">
        <v>0</v>
      </c>
      <c r="G54" s="139">
        <v>1</v>
      </c>
    </row>
    <row r="55" spans="1:28" s="15" customFormat="1" ht="31.5" x14ac:dyDescent="0.25">
      <c r="A55" s="141">
        <v>5</v>
      </c>
      <c r="B55" s="27" t="s">
        <v>77</v>
      </c>
      <c r="C55" s="28">
        <v>26470.724999999999</v>
      </c>
      <c r="D55" s="28">
        <v>26470.724999999999</v>
      </c>
      <c r="E55" s="28">
        <v>26390.618999999999</v>
      </c>
      <c r="F55" s="108">
        <v>0</v>
      </c>
      <c r="G55" s="139">
        <v>1</v>
      </c>
    </row>
    <row r="56" spans="1:28" s="15" customFormat="1" ht="32.25" thickBot="1" x14ac:dyDescent="0.3">
      <c r="A56" s="141">
        <v>5</v>
      </c>
      <c r="B56" s="27" t="s">
        <v>78</v>
      </c>
      <c r="C56" s="72">
        <v>17653.206999999999</v>
      </c>
      <c r="D56" s="28">
        <v>17653.206999999999</v>
      </c>
      <c r="E56" s="28">
        <v>17481.881000000001</v>
      </c>
      <c r="F56" s="108">
        <v>0</v>
      </c>
      <c r="G56" s="139"/>
    </row>
    <row r="57" spans="1:28" s="9" customFormat="1" x14ac:dyDescent="0.25">
      <c r="A57" s="104">
        <v>6</v>
      </c>
      <c r="B57" s="77" t="s">
        <v>30</v>
      </c>
      <c r="C57" s="65">
        <f t="shared" ref="C57:G57" si="4">SUM(C59:C73)</f>
        <v>186666.02400000003</v>
      </c>
      <c r="D57" s="65">
        <f>SUM(D58:D73)</f>
        <v>186666.02400000003</v>
      </c>
      <c r="E57" s="65">
        <f t="shared" si="4"/>
        <v>186069.39272999999</v>
      </c>
      <c r="F57" s="65">
        <f t="shared" si="4"/>
        <v>0</v>
      </c>
      <c r="G57" s="138">
        <f t="shared" si="4"/>
        <v>11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 s="9" customFormat="1" x14ac:dyDescent="0.25">
      <c r="A58" s="98"/>
      <c r="B58" s="57" t="s">
        <v>7</v>
      </c>
      <c r="C58" s="58"/>
      <c r="D58" s="58">
        <v>0</v>
      </c>
      <c r="E58" s="58"/>
      <c r="F58" s="58"/>
      <c r="G58" s="140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 s="15" customFormat="1" ht="31.5" x14ac:dyDescent="0.25">
      <c r="A59" s="141">
        <v>6</v>
      </c>
      <c r="B59" s="37" t="s">
        <v>79</v>
      </c>
      <c r="C59" s="70">
        <v>36192.262000000002</v>
      </c>
      <c r="D59" s="70">
        <v>36192.262000000002</v>
      </c>
      <c r="E59" s="76">
        <v>36147.273999999998</v>
      </c>
      <c r="F59" s="70">
        <v>0</v>
      </c>
      <c r="G59" s="139">
        <v>1</v>
      </c>
    </row>
    <row r="60" spans="1:28" s="15" customFormat="1" ht="47.25" x14ac:dyDescent="0.25">
      <c r="A60" s="141">
        <v>6</v>
      </c>
      <c r="B60" s="37" t="s">
        <v>80</v>
      </c>
      <c r="C60" s="70">
        <v>17556.249</v>
      </c>
      <c r="D60" s="76">
        <v>17556.249</v>
      </c>
      <c r="E60" s="76">
        <v>17556.129000000001</v>
      </c>
      <c r="F60" s="70">
        <v>0</v>
      </c>
      <c r="G60" s="139">
        <v>1</v>
      </c>
    </row>
    <row r="61" spans="1:28" s="15" customFormat="1" ht="31.5" x14ac:dyDescent="0.25">
      <c r="A61" s="141">
        <v>6</v>
      </c>
      <c r="B61" s="37" t="s">
        <v>81</v>
      </c>
      <c r="C61" s="76">
        <v>7033.2129999999997</v>
      </c>
      <c r="D61" s="76">
        <v>7033.2129999999997</v>
      </c>
      <c r="E61" s="76">
        <v>6708.4470000000001</v>
      </c>
      <c r="F61" s="70">
        <v>0</v>
      </c>
      <c r="G61" s="139">
        <v>1</v>
      </c>
    </row>
    <row r="62" spans="1:28" s="15" customFormat="1" ht="31.5" x14ac:dyDescent="0.25">
      <c r="A62" s="141">
        <v>6</v>
      </c>
      <c r="B62" s="38" t="s">
        <v>82</v>
      </c>
      <c r="C62" s="76">
        <v>15519.049000000001</v>
      </c>
      <c r="D62" s="76">
        <v>15519.049000000001</v>
      </c>
      <c r="E62" s="76">
        <v>15348.2</v>
      </c>
      <c r="F62" s="70">
        <v>0</v>
      </c>
      <c r="G62" s="139">
        <v>1</v>
      </c>
    </row>
    <row r="63" spans="1:28" s="15" customFormat="1" x14ac:dyDescent="0.25">
      <c r="A63" s="141">
        <v>6</v>
      </c>
      <c r="B63" s="38" t="s">
        <v>83</v>
      </c>
      <c r="C63" s="76">
        <v>5000</v>
      </c>
      <c r="D63" s="76">
        <v>5000</v>
      </c>
      <c r="E63" s="76">
        <v>5000</v>
      </c>
      <c r="F63" s="70">
        <v>0</v>
      </c>
      <c r="G63" s="139"/>
    </row>
    <row r="64" spans="1:28" s="15" customFormat="1" ht="31.5" x14ac:dyDescent="0.25">
      <c r="A64" s="143">
        <v>6</v>
      </c>
      <c r="B64" s="39" t="s">
        <v>84</v>
      </c>
      <c r="C64" s="76">
        <v>8500</v>
      </c>
      <c r="D64" s="76">
        <v>8500</v>
      </c>
      <c r="E64" s="76">
        <v>8500</v>
      </c>
      <c r="F64" s="70">
        <v>0</v>
      </c>
      <c r="G64" s="139"/>
    </row>
    <row r="65" spans="1:28" s="15" customFormat="1" x14ac:dyDescent="0.25">
      <c r="A65" s="141">
        <v>6</v>
      </c>
      <c r="B65" s="37" t="s">
        <v>85</v>
      </c>
      <c r="C65" s="76">
        <v>5224.8519999999999</v>
      </c>
      <c r="D65" s="76">
        <v>5224.8519999999999</v>
      </c>
      <c r="E65" s="76">
        <v>5224.8519999999999</v>
      </c>
      <c r="F65" s="70">
        <v>0</v>
      </c>
      <c r="G65" s="139">
        <v>1</v>
      </c>
    </row>
    <row r="66" spans="1:28" s="15" customFormat="1" ht="34.5" customHeight="1" x14ac:dyDescent="0.25">
      <c r="A66" s="141">
        <v>6</v>
      </c>
      <c r="B66" s="27" t="s">
        <v>86</v>
      </c>
      <c r="C66" s="76">
        <v>29500</v>
      </c>
      <c r="D66" s="76">
        <v>29500</v>
      </c>
      <c r="E66" s="76">
        <v>29499.027999999998</v>
      </c>
      <c r="F66" s="70">
        <v>0</v>
      </c>
      <c r="G66" s="139"/>
    </row>
    <row r="67" spans="1:28" s="15" customFormat="1" ht="31.5" x14ac:dyDescent="0.25">
      <c r="A67" s="141">
        <v>6</v>
      </c>
      <c r="B67" s="37" t="s">
        <v>87</v>
      </c>
      <c r="C67" s="76">
        <v>6471.1989999999996</v>
      </c>
      <c r="D67" s="76">
        <v>6471.1989999999996</v>
      </c>
      <c r="E67" s="76">
        <v>6416.2640000000001</v>
      </c>
      <c r="F67" s="70">
        <v>0</v>
      </c>
      <c r="G67" s="139">
        <v>1</v>
      </c>
    </row>
    <row r="68" spans="1:28" s="15" customFormat="1" ht="31.5" x14ac:dyDescent="0.25">
      <c r="A68" s="141">
        <v>6</v>
      </c>
      <c r="B68" s="37" t="s">
        <v>88</v>
      </c>
      <c r="C68" s="76">
        <v>417.47</v>
      </c>
      <c r="D68" s="76">
        <v>417.47</v>
      </c>
      <c r="E68" s="76">
        <v>417.46999</v>
      </c>
      <c r="F68" s="70">
        <v>0</v>
      </c>
      <c r="G68" s="139">
        <v>1</v>
      </c>
    </row>
    <row r="69" spans="1:28" s="15" customFormat="1" ht="31.5" x14ac:dyDescent="0.25">
      <c r="A69" s="141">
        <v>6</v>
      </c>
      <c r="B69" s="37" t="s">
        <v>89</v>
      </c>
      <c r="C69" s="76">
        <v>7318.2629999999999</v>
      </c>
      <c r="D69" s="76">
        <v>7318.2629999999999</v>
      </c>
      <c r="E69" s="76">
        <v>7318.2629999999999</v>
      </c>
      <c r="F69" s="70">
        <v>0</v>
      </c>
      <c r="G69" s="139">
        <v>1</v>
      </c>
    </row>
    <row r="70" spans="1:28" s="15" customFormat="1" x14ac:dyDescent="0.25">
      <c r="A70" s="141">
        <v>6</v>
      </c>
      <c r="B70" s="37" t="s">
        <v>90</v>
      </c>
      <c r="C70" s="76">
        <v>4304.7250000000004</v>
      </c>
      <c r="D70" s="76">
        <v>4304.7250000000004</v>
      </c>
      <c r="E70" s="76">
        <v>4304.7240000000002</v>
      </c>
      <c r="F70" s="70">
        <v>0</v>
      </c>
      <c r="G70" s="139">
        <v>1</v>
      </c>
    </row>
    <row r="71" spans="1:28" s="15" customFormat="1" x14ac:dyDescent="0.25">
      <c r="A71" s="141">
        <v>6</v>
      </c>
      <c r="B71" s="27" t="s">
        <v>91</v>
      </c>
      <c r="C71" s="76">
        <v>14328.929</v>
      </c>
      <c r="D71" s="76">
        <v>14328.929</v>
      </c>
      <c r="E71" s="76">
        <v>14328.929</v>
      </c>
      <c r="F71" s="70">
        <v>0</v>
      </c>
      <c r="G71" s="139"/>
    </row>
    <row r="72" spans="1:28" s="15" customFormat="1" x14ac:dyDescent="0.25">
      <c r="A72" s="141">
        <v>6</v>
      </c>
      <c r="B72" s="37" t="s">
        <v>92</v>
      </c>
      <c r="C72" s="76">
        <v>602.41200000000003</v>
      </c>
      <c r="D72" s="76">
        <v>602.41200000000003</v>
      </c>
      <c r="E72" s="76">
        <v>602.41174000000001</v>
      </c>
      <c r="F72" s="70">
        <v>0</v>
      </c>
      <c r="G72" s="139">
        <v>1</v>
      </c>
    </row>
    <row r="73" spans="1:28" s="15" customFormat="1" ht="31.5" x14ac:dyDescent="0.25">
      <c r="A73" s="141">
        <v>6</v>
      </c>
      <c r="B73" s="27" t="s">
        <v>93</v>
      </c>
      <c r="C73" s="76">
        <v>28697.401000000002</v>
      </c>
      <c r="D73" s="76">
        <v>28697.401000000002</v>
      </c>
      <c r="E73" s="76">
        <v>28697.401000000002</v>
      </c>
      <c r="F73" s="70">
        <v>0</v>
      </c>
      <c r="G73" s="139">
        <v>1</v>
      </c>
    </row>
    <row r="74" spans="1:28" s="9" customFormat="1" x14ac:dyDescent="0.25">
      <c r="A74" s="104">
        <v>7</v>
      </c>
      <c r="B74" s="77" t="s">
        <v>21</v>
      </c>
      <c r="C74" s="96">
        <f t="shared" ref="C74:G74" si="5">SUM(C75:C84)</f>
        <v>164639.02300000002</v>
      </c>
      <c r="D74" s="96">
        <f t="shared" si="5"/>
        <v>164639.02300000002</v>
      </c>
      <c r="E74" s="96">
        <f t="shared" si="5"/>
        <v>163504.01300000001</v>
      </c>
      <c r="F74" s="96">
        <f t="shared" si="5"/>
        <v>0</v>
      </c>
      <c r="G74" s="138">
        <f t="shared" si="5"/>
        <v>4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 s="14" customFormat="1" ht="31.5" x14ac:dyDescent="0.25">
      <c r="A75" s="141">
        <v>7</v>
      </c>
      <c r="B75" s="40" t="s">
        <v>94</v>
      </c>
      <c r="C75" s="89">
        <v>27000</v>
      </c>
      <c r="D75" s="95">
        <v>27000</v>
      </c>
      <c r="E75" s="95">
        <v>26993.203000000001</v>
      </c>
      <c r="F75" s="111">
        <v>0</v>
      </c>
      <c r="G75" s="140">
        <v>1</v>
      </c>
    </row>
    <row r="76" spans="1:28" s="14" customFormat="1" ht="47.25" x14ac:dyDescent="0.25">
      <c r="A76" s="141">
        <v>7</v>
      </c>
      <c r="B76" s="40" t="s">
        <v>95</v>
      </c>
      <c r="C76" s="89">
        <v>33272.241000000002</v>
      </c>
      <c r="D76" s="95">
        <v>33272.241000000002</v>
      </c>
      <c r="E76" s="95">
        <v>33272.241000000002</v>
      </c>
      <c r="F76" s="111">
        <v>0</v>
      </c>
      <c r="G76" s="140">
        <v>1</v>
      </c>
    </row>
    <row r="77" spans="1:28" s="14" customFormat="1" x14ac:dyDescent="0.25">
      <c r="A77" s="141">
        <v>7</v>
      </c>
      <c r="B77" s="40" t="s">
        <v>96</v>
      </c>
      <c r="C77" s="89">
        <v>7256.3919999999998</v>
      </c>
      <c r="D77" s="95">
        <v>7256.3919999999998</v>
      </c>
      <c r="E77" s="95">
        <v>7256.3919999999998</v>
      </c>
      <c r="F77" s="111">
        <v>0</v>
      </c>
      <c r="G77" s="140"/>
    </row>
    <row r="78" spans="1:28" s="14" customFormat="1" x14ac:dyDescent="0.25">
      <c r="A78" s="141">
        <v>7</v>
      </c>
      <c r="B78" s="40" t="s">
        <v>97</v>
      </c>
      <c r="C78" s="89">
        <v>40000</v>
      </c>
      <c r="D78" s="95">
        <v>40000</v>
      </c>
      <c r="E78" s="95">
        <v>40000</v>
      </c>
      <c r="F78" s="111">
        <v>0</v>
      </c>
      <c r="G78" s="140"/>
    </row>
    <row r="79" spans="1:28" s="14" customFormat="1" ht="31.5" x14ac:dyDescent="0.25">
      <c r="A79" s="141">
        <v>7</v>
      </c>
      <c r="B79" s="40" t="s">
        <v>98</v>
      </c>
      <c r="C79" s="89">
        <v>15546.39</v>
      </c>
      <c r="D79" s="95">
        <v>15546.39</v>
      </c>
      <c r="E79" s="95">
        <v>15546.39</v>
      </c>
      <c r="F79" s="111">
        <v>0</v>
      </c>
      <c r="G79" s="140">
        <v>1</v>
      </c>
    </row>
    <row r="80" spans="1:28" s="14" customFormat="1" ht="35.25" customHeight="1" x14ac:dyDescent="0.25">
      <c r="A80" s="141">
        <v>7</v>
      </c>
      <c r="B80" s="41" t="s">
        <v>99</v>
      </c>
      <c r="C80" s="89">
        <v>7090.6419999999998</v>
      </c>
      <c r="D80" s="95">
        <v>7090.6419999999998</v>
      </c>
      <c r="E80" s="95">
        <v>7090.6419999999998</v>
      </c>
      <c r="F80" s="111">
        <v>0</v>
      </c>
      <c r="G80" s="140"/>
    </row>
    <row r="81" spans="1:28" s="14" customFormat="1" ht="31.5" x14ac:dyDescent="0.25">
      <c r="A81" s="141">
        <v>7</v>
      </c>
      <c r="B81" s="35" t="s">
        <v>100</v>
      </c>
      <c r="C81" s="89">
        <v>4000</v>
      </c>
      <c r="D81" s="95">
        <v>4000</v>
      </c>
      <c r="E81" s="95">
        <v>3104.4250000000002</v>
      </c>
      <c r="F81" s="111">
        <v>0</v>
      </c>
      <c r="G81" s="140">
        <v>1</v>
      </c>
    </row>
    <row r="82" spans="1:28" s="14" customFormat="1" ht="33.75" customHeight="1" x14ac:dyDescent="0.25">
      <c r="A82" s="141">
        <v>7</v>
      </c>
      <c r="B82" s="35" t="s">
        <v>101</v>
      </c>
      <c r="C82" s="89">
        <v>10550</v>
      </c>
      <c r="D82" s="95">
        <v>10550</v>
      </c>
      <c r="E82" s="95">
        <v>10550</v>
      </c>
      <c r="F82" s="111">
        <v>0</v>
      </c>
      <c r="G82" s="140"/>
    </row>
    <row r="83" spans="1:28" s="14" customFormat="1" ht="31.5" x14ac:dyDescent="0.25">
      <c r="A83" s="141">
        <v>7</v>
      </c>
      <c r="B83" s="35" t="s">
        <v>102</v>
      </c>
      <c r="C83" s="89">
        <v>10550</v>
      </c>
      <c r="D83" s="95">
        <v>10550</v>
      </c>
      <c r="E83" s="95">
        <v>10317.361999999999</v>
      </c>
      <c r="F83" s="111">
        <v>0</v>
      </c>
      <c r="G83" s="140"/>
    </row>
    <row r="84" spans="1:28" s="14" customFormat="1" ht="31.5" x14ac:dyDescent="0.25">
      <c r="A84" s="141">
        <v>7</v>
      </c>
      <c r="B84" s="60" t="s">
        <v>321</v>
      </c>
      <c r="C84" s="95">
        <v>9373.3580000000002</v>
      </c>
      <c r="D84" s="89">
        <v>9373.3580000000002</v>
      </c>
      <c r="E84" s="95">
        <v>9373.3580000000002</v>
      </c>
      <c r="F84" s="111">
        <v>0</v>
      </c>
      <c r="G84" s="140"/>
    </row>
    <row r="85" spans="1:28" s="9" customFormat="1" x14ac:dyDescent="0.25">
      <c r="A85" s="104">
        <v>8</v>
      </c>
      <c r="B85" s="77" t="s">
        <v>2</v>
      </c>
      <c r="C85" s="91">
        <f t="shared" ref="C85:G85" si="6">SUM(C86:C96)</f>
        <v>144424.65899999999</v>
      </c>
      <c r="D85" s="91">
        <f>SUM(D86:D96)</f>
        <v>144424.65899999999</v>
      </c>
      <c r="E85" s="91">
        <f t="shared" si="6"/>
        <v>138705.842</v>
      </c>
      <c r="F85" s="91">
        <f t="shared" si="6"/>
        <v>0</v>
      </c>
      <c r="G85" s="138">
        <f t="shared" si="6"/>
        <v>6</v>
      </c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1:28" s="14" customFormat="1" ht="31.5" x14ac:dyDescent="0.25">
      <c r="A86" s="141">
        <v>8</v>
      </c>
      <c r="B86" s="40" t="s">
        <v>103</v>
      </c>
      <c r="C86" s="28">
        <v>40145.324999999997</v>
      </c>
      <c r="D86" s="28">
        <v>40145.324999999997</v>
      </c>
      <c r="E86" s="28">
        <v>35616.997000000003</v>
      </c>
      <c r="F86" s="28">
        <v>0</v>
      </c>
      <c r="G86" s="140"/>
    </row>
    <row r="87" spans="1:28" s="14" customFormat="1" ht="49.5" customHeight="1" x14ac:dyDescent="0.25">
      <c r="A87" s="141">
        <v>8</v>
      </c>
      <c r="B87" s="40" t="s">
        <v>104</v>
      </c>
      <c r="C87" s="28">
        <v>2482.319</v>
      </c>
      <c r="D87" s="28">
        <v>2482.319</v>
      </c>
      <c r="E87" s="28">
        <v>2435.85</v>
      </c>
      <c r="F87" s="28">
        <v>0</v>
      </c>
      <c r="G87" s="140">
        <v>1</v>
      </c>
    </row>
    <row r="88" spans="1:28" s="14" customFormat="1" x14ac:dyDescent="0.25">
      <c r="A88" s="141">
        <v>8</v>
      </c>
      <c r="B88" s="40" t="s">
        <v>105</v>
      </c>
      <c r="C88" s="28">
        <v>13907.563</v>
      </c>
      <c r="D88" s="28">
        <v>13907.563</v>
      </c>
      <c r="E88" s="28">
        <v>13907.563</v>
      </c>
      <c r="F88" s="28">
        <v>0</v>
      </c>
      <c r="G88" s="140"/>
    </row>
    <row r="89" spans="1:28" s="14" customFormat="1" ht="31.5" x14ac:dyDescent="0.25">
      <c r="A89" s="141">
        <v>8</v>
      </c>
      <c r="B89" s="40" t="s">
        <v>106</v>
      </c>
      <c r="C89" s="28">
        <v>21552.625</v>
      </c>
      <c r="D89" s="28">
        <v>21552.625</v>
      </c>
      <c r="E89" s="28">
        <v>21552.625</v>
      </c>
      <c r="F89" s="28">
        <v>0</v>
      </c>
      <c r="G89" s="140">
        <v>1</v>
      </c>
    </row>
    <row r="90" spans="1:28" s="14" customFormat="1" ht="32.25" customHeight="1" x14ac:dyDescent="0.25">
      <c r="A90" s="141">
        <v>8</v>
      </c>
      <c r="B90" s="40" t="s">
        <v>305</v>
      </c>
      <c r="C90" s="28">
        <v>7897.3919999999998</v>
      </c>
      <c r="D90" s="28">
        <v>7897.3919999999998</v>
      </c>
      <c r="E90" s="28">
        <v>7889.5309999999999</v>
      </c>
      <c r="F90" s="28">
        <v>0</v>
      </c>
      <c r="G90" s="140">
        <v>1</v>
      </c>
    </row>
    <row r="91" spans="1:28" s="14" customFormat="1" ht="36.75" customHeight="1" x14ac:dyDescent="0.25">
      <c r="A91" s="141">
        <v>8</v>
      </c>
      <c r="B91" s="40" t="s">
        <v>107</v>
      </c>
      <c r="C91" s="28">
        <v>15235.822</v>
      </c>
      <c r="D91" s="28">
        <v>15235.822</v>
      </c>
      <c r="E91" s="28">
        <v>15235.822</v>
      </c>
      <c r="F91" s="28">
        <v>0</v>
      </c>
      <c r="G91" s="140">
        <v>1</v>
      </c>
    </row>
    <row r="92" spans="1:28" s="14" customFormat="1" ht="31.5" x14ac:dyDescent="0.25">
      <c r="A92" s="141">
        <v>8</v>
      </c>
      <c r="B92" s="40" t="s">
        <v>108</v>
      </c>
      <c r="C92" s="28">
        <v>3558.3939999999998</v>
      </c>
      <c r="D92" s="28">
        <v>3558.3939999999998</v>
      </c>
      <c r="E92" s="28">
        <v>2711.9850000000001</v>
      </c>
      <c r="F92" s="28">
        <v>0</v>
      </c>
      <c r="G92" s="140">
        <v>1</v>
      </c>
    </row>
    <row r="93" spans="1:28" s="14" customFormat="1" ht="31.5" x14ac:dyDescent="0.25">
      <c r="A93" s="141">
        <v>8</v>
      </c>
      <c r="B93" s="40" t="s">
        <v>109</v>
      </c>
      <c r="C93" s="28">
        <v>1715.213</v>
      </c>
      <c r="D93" s="28">
        <v>1715.213</v>
      </c>
      <c r="E93" s="28">
        <v>1481.9780000000001</v>
      </c>
      <c r="F93" s="28">
        <v>0</v>
      </c>
      <c r="G93" s="140">
        <v>1</v>
      </c>
    </row>
    <row r="94" spans="1:28" s="14" customFormat="1" ht="31.5" x14ac:dyDescent="0.25">
      <c r="A94" s="141">
        <v>8</v>
      </c>
      <c r="B94" s="40" t="s">
        <v>110</v>
      </c>
      <c r="C94" s="28">
        <v>11686.302</v>
      </c>
      <c r="D94" s="28">
        <v>11686.302</v>
      </c>
      <c r="E94" s="28">
        <v>11652.691999999999</v>
      </c>
      <c r="F94" s="28">
        <v>0</v>
      </c>
      <c r="G94" s="140"/>
    </row>
    <row r="95" spans="1:28" s="15" customFormat="1" ht="31.5" x14ac:dyDescent="0.25">
      <c r="A95" s="141">
        <v>8</v>
      </c>
      <c r="B95" s="40" t="s">
        <v>111</v>
      </c>
      <c r="C95" s="28">
        <v>14495.591</v>
      </c>
      <c r="D95" s="28">
        <v>14495.591</v>
      </c>
      <c r="E95" s="28">
        <v>14495.591</v>
      </c>
      <c r="F95" s="28">
        <v>0</v>
      </c>
      <c r="G95" s="139"/>
    </row>
    <row r="96" spans="1:28" s="15" customFormat="1" ht="31.5" x14ac:dyDescent="0.25">
      <c r="A96" s="141">
        <v>8</v>
      </c>
      <c r="B96" s="40" t="s">
        <v>112</v>
      </c>
      <c r="C96" s="28">
        <v>11748.112999999999</v>
      </c>
      <c r="D96" s="28">
        <v>11748.112999999999</v>
      </c>
      <c r="E96" s="28">
        <v>11725.208000000001</v>
      </c>
      <c r="F96" s="28">
        <v>0</v>
      </c>
      <c r="G96" s="139"/>
    </row>
    <row r="97" spans="1:28" s="9" customFormat="1" x14ac:dyDescent="0.25">
      <c r="A97" s="104">
        <v>9</v>
      </c>
      <c r="B97" s="64" t="s">
        <v>3</v>
      </c>
      <c r="C97" s="65">
        <f t="shared" ref="C97:G97" si="7">SUM(C99:C112)</f>
        <v>202315.76300000001</v>
      </c>
      <c r="D97" s="65">
        <f>SUM(D98:D112)</f>
        <v>202315.76300000001</v>
      </c>
      <c r="E97" s="65">
        <f t="shared" si="7"/>
        <v>190623.20500000005</v>
      </c>
      <c r="F97" s="65">
        <f t="shared" si="7"/>
        <v>0</v>
      </c>
      <c r="G97" s="138">
        <f t="shared" si="7"/>
        <v>11</v>
      </c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1:28" s="9" customFormat="1" x14ac:dyDescent="0.25">
      <c r="A98" s="98"/>
      <c r="B98" s="57" t="s">
        <v>7</v>
      </c>
      <c r="C98" s="58"/>
      <c r="D98" s="58">
        <v>0</v>
      </c>
      <c r="E98" s="58"/>
      <c r="F98" s="58"/>
      <c r="G98" s="140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1:28" s="15" customFormat="1" ht="33" customHeight="1" x14ac:dyDescent="0.25">
      <c r="A99" s="141">
        <v>9</v>
      </c>
      <c r="B99" s="40" t="s">
        <v>306</v>
      </c>
      <c r="C99" s="28">
        <v>18127</v>
      </c>
      <c r="D99" s="28">
        <v>18127</v>
      </c>
      <c r="E99" s="28">
        <v>6676.0940000000001</v>
      </c>
      <c r="F99" s="28">
        <v>0</v>
      </c>
      <c r="G99" s="139"/>
    </row>
    <row r="100" spans="1:28" s="15" customFormat="1" ht="22.5" customHeight="1" x14ac:dyDescent="0.25">
      <c r="A100" s="141">
        <v>9</v>
      </c>
      <c r="B100" s="38" t="s">
        <v>113</v>
      </c>
      <c r="C100" s="28">
        <v>5381.5110000000004</v>
      </c>
      <c r="D100" s="28">
        <v>5381.5110000000004</v>
      </c>
      <c r="E100" s="28">
        <v>5379.4359999999997</v>
      </c>
      <c r="F100" s="28">
        <v>0</v>
      </c>
      <c r="G100" s="139">
        <v>1</v>
      </c>
    </row>
    <row r="101" spans="1:28" s="15" customFormat="1" ht="31.5" x14ac:dyDescent="0.25">
      <c r="A101" s="141">
        <v>9</v>
      </c>
      <c r="B101" s="40" t="s">
        <v>114</v>
      </c>
      <c r="C101" s="28">
        <v>34258.881000000001</v>
      </c>
      <c r="D101" s="28">
        <v>34258.881000000001</v>
      </c>
      <c r="E101" s="28">
        <v>34254.423000000003</v>
      </c>
      <c r="F101" s="28">
        <v>0</v>
      </c>
      <c r="G101" s="139"/>
    </row>
    <row r="102" spans="1:28" s="15" customFormat="1" x14ac:dyDescent="0.25">
      <c r="A102" s="141">
        <v>9</v>
      </c>
      <c r="B102" s="40" t="s">
        <v>115</v>
      </c>
      <c r="C102" s="28">
        <v>26991.280999999999</v>
      </c>
      <c r="D102" s="28">
        <v>26991.280999999999</v>
      </c>
      <c r="E102" s="28">
        <v>26986.205999999998</v>
      </c>
      <c r="F102" s="28">
        <v>0</v>
      </c>
      <c r="G102" s="139">
        <v>1</v>
      </c>
    </row>
    <row r="103" spans="1:28" s="15" customFormat="1" ht="31.5" x14ac:dyDescent="0.25">
      <c r="A103" s="141">
        <v>9</v>
      </c>
      <c r="B103" s="40" t="s">
        <v>116</v>
      </c>
      <c r="C103" s="28">
        <v>5000</v>
      </c>
      <c r="D103" s="28">
        <v>5000</v>
      </c>
      <c r="E103" s="28">
        <v>5000</v>
      </c>
      <c r="F103" s="28">
        <v>0</v>
      </c>
      <c r="G103" s="139">
        <v>1</v>
      </c>
    </row>
    <row r="104" spans="1:28" s="15" customFormat="1" x14ac:dyDescent="0.25">
      <c r="A104" s="141">
        <v>9</v>
      </c>
      <c r="B104" s="40" t="s">
        <v>117</v>
      </c>
      <c r="C104" s="28">
        <v>13176.913</v>
      </c>
      <c r="D104" s="28">
        <v>13176.913</v>
      </c>
      <c r="E104" s="28">
        <v>13171.858</v>
      </c>
      <c r="F104" s="28">
        <v>0</v>
      </c>
      <c r="G104" s="139">
        <v>1</v>
      </c>
    </row>
    <row r="105" spans="1:28" s="15" customFormat="1" ht="18.75" customHeight="1" x14ac:dyDescent="0.25">
      <c r="A105" s="141">
        <v>9</v>
      </c>
      <c r="B105" s="40" t="s">
        <v>118</v>
      </c>
      <c r="C105" s="28">
        <v>21681.766</v>
      </c>
      <c r="D105" s="28">
        <v>21681.766</v>
      </c>
      <c r="E105" s="28">
        <v>21677.338</v>
      </c>
      <c r="F105" s="28">
        <v>0</v>
      </c>
      <c r="G105" s="139">
        <v>1</v>
      </c>
    </row>
    <row r="106" spans="1:28" s="15" customFormat="1" ht="31.5" x14ac:dyDescent="0.25">
      <c r="A106" s="141">
        <v>9</v>
      </c>
      <c r="B106" s="40" t="s">
        <v>119</v>
      </c>
      <c r="C106" s="28">
        <v>22920.544000000002</v>
      </c>
      <c r="D106" s="28">
        <v>22920.544000000002</v>
      </c>
      <c r="E106" s="28">
        <v>22920.544000000002</v>
      </c>
      <c r="F106" s="28">
        <v>0</v>
      </c>
      <c r="G106" s="139">
        <v>1</v>
      </c>
    </row>
    <row r="107" spans="1:28" s="15" customFormat="1" ht="31.5" x14ac:dyDescent="0.25">
      <c r="A107" s="141">
        <v>9</v>
      </c>
      <c r="B107" s="40" t="s">
        <v>120</v>
      </c>
      <c r="C107" s="28">
        <v>16427.891</v>
      </c>
      <c r="D107" s="28">
        <v>16427.891</v>
      </c>
      <c r="E107" s="28">
        <v>16427.891</v>
      </c>
      <c r="F107" s="28">
        <v>0</v>
      </c>
      <c r="G107" s="139">
        <v>1</v>
      </c>
    </row>
    <row r="108" spans="1:28" s="15" customFormat="1" ht="18.75" customHeight="1" x14ac:dyDescent="0.25">
      <c r="A108" s="141">
        <v>9</v>
      </c>
      <c r="B108" s="40" t="s">
        <v>121</v>
      </c>
      <c r="C108" s="28">
        <v>6182.2790000000005</v>
      </c>
      <c r="D108" s="28">
        <v>6182.2790000000005</v>
      </c>
      <c r="E108" s="28">
        <v>6182.2790000000005</v>
      </c>
      <c r="F108" s="28">
        <v>0</v>
      </c>
      <c r="G108" s="139">
        <v>1</v>
      </c>
    </row>
    <row r="109" spans="1:28" s="15" customFormat="1" ht="31.5" x14ac:dyDescent="0.25">
      <c r="A109" s="141">
        <v>9</v>
      </c>
      <c r="B109" s="40" t="s">
        <v>122</v>
      </c>
      <c r="C109" s="28">
        <v>15415.474</v>
      </c>
      <c r="D109" s="28">
        <v>15415.474</v>
      </c>
      <c r="E109" s="28">
        <v>15407.803</v>
      </c>
      <c r="F109" s="28">
        <v>0</v>
      </c>
      <c r="G109" s="139">
        <v>1</v>
      </c>
    </row>
    <row r="110" spans="1:28" s="15" customFormat="1" ht="31.5" x14ac:dyDescent="0.25">
      <c r="A110" s="141">
        <v>9</v>
      </c>
      <c r="B110" s="40" t="s">
        <v>123</v>
      </c>
      <c r="C110" s="28">
        <v>5832.7849999999999</v>
      </c>
      <c r="D110" s="28">
        <v>5832.7849999999999</v>
      </c>
      <c r="E110" s="28">
        <v>5634.4840000000004</v>
      </c>
      <c r="F110" s="28">
        <v>0</v>
      </c>
      <c r="G110" s="139">
        <v>1</v>
      </c>
    </row>
    <row r="111" spans="1:28" s="15" customFormat="1" x14ac:dyDescent="0.25">
      <c r="A111" s="141">
        <v>9</v>
      </c>
      <c r="B111" s="40" t="s">
        <v>124</v>
      </c>
      <c r="C111" s="28">
        <v>5250.9520000000002</v>
      </c>
      <c r="D111" s="28">
        <v>5250.9520000000002</v>
      </c>
      <c r="E111" s="28">
        <v>5236.3630000000003</v>
      </c>
      <c r="F111" s="28">
        <v>0</v>
      </c>
      <c r="G111" s="139">
        <v>1</v>
      </c>
    </row>
    <row r="112" spans="1:28" s="15" customFormat="1" ht="47.25" x14ac:dyDescent="0.25">
      <c r="A112" s="141">
        <v>9</v>
      </c>
      <c r="B112" s="40" t="s">
        <v>125</v>
      </c>
      <c r="C112" s="28">
        <v>5668.4859999999999</v>
      </c>
      <c r="D112" s="28">
        <v>5668.4859999999999</v>
      </c>
      <c r="E112" s="28">
        <v>5668.4859999999999</v>
      </c>
      <c r="F112" s="28">
        <v>0</v>
      </c>
      <c r="G112" s="139"/>
    </row>
    <row r="113" spans="1:28" s="8" customFormat="1" x14ac:dyDescent="0.25">
      <c r="A113" s="104">
        <v>10</v>
      </c>
      <c r="B113" s="64" t="s">
        <v>22</v>
      </c>
      <c r="C113" s="65">
        <f t="shared" ref="C113:G113" si="8">SUM(C115:C125)</f>
        <v>154524.851</v>
      </c>
      <c r="D113" s="65">
        <f>SUM(D114:D125)</f>
        <v>154524.851</v>
      </c>
      <c r="E113" s="65">
        <f t="shared" si="8"/>
        <v>149366.049</v>
      </c>
      <c r="F113" s="65">
        <f t="shared" si="8"/>
        <v>0</v>
      </c>
      <c r="G113" s="138">
        <f t="shared" si="8"/>
        <v>4</v>
      </c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s="8" customFormat="1" x14ac:dyDescent="0.25">
      <c r="A114" s="98"/>
      <c r="B114" s="57" t="s">
        <v>7</v>
      </c>
      <c r="C114" s="58"/>
      <c r="D114" s="58">
        <v>4499.2650000000003</v>
      </c>
      <c r="E114" s="58"/>
      <c r="F114" s="58"/>
      <c r="G114" s="139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s="15" customFormat="1" ht="47.25" x14ac:dyDescent="0.25">
      <c r="A115" s="141">
        <v>10</v>
      </c>
      <c r="B115" s="40" t="s">
        <v>126</v>
      </c>
      <c r="C115" s="31">
        <v>7466.7</v>
      </c>
      <c r="D115" s="16">
        <v>7466.7</v>
      </c>
      <c r="E115" s="16">
        <v>7455.643</v>
      </c>
      <c r="F115" s="112">
        <v>0</v>
      </c>
      <c r="G115" s="139"/>
    </row>
    <row r="116" spans="1:28" s="15" customFormat="1" ht="31.5" x14ac:dyDescent="0.25">
      <c r="A116" s="141">
        <v>10</v>
      </c>
      <c r="B116" s="40" t="s">
        <v>127</v>
      </c>
      <c r="C116" s="31">
        <v>10000</v>
      </c>
      <c r="D116" s="16">
        <v>10000</v>
      </c>
      <c r="E116" s="16">
        <v>9910.9959999999992</v>
      </c>
      <c r="F116" s="112">
        <v>0</v>
      </c>
      <c r="G116" s="139"/>
    </row>
    <row r="117" spans="1:28" s="15" customFormat="1" ht="33.75" customHeight="1" x14ac:dyDescent="0.25">
      <c r="A117" s="141">
        <v>10</v>
      </c>
      <c r="B117" s="40" t="s">
        <v>134</v>
      </c>
      <c r="C117" s="31">
        <v>11938.894</v>
      </c>
      <c r="D117" s="16">
        <v>11938.894</v>
      </c>
      <c r="E117" s="16">
        <v>11938.894</v>
      </c>
      <c r="F117" s="112">
        <v>0</v>
      </c>
      <c r="G117" s="139"/>
    </row>
    <row r="118" spans="1:28" s="15" customFormat="1" x14ac:dyDescent="0.25">
      <c r="A118" s="141">
        <v>10</v>
      </c>
      <c r="B118" s="40" t="s">
        <v>128</v>
      </c>
      <c r="C118" s="31">
        <v>14125.671</v>
      </c>
      <c r="D118" s="16">
        <v>9626.4060000000009</v>
      </c>
      <c r="E118" s="16">
        <v>9626.4060000000009</v>
      </c>
      <c r="F118" s="112">
        <v>0</v>
      </c>
      <c r="G118" s="139"/>
    </row>
    <row r="119" spans="1:28" s="15" customFormat="1" ht="47.25" x14ac:dyDescent="0.25">
      <c r="A119" s="141">
        <v>10</v>
      </c>
      <c r="B119" s="40" t="s">
        <v>129</v>
      </c>
      <c r="C119" s="31">
        <v>8267.52</v>
      </c>
      <c r="D119" s="16">
        <v>8267.52</v>
      </c>
      <c r="E119" s="16">
        <v>8267.52</v>
      </c>
      <c r="F119" s="112">
        <v>0</v>
      </c>
      <c r="G119" s="139">
        <v>1</v>
      </c>
    </row>
    <row r="120" spans="1:28" s="15" customFormat="1" ht="31.5" x14ac:dyDescent="0.25">
      <c r="A120" s="141">
        <v>10</v>
      </c>
      <c r="B120" s="40" t="s">
        <v>322</v>
      </c>
      <c r="C120" s="31">
        <v>18199.884999999998</v>
      </c>
      <c r="D120" s="16">
        <f>1581.668+7324+9294.217</f>
        <v>18199.885000000002</v>
      </c>
      <c r="E120" s="16">
        <v>18199.883999999998</v>
      </c>
      <c r="F120" s="112">
        <v>0</v>
      </c>
      <c r="G120" s="139">
        <v>1</v>
      </c>
    </row>
    <row r="121" spans="1:28" s="15" customFormat="1" ht="31.5" x14ac:dyDescent="0.25">
      <c r="A121" s="141">
        <v>10</v>
      </c>
      <c r="B121" s="40" t="s">
        <v>130</v>
      </c>
      <c r="C121" s="31">
        <v>14392.431</v>
      </c>
      <c r="D121" s="16">
        <v>14392.431</v>
      </c>
      <c r="E121" s="31">
        <v>14390.763999999999</v>
      </c>
      <c r="F121" s="112">
        <v>0</v>
      </c>
      <c r="G121" s="139"/>
    </row>
    <row r="122" spans="1:28" s="15" customFormat="1" ht="31.5" x14ac:dyDescent="0.25">
      <c r="A122" s="141">
        <v>10</v>
      </c>
      <c r="B122" s="40" t="s">
        <v>131</v>
      </c>
      <c r="C122" s="31">
        <v>19751.04</v>
      </c>
      <c r="D122" s="16">
        <v>19751.04</v>
      </c>
      <c r="E122" s="16">
        <v>19682.534</v>
      </c>
      <c r="F122" s="112">
        <v>0</v>
      </c>
      <c r="G122" s="139"/>
    </row>
    <row r="123" spans="1:28" s="15" customFormat="1" ht="31.5" x14ac:dyDescent="0.25">
      <c r="A123" s="141">
        <v>10</v>
      </c>
      <c r="B123" s="40" t="s">
        <v>132</v>
      </c>
      <c r="C123" s="31">
        <v>10211.486999999999</v>
      </c>
      <c r="D123" s="16">
        <v>10211.486999999999</v>
      </c>
      <c r="E123" s="16">
        <v>10211.486999999999</v>
      </c>
      <c r="F123" s="112">
        <v>0</v>
      </c>
      <c r="G123" s="139"/>
    </row>
    <row r="124" spans="1:28" s="15" customFormat="1" ht="34.5" customHeight="1" x14ac:dyDescent="0.25">
      <c r="A124" s="141">
        <v>10</v>
      </c>
      <c r="B124" s="40" t="s">
        <v>307</v>
      </c>
      <c r="C124" s="31">
        <v>16408.662</v>
      </c>
      <c r="D124" s="16">
        <v>16408.662</v>
      </c>
      <c r="E124" s="16">
        <v>16405.593000000001</v>
      </c>
      <c r="F124" s="112">
        <v>0</v>
      </c>
      <c r="G124" s="139">
        <v>1</v>
      </c>
    </row>
    <row r="125" spans="1:28" s="15" customFormat="1" x14ac:dyDescent="0.25">
      <c r="A125" s="141">
        <v>10</v>
      </c>
      <c r="B125" s="40" t="s">
        <v>133</v>
      </c>
      <c r="C125" s="31">
        <v>23762.561000000002</v>
      </c>
      <c r="D125" s="16">
        <v>23762.561000000002</v>
      </c>
      <c r="E125" s="16">
        <v>23276.328000000001</v>
      </c>
      <c r="F125" s="112">
        <v>0</v>
      </c>
      <c r="G125" s="139">
        <v>1</v>
      </c>
    </row>
    <row r="126" spans="1:28" s="8" customFormat="1" x14ac:dyDescent="0.25">
      <c r="A126" s="104">
        <v>11</v>
      </c>
      <c r="B126" s="64" t="s">
        <v>4</v>
      </c>
      <c r="C126" s="66">
        <f t="shared" ref="C126:G126" si="9">SUM(C127:C136)</f>
        <v>79761.210000000006</v>
      </c>
      <c r="D126" s="66">
        <f t="shared" si="9"/>
        <v>79761.210000000006</v>
      </c>
      <c r="E126" s="66">
        <f t="shared" si="9"/>
        <v>79105.912000000011</v>
      </c>
      <c r="F126" s="66">
        <f t="shared" si="9"/>
        <v>0</v>
      </c>
      <c r="G126" s="138">
        <f t="shared" si="9"/>
        <v>3</v>
      </c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s="15" customFormat="1" ht="31.5" x14ac:dyDescent="0.25">
      <c r="A127" s="141">
        <v>11</v>
      </c>
      <c r="B127" s="30" t="s">
        <v>135</v>
      </c>
      <c r="C127" s="31">
        <v>15000</v>
      </c>
      <c r="D127" s="31">
        <v>15000</v>
      </c>
      <c r="E127" s="31">
        <v>15000</v>
      </c>
      <c r="F127" s="31">
        <v>0</v>
      </c>
      <c r="G127" s="139"/>
    </row>
    <row r="128" spans="1:28" s="15" customFormat="1" ht="31.5" x14ac:dyDescent="0.25">
      <c r="A128" s="141">
        <v>11</v>
      </c>
      <c r="B128" s="30" t="s">
        <v>136</v>
      </c>
      <c r="C128" s="31">
        <v>7197.4790000000003</v>
      </c>
      <c r="D128" s="31">
        <v>7197.4790000000003</v>
      </c>
      <c r="E128" s="31">
        <v>7175.3190000000004</v>
      </c>
      <c r="F128" s="31">
        <v>0</v>
      </c>
      <c r="G128" s="139"/>
    </row>
    <row r="129" spans="1:28" s="15" customFormat="1" ht="33.75" customHeight="1" x14ac:dyDescent="0.25">
      <c r="A129" s="141">
        <v>11</v>
      </c>
      <c r="B129" s="30" t="s">
        <v>308</v>
      </c>
      <c r="C129" s="31">
        <v>8633.15</v>
      </c>
      <c r="D129" s="31">
        <v>8633.15</v>
      </c>
      <c r="E129" s="31">
        <v>8582.6540000000005</v>
      </c>
      <c r="F129" s="31">
        <v>0</v>
      </c>
      <c r="G129" s="139"/>
    </row>
    <row r="130" spans="1:28" s="15" customFormat="1" ht="31.5" x14ac:dyDescent="0.25">
      <c r="A130" s="141">
        <v>11</v>
      </c>
      <c r="B130" s="30" t="s">
        <v>137</v>
      </c>
      <c r="C130" s="31">
        <v>3886.4949999999999</v>
      </c>
      <c r="D130" s="31">
        <v>3886.4949999999999</v>
      </c>
      <c r="E130" s="31">
        <v>3884.6439999999998</v>
      </c>
      <c r="F130" s="31">
        <v>0</v>
      </c>
      <c r="G130" s="139">
        <v>1</v>
      </c>
    </row>
    <row r="131" spans="1:28" s="15" customFormat="1" x14ac:dyDescent="0.25">
      <c r="A131" s="141">
        <v>11</v>
      </c>
      <c r="B131" s="30" t="s">
        <v>138</v>
      </c>
      <c r="C131" s="31">
        <v>4131.6750000000002</v>
      </c>
      <c r="D131" s="31">
        <v>4131.6750000000002</v>
      </c>
      <c r="E131" s="31">
        <v>4003.6320000000001</v>
      </c>
      <c r="F131" s="31">
        <v>0</v>
      </c>
      <c r="G131" s="139">
        <v>1</v>
      </c>
    </row>
    <row r="132" spans="1:28" s="15" customFormat="1" ht="31.5" x14ac:dyDescent="0.25">
      <c r="A132" s="141">
        <v>11</v>
      </c>
      <c r="B132" s="30" t="s">
        <v>139</v>
      </c>
      <c r="C132" s="31">
        <v>12179.305</v>
      </c>
      <c r="D132" s="31">
        <v>12179.305</v>
      </c>
      <c r="E132" s="31">
        <v>11821.226000000001</v>
      </c>
      <c r="F132" s="31">
        <v>0</v>
      </c>
      <c r="G132" s="139">
        <v>1</v>
      </c>
    </row>
    <row r="133" spans="1:28" s="15" customFormat="1" ht="31.5" x14ac:dyDescent="0.25">
      <c r="A133" s="141">
        <v>11</v>
      </c>
      <c r="B133" s="30" t="s">
        <v>323</v>
      </c>
      <c r="C133" s="31">
        <v>6159.4049999999997</v>
      </c>
      <c r="D133" s="31">
        <v>6159.4049999999997</v>
      </c>
      <c r="E133" s="31">
        <v>6159.4040000000005</v>
      </c>
      <c r="F133" s="31">
        <v>0</v>
      </c>
      <c r="G133" s="139"/>
    </row>
    <row r="134" spans="1:28" s="15" customFormat="1" ht="31.5" x14ac:dyDescent="0.25">
      <c r="A134" s="143">
        <v>11</v>
      </c>
      <c r="B134" s="43" t="s">
        <v>140</v>
      </c>
      <c r="C134" s="31">
        <v>12839.959000000001</v>
      </c>
      <c r="D134" s="31">
        <v>12839.959000000001</v>
      </c>
      <c r="E134" s="31">
        <v>12839.959000000001</v>
      </c>
      <c r="F134" s="31">
        <v>0</v>
      </c>
      <c r="G134" s="139"/>
    </row>
    <row r="135" spans="1:28" s="15" customFormat="1" ht="31.5" x14ac:dyDescent="0.25">
      <c r="A135" s="141">
        <v>11</v>
      </c>
      <c r="B135" s="40" t="s">
        <v>141</v>
      </c>
      <c r="C135" s="31">
        <v>7976.1210000000001</v>
      </c>
      <c r="D135" s="31">
        <v>7976.1210000000001</v>
      </c>
      <c r="E135" s="31">
        <v>7914.732</v>
      </c>
      <c r="F135" s="31">
        <v>0</v>
      </c>
      <c r="G135" s="139"/>
    </row>
    <row r="136" spans="1:28" s="15" customFormat="1" ht="18.75" customHeight="1" x14ac:dyDescent="0.25">
      <c r="A136" s="141">
        <v>11</v>
      </c>
      <c r="B136" s="40" t="s">
        <v>142</v>
      </c>
      <c r="C136" s="31">
        <v>1757.6210000000001</v>
      </c>
      <c r="D136" s="31">
        <v>1757.6210000000001</v>
      </c>
      <c r="E136" s="31">
        <v>1724.3420000000001</v>
      </c>
      <c r="F136" s="31">
        <v>0</v>
      </c>
      <c r="G136" s="139"/>
    </row>
    <row r="137" spans="1:28" s="8" customFormat="1" x14ac:dyDescent="0.25">
      <c r="A137" s="104">
        <v>12</v>
      </c>
      <c r="B137" s="64" t="s">
        <v>23</v>
      </c>
      <c r="C137" s="66">
        <f t="shared" ref="C137:G137" si="10">C138+C139+C140+C141+C142+C143+C144+C147+C148+C149+C150+C151+C152+C153+C154+C155+C156+C145+C146+C157+C158</f>
        <v>221465.505</v>
      </c>
      <c r="D137" s="66">
        <f t="shared" si="10"/>
        <v>221465.505</v>
      </c>
      <c r="E137" s="66">
        <f t="shared" si="10"/>
        <v>220966.995</v>
      </c>
      <c r="F137" s="66">
        <f t="shared" si="10"/>
        <v>0</v>
      </c>
      <c r="G137" s="138">
        <f t="shared" si="10"/>
        <v>10</v>
      </c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s="15" customFormat="1" ht="31.5" x14ac:dyDescent="0.25">
      <c r="A138" s="141">
        <v>12</v>
      </c>
      <c r="B138" s="30" t="s">
        <v>143</v>
      </c>
      <c r="C138" s="31">
        <v>5486.848</v>
      </c>
      <c r="D138" s="78">
        <v>5486.848</v>
      </c>
      <c r="E138" s="69">
        <v>5486.848</v>
      </c>
      <c r="F138" s="16">
        <v>0</v>
      </c>
      <c r="G138" s="139"/>
    </row>
    <row r="139" spans="1:28" s="15" customFormat="1" ht="47.25" x14ac:dyDescent="0.25">
      <c r="A139" s="141">
        <v>12</v>
      </c>
      <c r="B139" s="30" t="s">
        <v>144</v>
      </c>
      <c r="C139" s="31">
        <v>16510</v>
      </c>
      <c r="D139" s="69">
        <v>16510</v>
      </c>
      <c r="E139" s="69">
        <v>16510</v>
      </c>
      <c r="F139" s="16">
        <v>0</v>
      </c>
      <c r="G139" s="139"/>
    </row>
    <row r="140" spans="1:28" s="15" customFormat="1" ht="31.5" x14ac:dyDescent="0.25">
      <c r="A140" s="141">
        <v>12</v>
      </c>
      <c r="B140" s="30" t="s">
        <v>145</v>
      </c>
      <c r="C140" s="31">
        <v>6233.75</v>
      </c>
      <c r="D140" s="78">
        <v>6233.75</v>
      </c>
      <c r="E140" s="16">
        <v>6038.7219999999998</v>
      </c>
      <c r="F140" s="16">
        <v>0</v>
      </c>
      <c r="G140" s="139">
        <v>1</v>
      </c>
    </row>
    <row r="141" spans="1:28" s="15" customFormat="1" x14ac:dyDescent="0.25">
      <c r="A141" s="141">
        <v>12</v>
      </c>
      <c r="B141" s="30" t="s">
        <v>146</v>
      </c>
      <c r="C141" s="31">
        <v>1957.5889999999999</v>
      </c>
      <c r="D141" s="69">
        <v>1957.5889999999999</v>
      </c>
      <c r="E141" s="16">
        <v>1957.5889999999999</v>
      </c>
      <c r="F141" s="16">
        <v>0</v>
      </c>
      <c r="G141" s="139">
        <v>1</v>
      </c>
    </row>
    <row r="142" spans="1:28" s="15" customFormat="1" ht="31.5" x14ac:dyDescent="0.25">
      <c r="A142" s="141">
        <v>12</v>
      </c>
      <c r="B142" s="30" t="s">
        <v>147</v>
      </c>
      <c r="C142" s="31">
        <v>12033</v>
      </c>
      <c r="D142" s="69">
        <v>12033</v>
      </c>
      <c r="E142" s="16">
        <v>12033</v>
      </c>
      <c r="F142" s="69">
        <v>0</v>
      </c>
      <c r="G142" s="139"/>
    </row>
    <row r="143" spans="1:28" s="15" customFormat="1" ht="31.5" x14ac:dyDescent="0.25">
      <c r="A143" s="141">
        <v>12</v>
      </c>
      <c r="B143" s="30" t="s">
        <v>148</v>
      </c>
      <c r="C143" s="16">
        <v>22152.958999999999</v>
      </c>
      <c r="D143" s="69">
        <v>22152.958999999999</v>
      </c>
      <c r="E143" s="16">
        <v>22152.958999999999</v>
      </c>
      <c r="F143" s="16">
        <v>0</v>
      </c>
      <c r="G143" s="139">
        <v>1</v>
      </c>
    </row>
    <row r="144" spans="1:28" s="15" customFormat="1" ht="32.25" customHeight="1" x14ac:dyDescent="0.25">
      <c r="A144" s="141">
        <v>12</v>
      </c>
      <c r="B144" s="30" t="s">
        <v>149</v>
      </c>
      <c r="C144" s="16">
        <v>4873.2129999999997</v>
      </c>
      <c r="D144" s="69">
        <v>4873.2129999999997</v>
      </c>
      <c r="E144" s="16">
        <v>4760.567</v>
      </c>
      <c r="F144" s="16">
        <v>0</v>
      </c>
      <c r="G144" s="139">
        <v>1</v>
      </c>
    </row>
    <row r="145" spans="1:28" s="15" customFormat="1" ht="31.5" x14ac:dyDescent="0.25">
      <c r="A145" s="141">
        <v>12</v>
      </c>
      <c r="B145" s="30" t="s">
        <v>150</v>
      </c>
      <c r="C145" s="16">
        <v>10890</v>
      </c>
      <c r="D145" s="69">
        <v>10890</v>
      </c>
      <c r="E145" s="16">
        <v>10890</v>
      </c>
      <c r="F145" s="16">
        <v>0</v>
      </c>
      <c r="G145" s="139">
        <v>1</v>
      </c>
    </row>
    <row r="146" spans="1:28" s="15" customFormat="1" ht="31.5" x14ac:dyDescent="0.25">
      <c r="A146" s="141">
        <v>12</v>
      </c>
      <c r="B146" s="30" t="s">
        <v>151</v>
      </c>
      <c r="C146" s="16">
        <v>5957.5720000000001</v>
      </c>
      <c r="D146" s="69">
        <v>5957.5720000000001</v>
      </c>
      <c r="E146" s="16">
        <v>5957.5720000000001</v>
      </c>
      <c r="F146" s="16">
        <v>0</v>
      </c>
      <c r="G146" s="139">
        <v>1</v>
      </c>
    </row>
    <row r="147" spans="1:28" s="15" customFormat="1" ht="31.5" x14ac:dyDescent="0.25">
      <c r="A147" s="141">
        <v>12</v>
      </c>
      <c r="B147" s="30" t="s">
        <v>152</v>
      </c>
      <c r="C147" s="16">
        <v>9126</v>
      </c>
      <c r="D147" s="69">
        <v>9126</v>
      </c>
      <c r="E147" s="16">
        <v>9126</v>
      </c>
      <c r="F147" s="16">
        <v>0</v>
      </c>
      <c r="G147" s="139"/>
    </row>
    <row r="148" spans="1:28" s="15" customFormat="1" ht="31.5" x14ac:dyDescent="0.25">
      <c r="A148" s="141">
        <v>12</v>
      </c>
      <c r="B148" s="30" t="s">
        <v>153</v>
      </c>
      <c r="C148" s="16">
        <v>15973.896000000001</v>
      </c>
      <c r="D148" s="69">
        <v>15973.896000000001</v>
      </c>
      <c r="E148" s="16">
        <v>15973.896000000001</v>
      </c>
      <c r="F148" s="16">
        <v>0</v>
      </c>
      <c r="G148" s="139">
        <v>1</v>
      </c>
    </row>
    <row r="149" spans="1:28" s="15" customFormat="1" ht="31.5" x14ac:dyDescent="0.25">
      <c r="A149" s="141">
        <v>12</v>
      </c>
      <c r="B149" s="30" t="s">
        <v>154</v>
      </c>
      <c r="C149" s="31">
        <v>7163.0929999999998</v>
      </c>
      <c r="D149" s="78">
        <v>7163.0929999999998</v>
      </c>
      <c r="E149" s="16">
        <v>6972.52</v>
      </c>
      <c r="F149" s="16">
        <v>0</v>
      </c>
      <c r="G149" s="139">
        <v>1</v>
      </c>
    </row>
    <row r="150" spans="1:28" s="15" customFormat="1" ht="31.5" x14ac:dyDescent="0.25">
      <c r="A150" s="141">
        <v>12</v>
      </c>
      <c r="B150" s="30" t="s">
        <v>155</v>
      </c>
      <c r="C150" s="31">
        <v>8996.5069999999996</v>
      </c>
      <c r="D150" s="69">
        <v>8996.5069999999996</v>
      </c>
      <c r="E150" s="16">
        <v>8996.2440000000006</v>
      </c>
      <c r="F150" s="16">
        <v>0</v>
      </c>
      <c r="G150" s="139"/>
    </row>
    <row r="151" spans="1:28" s="15" customFormat="1" ht="31.5" x14ac:dyDescent="0.25">
      <c r="A151" s="141">
        <v>12</v>
      </c>
      <c r="B151" s="30" t="s">
        <v>156</v>
      </c>
      <c r="C151" s="31">
        <v>5049</v>
      </c>
      <c r="D151" s="69">
        <v>5049</v>
      </c>
      <c r="E151" s="16">
        <v>5049</v>
      </c>
      <c r="F151" s="16">
        <v>0</v>
      </c>
      <c r="G151" s="139"/>
    </row>
    <row r="152" spans="1:28" s="15" customFormat="1" ht="31.5" x14ac:dyDescent="0.25">
      <c r="A152" s="141">
        <v>12</v>
      </c>
      <c r="B152" s="30" t="s">
        <v>157</v>
      </c>
      <c r="C152" s="31">
        <v>10659.6</v>
      </c>
      <c r="D152" s="69">
        <v>10659.6</v>
      </c>
      <c r="E152" s="69">
        <v>10659.6</v>
      </c>
      <c r="F152" s="16">
        <v>0</v>
      </c>
      <c r="G152" s="139"/>
    </row>
    <row r="153" spans="1:28" s="15" customFormat="1" ht="31.5" x14ac:dyDescent="0.25">
      <c r="A153" s="141">
        <v>12</v>
      </c>
      <c r="B153" s="30" t="s">
        <v>158</v>
      </c>
      <c r="C153" s="31">
        <v>10570.5</v>
      </c>
      <c r="D153" s="69">
        <v>10570.5</v>
      </c>
      <c r="E153" s="69">
        <v>10570.5</v>
      </c>
      <c r="F153" s="16">
        <v>0</v>
      </c>
      <c r="G153" s="139"/>
    </row>
    <row r="154" spans="1:28" s="15" customFormat="1" ht="31.5" x14ac:dyDescent="0.25">
      <c r="A154" s="141">
        <v>12</v>
      </c>
      <c r="B154" s="30" t="s">
        <v>159</v>
      </c>
      <c r="C154" s="31">
        <v>10206</v>
      </c>
      <c r="D154" s="69">
        <v>10206</v>
      </c>
      <c r="E154" s="69">
        <v>10206</v>
      </c>
      <c r="F154" s="16">
        <v>0</v>
      </c>
      <c r="G154" s="139"/>
    </row>
    <row r="155" spans="1:28" s="15" customFormat="1" ht="31.5" x14ac:dyDescent="0.25">
      <c r="A155" s="141">
        <v>12</v>
      </c>
      <c r="B155" s="30" t="s">
        <v>160</v>
      </c>
      <c r="C155" s="31">
        <v>10890</v>
      </c>
      <c r="D155" s="69">
        <v>10890</v>
      </c>
      <c r="E155" s="69">
        <v>10890</v>
      </c>
      <c r="F155" s="16">
        <v>0</v>
      </c>
      <c r="G155" s="139">
        <v>1</v>
      </c>
    </row>
    <row r="156" spans="1:28" s="15" customFormat="1" ht="31.5" x14ac:dyDescent="0.25">
      <c r="A156" s="143">
        <v>12</v>
      </c>
      <c r="B156" s="43" t="s">
        <v>161</v>
      </c>
      <c r="C156" s="79">
        <v>9027</v>
      </c>
      <c r="D156" s="74">
        <v>9027</v>
      </c>
      <c r="E156" s="74">
        <v>9027</v>
      </c>
      <c r="F156" s="46">
        <v>0</v>
      </c>
      <c r="G156" s="139">
        <v>1</v>
      </c>
    </row>
    <row r="157" spans="1:28" s="15" customFormat="1" ht="31.5" x14ac:dyDescent="0.25">
      <c r="A157" s="141">
        <v>12</v>
      </c>
      <c r="B157" s="40" t="s">
        <v>324</v>
      </c>
      <c r="C157" s="31">
        <v>15708.977999999999</v>
      </c>
      <c r="D157" s="69">
        <v>15708.977999999999</v>
      </c>
      <c r="E157" s="69">
        <v>15708.977999999999</v>
      </c>
      <c r="F157" s="16">
        <v>0</v>
      </c>
      <c r="G157" s="139"/>
    </row>
    <row r="158" spans="1:28" s="15" customFormat="1" ht="47.25" x14ac:dyDescent="0.25">
      <c r="A158" s="141">
        <v>12</v>
      </c>
      <c r="B158" s="40" t="s">
        <v>325</v>
      </c>
      <c r="C158" s="31">
        <v>22000</v>
      </c>
      <c r="D158" s="69">
        <v>22000</v>
      </c>
      <c r="E158" s="69">
        <v>22000</v>
      </c>
      <c r="F158" s="16">
        <v>0</v>
      </c>
      <c r="G158" s="139"/>
    </row>
    <row r="159" spans="1:28" s="8" customFormat="1" x14ac:dyDescent="0.25">
      <c r="A159" s="104">
        <v>13</v>
      </c>
      <c r="B159" s="94" t="s">
        <v>5</v>
      </c>
      <c r="C159" s="66">
        <f t="shared" ref="C159:G159" si="11">SUM(C160:C175)</f>
        <v>216108.27300000002</v>
      </c>
      <c r="D159" s="66">
        <f>SUM(D160:D175)</f>
        <v>216108.27300000002</v>
      </c>
      <c r="E159" s="66">
        <f t="shared" si="11"/>
        <v>202950.72800000003</v>
      </c>
      <c r="F159" s="66">
        <f t="shared" si="11"/>
        <v>0</v>
      </c>
      <c r="G159" s="138">
        <f t="shared" si="11"/>
        <v>10</v>
      </c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s="15" customFormat="1" ht="47.25" x14ac:dyDescent="0.25">
      <c r="A160" s="141">
        <v>13</v>
      </c>
      <c r="B160" s="30" t="s">
        <v>162</v>
      </c>
      <c r="C160" s="28">
        <v>10000</v>
      </c>
      <c r="D160" s="28">
        <v>10000</v>
      </c>
      <c r="E160" s="28">
        <v>5447.2139999999999</v>
      </c>
      <c r="F160" s="112">
        <v>0</v>
      </c>
      <c r="G160" s="139"/>
    </row>
    <row r="161" spans="1:28" s="15" customFormat="1" ht="31.5" x14ac:dyDescent="0.25">
      <c r="A161" s="141">
        <v>13</v>
      </c>
      <c r="B161" s="30" t="s">
        <v>163</v>
      </c>
      <c r="C161" s="28">
        <v>9674.4390000000003</v>
      </c>
      <c r="D161" s="28">
        <v>9674.4390000000003</v>
      </c>
      <c r="E161" s="28">
        <v>8308.875</v>
      </c>
      <c r="F161" s="112">
        <v>0</v>
      </c>
      <c r="G161" s="139">
        <v>1</v>
      </c>
    </row>
    <row r="162" spans="1:28" s="15" customFormat="1" ht="31.5" x14ac:dyDescent="0.25">
      <c r="A162" s="141">
        <v>13</v>
      </c>
      <c r="B162" s="30" t="s">
        <v>164</v>
      </c>
      <c r="C162" s="28">
        <v>7863.1090000000004</v>
      </c>
      <c r="D162" s="28">
        <v>7863.1090000000004</v>
      </c>
      <c r="E162" s="28">
        <v>7863.1090000000004</v>
      </c>
      <c r="F162" s="112">
        <v>0</v>
      </c>
      <c r="G162" s="139">
        <v>1</v>
      </c>
    </row>
    <row r="163" spans="1:28" s="15" customFormat="1" x14ac:dyDescent="0.25">
      <c r="A163" s="141">
        <v>13</v>
      </c>
      <c r="B163" s="30" t="s">
        <v>342</v>
      </c>
      <c r="C163" s="28">
        <v>46000</v>
      </c>
      <c r="D163" s="28">
        <v>46000</v>
      </c>
      <c r="E163" s="28">
        <v>46000</v>
      </c>
      <c r="F163" s="112">
        <v>0</v>
      </c>
      <c r="G163" s="139">
        <v>1</v>
      </c>
    </row>
    <row r="164" spans="1:28" s="15" customFormat="1" ht="31.5" x14ac:dyDescent="0.25">
      <c r="A164" s="141">
        <v>13</v>
      </c>
      <c r="B164" s="30" t="s">
        <v>165</v>
      </c>
      <c r="C164" s="28">
        <v>14000</v>
      </c>
      <c r="D164" s="28">
        <v>14000</v>
      </c>
      <c r="E164" s="28">
        <v>14000</v>
      </c>
      <c r="F164" s="112">
        <v>0</v>
      </c>
      <c r="G164" s="139"/>
    </row>
    <row r="165" spans="1:28" s="15" customFormat="1" ht="31.5" x14ac:dyDescent="0.25">
      <c r="A165" s="141">
        <v>13</v>
      </c>
      <c r="B165" s="30" t="s">
        <v>166</v>
      </c>
      <c r="C165" s="28">
        <v>13000</v>
      </c>
      <c r="D165" s="28">
        <v>13000</v>
      </c>
      <c r="E165" s="28">
        <v>10102.829</v>
      </c>
      <c r="F165" s="112">
        <v>0</v>
      </c>
      <c r="G165" s="139"/>
    </row>
    <row r="166" spans="1:28" s="15" customFormat="1" ht="47.25" x14ac:dyDescent="0.25">
      <c r="A166" s="141">
        <v>13</v>
      </c>
      <c r="B166" s="30" t="s">
        <v>167</v>
      </c>
      <c r="C166" s="42">
        <v>10000</v>
      </c>
      <c r="D166" s="28">
        <v>10000</v>
      </c>
      <c r="E166" s="28">
        <v>10000</v>
      </c>
      <c r="F166" s="28">
        <v>0</v>
      </c>
      <c r="G166" s="139">
        <v>1</v>
      </c>
    </row>
    <row r="167" spans="1:28" s="15" customFormat="1" ht="31.5" x14ac:dyDescent="0.25">
      <c r="A167" s="141">
        <v>13</v>
      </c>
      <c r="B167" s="30" t="s">
        <v>168</v>
      </c>
      <c r="C167" s="28">
        <v>9440.0229999999992</v>
      </c>
      <c r="D167" s="28">
        <v>9440.0229999999992</v>
      </c>
      <c r="E167" s="28">
        <v>9091.7980000000007</v>
      </c>
      <c r="F167" s="112">
        <v>0</v>
      </c>
      <c r="G167" s="139">
        <v>1</v>
      </c>
    </row>
    <row r="168" spans="1:28" s="15" customFormat="1" ht="31.5" x14ac:dyDescent="0.25">
      <c r="A168" s="141">
        <v>13</v>
      </c>
      <c r="B168" s="30" t="s">
        <v>169</v>
      </c>
      <c r="C168" s="42">
        <v>3000</v>
      </c>
      <c r="D168" s="28">
        <v>3000</v>
      </c>
      <c r="E168" s="28">
        <v>3000</v>
      </c>
      <c r="F168" s="112">
        <v>0</v>
      </c>
      <c r="G168" s="139">
        <v>1</v>
      </c>
    </row>
    <row r="169" spans="1:28" s="15" customFormat="1" ht="31.5" x14ac:dyDescent="0.25">
      <c r="A169" s="141">
        <v>13</v>
      </c>
      <c r="B169" s="30" t="s">
        <v>170</v>
      </c>
      <c r="C169" s="42">
        <v>16378</v>
      </c>
      <c r="D169" s="28">
        <v>16378</v>
      </c>
      <c r="E169" s="28">
        <v>12384.200999999999</v>
      </c>
      <c r="F169" s="112">
        <v>0</v>
      </c>
      <c r="G169" s="139"/>
    </row>
    <row r="170" spans="1:28" s="15" customFormat="1" ht="31.5" x14ac:dyDescent="0.25">
      <c r="A170" s="141">
        <v>13</v>
      </c>
      <c r="B170" s="30" t="s">
        <v>171</v>
      </c>
      <c r="C170" s="42">
        <v>20000</v>
      </c>
      <c r="D170" s="28">
        <v>20000</v>
      </c>
      <c r="E170" s="42">
        <v>20000</v>
      </c>
      <c r="F170" s="112">
        <v>0</v>
      </c>
      <c r="G170" s="139"/>
    </row>
    <row r="171" spans="1:28" s="15" customFormat="1" x14ac:dyDescent="0.25">
      <c r="A171" s="141">
        <v>13</v>
      </c>
      <c r="B171" s="30" t="s">
        <v>172</v>
      </c>
      <c r="C171" s="42">
        <v>8342.0130000000008</v>
      </c>
      <c r="D171" s="28">
        <v>8342.0130000000008</v>
      </c>
      <c r="E171" s="28">
        <v>8342.0130000000008</v>
      </c>
      <c r="F171" s="112">
        <v>0</v>
      </c>
      <c r="G171" s="139">
        <v>1</v>
      </c>
    </row>
    <row r="172" spans="1:28" s="15" customFormat="1" x14ac:dyDescent="0.25">
      <c r="A172" s="141">
        <v>13</v>
      </c>
      <c r="B172" s="30" t="s">
        <v>173</v>
      </c>
      <c r="C172" s="28">
        <v>28700</v>
      </c>
      <c r="D172" s="28">
        <v>28700</v>
      </c>
      <c r="E172" s="28">
        <v>28700</v>
      </c>
      <c r="F172" s="112">
        <v>0</v>
      </c>
      <c r="G172" s="139">
        <v>1</v>
      </c>
    </row>
    <row r="173" spans="1:28" s="15" customFormat="1" x14ac:dyDescent="0.25">
      <c r="A173" s="141">
        <v>13</v>
      </c>
      <c r="B173" s="30" t="s">
        <v>174</v>
      </c>
      <c r="C173" s="28">
        <v>7000</v>
      </c>
      <c r="D173" s="28">
        <v>7000</v>
      </c>
      <c r="E173" s="28">
        <v>7000</v>
      </c>
      <c r="F173" s="112">
        <v>0</v>
      </c>
      <c r="G173" s="139"/>
    </row>
    <row r="174" spans="1:28" s="15" customFormat="1" ht="47.25" customHeight="1" x14ac:dyDescent="0.25">
      <c r="A174" s="141">
        <v>13</v>
      </c>
      <c r="B174" s="54" t="s">
        <v>175</v>
      </c>
      <c r="C174" s="28">
        <v>7000</v>
      </c>
      <c r="D174" s="28">
        <v>7000</v>
      </c>
      <c r="E174" s="28">
        <v>7000</v>
      </c>
      <c r="F174" s="112">
        <v>0</v>
      </c>
      <c r="G174" s="139">
        <v>1</v>
      </c>
    </row>
    <row r="175" spans="1:28" s="15" customFormat="1" ht="31.5" x14ac:dyDescent="0.25">
      <c r="A175" s="141">
        <v>13</v>
      </c>
      <c r="B175" s="30" t="s">
        <v>176</v>
      </c>
      <c r="C175" s="42">
        <v>5710.6890000000003</v>
      </c>
      <c r="D175" s="28">
        <v>5710.6890000000003</v>
      </c>
      <c r="E175" s="28">
        <v>5710.6890000000003</v>
      </c>
      <c r="F175" s="112">
        <v>0</v>
      </c>
      <c r="G175" s="139">
        <v>1</v>
      </c>
    </row>
    <row r="176" spans="1:28" s="8" customFormat="1" x14ac:dyDescent="0.25">
      <c r="A176" s="113">
        <v>14</v>
      </c>
      <c r="B176" s="64" t="s">
        <v>25</v>
      </c>
      <c r="C176" s="81">
        <f t="shared" ref="C176:G176" si="12">SUM(C177:C185)</f>
        <v>96006.854999999996</v>
      </c>
      <c r="D176" s="81">
        <f>SUM(D177:D185)</f>
        <v>96006.854999999996</v>
      </c>
      <c r="E176" s="81">
        <f t="shared" si="12"/>
        <v>96006.854999999996</v>
      </c>
      <c r="F176" s="81">
        <f t="shared" si="12"/>
        <v>0</v>
      </c>
      <c r="G176" s="138">
        <f t="shared" si="12"/>
        <v>4</v>
      </c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s="15" customFormat="1" ht="31.5" x14ac:dyDescent="0.25">
      <c r="A177" s="141">
        <v>14</v>
      </c>
      <c r="B177" s="30" t="s">
        <v>39</v>
      </c>
      <c r="C177" s="31">
        <v>24726.403999999999</v>
      </c>
      <c r="D177" s="16">
        <v>24726.403999999999</v>
      </c>
      <c r="E177" s="16">
        <v>24726.403999999999</v>
      </c>
      <c r="F177" s="16">
        <v>0</v>
      </c>
      <c r="G177" s="139"/>
    </row>
    <row r="178" spans="1:28" s="15" customFormat="1" ht="31.5" x14ac:dyDescent="0.25">
      <c r="A178" s="141">
        <v>14</v>
      </c>
      <c r="B178" s="30" t="s">
        <v>177</v>
      </c>
      <c r="C178" s="31">
        <v>10191.427</v>
      </c>
      <c r="D178" s="31">
        <v>10191.427</v>
      </c>
      <c r="E178" s="16">
        <v>10191.427</v>
      </c>
      <c r="F178" s="16">
        <v>0</v>
      </c>
      <c r="G178" s="139">
        <v>1</v>
      </c>
    </row>
    <row r="179" spans="1:28" s="15" customFormat="1" x14ac:dyDescent="0.25">
      <c r="A179" s="141">
        <v>14</v>
      </c>
      <c r="B179" s="30" t="s">
        <v>178</v>
      </c>
      <c r="C179" s="80">
        <v>9601</v>
      </c>
      <c r="D179" s="80">
        <v>9601</v>
      </c>
      <c r="E179" s="80">
        <v>9601</v>
      </c>
      <c r="F179" s="16">
        <v>0</v>
      </c>
      <c r="G179" s="139">
        <v>1</v>
      </c>
    </row>
    <row r="180" spans="1:28" s="15" customFormat="1" ht="31.5" x14ac:dyDescent="0.25">
      <c r="A180" s="141">
        <v>14</v>
      </c>
      <c r="B180" s="30" t="s">
        <v>179</v>
      </c>
      <c r="C180" s="80">
        <v>6243</v>
      </c>
      <c r="D180" s="31">
        <v>6243</v>
      </c>
      <c r="E180" s="31">
        <v>6243</v>
      </c>
      <c r="F180" s="16">
        <v>0</v>
      </c>
      <c r="G180" s="139">
        <v>1</v>
      </c>
    </row>
    <row r="181" spans="1:28" s="15" customFormat="1" ht="31.5" x14ac:dyDescent="0.25">
      <c r="A181" s="143">
        <v>14</v>
      </c>
      <c r="B181" s="43" t="s">
        <v>180</v>
      </c>
      <c r="C181" s="116">
        <v>11510.656000000001</v>
      </c>
      <c r="D181" s="117">
        <v>11510.656000000001</v>
      </c>
      <c r="E181" s="117">
        <v>11510.656000000001</v>
      </c>
      <c r="F181" s="46">
        <v>0</v>
      </c>
      <c r="G181" s="139"/>
    </row>
    <row r="182" spans="1:28" s="15" customFormat="1" ht="30.75" customHeight="1" x14ac:dyDescent="0.25">
      <c r="A182" s="141">
        <v>14</v>
      </c>
      <c r="B182" s="100" t="s">
        <v>181</v>
      </c>
      <c r="C182" s="80">
        <v>3000</v>
      </c>
      <c r="D182" s="31">
        <v>3000</v>
      </c>
      <c r="E182" s="31">
        <v>3000</v>
      </c>
      <c r="F182" s="16">
        <v>0</v>
      </c>
      <c r="G182" s="139"/>
    </row>
    <row r="183" spans="1:28" s="15" customFormat="1" ht="47.25" x14ac:dyDescent="0.25">
      <c r="A183" s="141">
        <v>14</v>
      </c>
      <c r="B183" s="44" t="s">
        <v>182</v>
      </c>
      <c r="C183" s="80">
        <v>14953</v>
      </c>
      <c r="D183" s="80">
        <v>14953</v>
      </c>
      <c r="E183" s="31">
        <v>14953</v>
      </c>
      <c r="F183" s="16">
        <v>0</v>
      </c>
      <c r="G183" s="139">
        <v>1</v>
      </c>
    </row>
    <row r="184" spans="1:28" s="15" customFormat="1" ht="31.5" x14ac:dyDescent="0.25">
      <c r="A184" s="141">
        <v>14</v>
      </c>
      <c r="B184" s="44" t="s">
        <v>183</v>
      </c>
      <c r="C184" s="80">
        <v>4827.0839999999998</v>
      </c>
      <c r="D184" s="31">
        <v>4827.0839999999998</v>
      </c>
      <c r="E184" s="31">
        <v>4827.0839999999998</v>
      </c>
      <c r="F184" s="16">
        <v>0</v>
      </c>
      <c r="G184" s="139"/>
    </row>
    <row r="185" spans="1:28" s="15" customFormat="1" ht="31.5" x14ac:dyDescent="0.25">
      <c r="A185" s="141">
        <v>14</v>
      </c>
      <c r="B185" s="44" t="s">
        <v>184</v>
      </c>
      <c r="C185" s="80">
        <v>10954.284</v>
      </c>
      <c r="D185" s="31">
        <v>10954.284</v>
      </c>
      <c r="E185" s="31">
        <v>10954.284</v>
      </c>
      <c r="F185" s="16">
        <v>0</v>
      </c>
      <c r="G185" s="139"/>
    </row>
    <row r="186" spans="1:28" s="8" customFormat="1" x14ac:dyDescent="0.25">
      <c r="A186" s="104">
        <v>15</v>
      </c>
      <c r="B186" s="64" t="s">
        <v>31</v>
      </c>
      <c r="C186" s="66">
        <f t="shared" ref="C186:G186" si="13">SUM(C187:C196)</f>
        <v>204854.41</v>
      </c>
      <c r="D186" s="66">
        <f t="shared" si="13"/>
        <v>204854.41</v>
      </c>
      <c r="E186" s="66">
        <f t="shared" si="13"/>
        <v>198530.54399999999</v>
      </c>
      <c r="F186" s="66">
        <f t="shared" si="13"/>
        <v>0</v>
      </c>
      <c r="G186" s="138">
        <f t="shared" si="13"/>
        <v>4</v>
      </c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s="15" customFormat="1" ht="31.5" x14ac:dyDescent="0.25">
      <c r="A187" s="141">
        <v>15</v>
      </c>
      <c r="B187" s="35" t="s">
        <v>185</v>
      </c>
      <c r="C187" s="16">
        <v>33057.667000000001</v>
      </c>
      <c r="D187" s="16">
        <v>33057.667000000001</v>
      </c>
      <c r="E187" s="16">
        <v>33057.665999999997</v>
      </c>
      <c r="F187" s="112">
        <v>0</v>
      </c>
      <c r="G187" s="139">
        <v>1</v>
      </c>
    </row>
    <row r="188" spans="1:28" s="15" customFormat="1" ht="47.25" x14ac:dyDescent="0.25">
      <c r="A188" s="141">
        <v>15</v>
      </c>
      <c r="B188" s="35" t="s">
        <v>186</v>
      </c>
      <c r="C188" s="16">
        <v>32460.705000000002</v>
      </c>
      <c r="D188" s="16">
        <v>32460.705000000002</v>
      </c>
      <c r="E188" s="16">
        <v>32460.705000000002</v>
      </c>
      <c r="F188" s="112">
        <v>0</v>
      </c>
      <c r="G188" s="139"/>
    </row>
    <row r="189" spans="1:28" s="15" customFormat="1" x14ac:dyDescent="0.25">
      <c r="A189" s="141">
        <v>15</v>
      </c>
      <c r="B189" s="35" t="s">
        <v>187</v>
      </c>
      <c r="C189" s="16">
        <v>14000</v>
      </c>
      <c r="D189" s="16">
        <v>14000</v>
      </c>
      <c r="E189" s="16">
        <v>14000</v>
      </c>
      <c r="F189" s="16">
        <v>0</v>
      </c>
      <c r="G189" s="139">
        <v>1</v>
      </c>
    </row>
    <row r="190" spans="1:28" s="15" customFormat="1" ht="31.5" x14ac:dyDescent="0.25">
      <c r="A190" s="141">
        <v>15</v>
      </c>
      <c r="B190" s="35" t="s">
        <v>188</v>
      </c>
      <c r="C190" s="16">
        <v>71245.403999999995</v>
      </c>
      <c r="D190" s="16">
        <v>71245.403999999995</v>
      </c>
      <c r="E190" s="16">
        <v>71245.403999999995</v>
      </c>
      <c r="F190" s="112">
        <v>0</v>
      </c>
      <c r="G190" s="139">
        <v>1</v>
      </c>
    </row>
    <row r="191" spans="1:28" s="15" customFormat="1" ht="31.5" x14ac:dyDescent="0.25">
      <c r="A191" s="141">
        <v>15</v>
      </c>
      <c r="B191" s="45" t="s">
        <v>189</v>
      </c>
      <c r="C191" s="46">
        <v>8644.8940000000002</v>
      </c>
      <c r="D191" s="46">
        <v>8644.8940000000002</v>
      </c>
      <c r="E191" s="16">
        <v>8644.8940000000002</v>
      </c>
      <c r="F191" s="112">
        <v>0</v>
      </c>
      <c r="G191" s="139">
        <v>1</v>
      </c>
    </row>
    <row r="192" spans="1:28" s="15" customFormat="1" ht="33.75" customHeight="1" x14ac:dyDescent="0.25">
      <c r="A192" s="141">
        <v>15</v>
      </c>
      <c r="B192" s="34" t="s">
        <v>309</v>
      </c>
      <c r="C192" s="16">
        <v>11450</v>
      </c>
      <c r="D192" s="16">
        <v>11450</v>
      </c>
      <c r="E192" s="16">
        <v>11450</v>
      </c>
      <c r="F192" s="112">
        <v>0</v>
      </c>
      <c r="G192" s="139"/>
    </row>
    <row r="193" spans="1:28" s="15" customFormat="1" ht="31.5" x14ac:dyDescent="0.25">
      <c r="A193" s="141">
        <v>15</v>
      </c>
      <c r="B193" s="35" t="s">
        <v>190</v>
      </c>
      <c r="C193" s="16">
        <v>19895.740000000002</v>
      </c>
      <c r="D193" s="16">
        <v>19895.740000000002</v>
      </c>
      <c r="E193" s="16">
        <v>15880.96</v>
      </c>
      <c r="F193" s="112">
        <v>0</v>
      </c>
      <c r="G193" s="139"/>
    </row>
    <row r="194" spans="1:28" s="15" customFormat="1" x14ac:dyDescent="0.25">
      <c r="A194" s="141">
        <v>15</v>
      </c>
      <c r="B194" s="34" t="s">
        <v>191</v>
      </c>
      <c r="C194" s="16">
        <v>2000</v>
      </c>
      <c r="D194" s="16">
        <v>2000</v>
      </c>
      <c r="E194" s="16">
        <v>2000</v>
      </c>
      <c r="F194" s="112">
        <v>0</v>
      </c>
      <c r="G194" s="139"/>
    </row>
    <row r="195" spans="1:28" s="15" customFormat="1" x14ac:dyDescent="0.25">
      <c r="A195" s="141">
        <v>15</v>
      </c>
      <c r="B195" s="35" t="s">
        <v>192</v>
      </c>
      <c r="C195" s="16">
        <v>9100</v>
      </c>
      <c r="D195" s="16">
        <v>9100</v>
      </c>
      <c r="E195" s="16">
        <v>9100</v>
      </c>
      <c r="F195" s="112">
        <v>0</v>
      </c>
      <c r="G195" s="139"/>
    </row>
    <row r="196" spans="1:28" s="14" customFormat="1" ht="31.5" x14ac:dyDescent="0.25">
      <c r="A196" s="141">
        <v>15</v>
      </c>
      <c r="B196" s="35" t="s">
        <v>193</v>
      </c>
      <c r="C196" s="16">
        <v>3000</v>
      </c>
      <c r="D196" s="16">
        <v>3000</v>
      </c>
      <c r="E196" s="16">
        <v>690.91499999999996</v>
      </c>
      <c r="F196" s="112">
        <v>0</v>
      </c>
      <c r="G196" s="140"/>
    </row>
    <row r="197" spans="1:28" s="8" customFormat="1" x14ac:dyDescent="0.25">
      <c r="A197" s="104">
        <v>16</v>
      </c>
      <c r="B197" s="64" t="s">
        <v>32</v>
      </c>
      <c r="C197" s="66">
        <f t="shared" ref="C197:G197" si="14">SUM(C199:C204)</f>
        <v>118830.6</v>
      </c>
      <c r="D197" s="66">
        <f>SUM(D198:D204)</f>
        <v>118830.6</v>
      </c>
      <c r="E197" s="66">
        <f t="shared" si="14"/>
        <v>118830.6</v>
      </c>
      <c r="F197" s="66">
        <f t="shared" si="14"/>
        <v>0</v>
      </c>
      <c r="G197" s="138">
        <f t="shared" si="14"/>
        <v>3</v>
      </c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s="8" customFormat="1" x14ac:dyDescent="0.25">
      <c r="A198" s="98"/>
      <c r="B198" s="55" t="s">
        <v>7</v>
      </c>
      <c r="C198" s="56"/>
      <c r="D198" s="59"/>
      <c r="E198" s="59"/>
      <c r="F198" s="59"/>
      <c r="G198" s="139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s="15" customFormat="1" ht="31.5" x14ac:dyDescent="0.25">
      <c r="A199" s="142">
        <v>16</v>
      </c>
      <c r="B199" s="30" t="s">
        <v>194</v>
      </c>
      <c r="C199" s="29">
        <v>45015.599000000002</v>
      </c>
      <c r="D199" s="82">
        <v>45015.599000000002</v>
      </c>
      <c r="E199" s="82">
        <v>45015.599000000002</v>
      </c>
      <c r="F199" s="114">
        <v>0</v>
      </c>
      <c r="G199" s="139">
        <v>1</v>
      </c>
    </row>
    <row r="200" spans="1:28" s="15" customFormat="1" ht="31.5" x14ac:dyDescent="0.25">
      <c r="A200" s="141">
        <v>16</v>
      </c>
      <c r="B200" s="30" t="s">
        <v>195</v>
      </c>
      <c r="C200" s="28">
        <v>34815.000999999997</v>
      </c>
      <c r="D200" s="70">
        <v>34815.000999999997</v>
      </c>
      <c r="E200" s="28">
        <v>34815.000999999997</v>
      </c>
      <c r="F200" s="115">
        <v>0</v>
      </c>
      <c r="G200" s="139"/>
    </row>
    <row r="201" spans="1:28" s="15" customFormat="1" x14ac:dyDescent="0.25">
      <c r="A201" s="141">
        <v>16</v>
      </c>
      <c r="B201" s="30" t="s">
        <v>197</v>
      </c>
      <c r="C201" s="28">
        <v>7200</v>
      </c>
      <c r="D201" s="70">
        <v>7200</v>
      </c>
      <c r="E201" s="28">
        <v>7200</v>
      </c>
      <c r="F201" s="112">
        <v>0</v>
      </c>
      <c r="G201" s="139"/>
    </row>
    <row r="202" spans="1:28" s="15" customFormat="1" ht="47.25" x14ac:dyDescent="0.25">
      <c r="A202" s="141">
        <v>16</v>
      </c>
      <c r="B202" s="30" t="s">
        <v>196</v>
      </c>
      <c r="C202" s="28">
        <v>18000</v>
      </c>
      <c r="D202" s="70">
        <v>18000</v>
      </c>
      <c r="E202" s="70">
        <v>18000</v>
      </c>
      <c r="F202" s="112">
        <v>0</v>
      </c>
      <c r="G202" s="139"/>
    </row>
    <row r="203" spans="1:28" s="15" customFormat="1" ht="50.25" customHeight="1" x14ac:dyDescent="0.25">
      <c r="A203" s="141">
        <v>16</v>
      </c>
      <c r="B203" s="30" t="s">
        <v>310</v>
      </c>
      <c r="C203" s="28">
        <v>4800</v>
      </c>
      <c r="D203" s="70">
        <v>4800</v>
      </c>
      <c r="E203" s="28">
        <v>4800</v>
      </c>
      <c r="F203" s="16">
        <v>0</v>
      </c>
      <c r="G203" s="139">
        <v>1</v>
      </c>
    </row>
    <row r="204" spans="1:28" s="15" customFormat="1" ht="31.5" customHeight="1" x14ac:dyDescent="0.25">
      <c r="A204" s="141">
        <v>16</v>
      </c>
      <c r="B204" s="60" t="s">
        <v>326</v>
      </c>
      <c r="C204" s="28">
        <v>9000</v>
      </c>
      <c r="D204" s="70">
        <v>9000</v>
      </c>
      <c r="E204" s="28">
        <v>9000</v>
      </c>
      <c r="F204" s="114">
        <v>0</v>
      </c>
      <c r="G204" s="139">
        <v>1</v>
      </c>
    </row>
    <row r="205" spans="1:28" s="8" customFormat="1" x14ac:dyDescent="0.25">
      <c r="A205" s="104">
        <v>17</v>
      </c>
      <c r="B205" s="64" t="s">
        <v>33</v>
      </c>
      <c r="C205" s="93">
        <f t="shared" ref="C205:G205" si="15">SUM(C206:C212)</f>
        <v>160614.122</v>
      </c>
      <c r="D205" s="93">
        <f t="shared" si="15"/>
        <v>160614.122</v>
      </c>
      <c r="E205" s="93">
        <f t="shared" si="15"/>
        <v>159609.75700000001</v>
      </c>
      <c r="F205" s="93">
        <f t="shared" si="15"/>
        <v>0</v>
      </c>
      <c r="G205" s="138">
        <f t="shared" si="15"/>
        <v>2</v>
      </c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s="15" customFormat="1" x14ac:dyDescent="0.25">
      <c r="A206" s="141">
        <v>17</v>
      </c>
      <c r="B206" s="30" t="s">
        <v>198</v>
      </c>
      <c r="C206" s="31">
        <v>56000</v>
      </c>
      <c r="D206" s="31">
        <v>56000</v>
      </c>
      <c r="E206" s="16">
        <v>56000</v>
      </c>
      <c r="F206" s="16">
        <v>0</v>
      </c>
      <c r="G206" s="139"/>
    </row>
    <row r="207" spans="1:28" s="15" customFormat="1" ht="31.5" x14ac:dyDescent="0.25">
      <c r="A207" s="141">
        <v>17</v>
      </c>
      <c r="B207" s="30" t="s">
        <v>199</v>
      </c>
      <c r="C207" s="31">
        <v>500</v>
      </c>
      <c r="D207" s="36">
        <v>500</v>
      </c>
      <c r="E207" s="36">
        <v>0</v>
      </c>
      <c r="F207" s="112">
        <v>0</v>
      </c>
      <c r="G207" s="139"/>
    </row>
    <row r="208" spans="1:28" s="15" customFormat="1" x14ac:dyDescent="0.25">
      <c r="A208" s="141">
        <v>17</v>
      </c>
      <c r="B208" s="30" t="s">
        <v>200</v>
      </c>
      <c r="C208" s="31">
        <v>14707</v>
      </c>
      <c r="D208" s="31">
        <v>14707</v>
      </c>
      <c r="E208" s="36">
        <v>14707</v>
      </c>
      <c r="F208" s="112">
        <v>0</v>
      </c>
      <c r="G208" s="139"/>
    </row>
    <row r="209" spans="1:28" s="15" customFormat="1" ht="31.5" x14ac:dyDescent="0.25">
      <c r="A209" s="141">
        <v>17</v>
      </c>
      <c r="B209" s="30" t="s">
        <v>201</v>
      </c>
      <c r="C209" s="31">
        <v>34141.4</v>
      </c>
      <c r="D209" s="31">
        <v>34141.4</v>
      </c>
      <c r="E209" s="36">
        <v>34141.4</v>
      </c>
      <c r="F209" s="112">
        <v>0</v>
      </c>
      <c r="G209" s="139">
        <v>1</v>
      </c>
    </row>
    <row r="210" spans="1:28" s="15" customFormat="1" ht="31.5" x14ac:dyDescent="0.25">
      <c r="A210" s="141">
        <v>17</v>
      </c>
      <c r="B210" s="30" t="s">
        <v>202</v>
      </c>
      <c r="C210" s="31">
        <v>30700</v>
      </c>
      <c r="D210" s="16">
        <v>30700</v>
      </c>
      <c r="E210" s="36">
        <v>30700</v>
      </c>
      <c r="F210" s="112">
        <v>0</v>
      </c>
      <c r="G210" s="139"/>
    </row>
    <row r="211" spans="1:28" s="15" customFormat="1" x14ac:dyDescent="0.25">
      <c r="A211" s="141">
        <v>17</v>
      </c>
      <c r="B211" s="30" t="s">
        <v>203</v>
      </c>
      <c r="C211" s="31">
        <v>17265.722000000002</v>
      </c>
      <c r="D211" s="16">
        <v>17265.722000000002</v>
      </c>
      <c r="E211" s="16">
        <v>17265.722000000002</v>
      </c>
      <c r="F211" s="112">
        <v>0</v>
      </c>
      <c r="G211" s="139"/>
    </row>
    <row r="212" spans="1:28" s="15" customFormat="1" x14ac:dyDescent="0.25">
      <c r="A212" s="141">
        <v>17</v>
      </c>
      <c r="B212" s="60" t="s">
        <v>327</v>
      </c>
      <c r="C212" s="31">
        <v>7300</v>
      </c>
      <c r="D212" s="16">
        <v>7300</v>
      </c>
      <c r="E212" s="16">
        <v>6795.6350000000002</v>
      </c>
      <c r="F212" s="109">
        <v>0</v>
      </c>
      <c r="G212" s="139">
        <v>1</v>
      </c>
    </row>
    <row r="213" spans="1:28" s="8" customFormat="1" x14ac:dyDescent="0.25">
      <c r="A213" s="104">
        <v>18</v>
      </c>
      <c r="B213" s="64" t="s">
        <v>0</v>
      </c>
      <c r="C213" s="66">
        <f t="shared" ref="C213:G213" si="16">SUM(C215:C234)</f>
        <v>165109.853</v>
      </c>
      <c r="D213" s="66">
        <f>SUM(D214:D234)</f>
        <v>165109.853</v>
      </c>
      <c r="E213" s="66">
        <f t="shared" si="16"/>
        <v>139858.95200000002</v>
      </c>
      <c r="F213" s="66">
        <f t="shared" si="16"/>
        <v>0</v>
      </c>
      <c r="G213" s="138">
        <f t="shared" si="16"/>
        <v>8</v>
      </c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s="8" customFormat="1" x14ac:dyDescent="0.25">
      <c r="A214" s="98"/>
      <c r="B214" s="55" t="s">
        <v>7</v>
      </c>
      <c r="C214" s="56"/>
      <c r="D214" s="59">
        <v>15190.563</v>
      </c>
      <c r="E214" s="59"/>
      <c r="F214" s="59"/>
      <c r="G214" s="139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s="15" customFormat="1" ht="31.5" x14ac:dyDescent="0.25">
      <c r="A215" s="142">
        <v>18</v>
      </c>
      <c r="B215" s="47" t="s">
        <v>204</v>
      </c>
      <c r="C215" s="16">
        <v>8084.61</v>
      </c>
      <c r="D215" s="16">
        <v>8084.61</v>
      </c>
      <c r="E215" s="16">
        <v>6939.0860000000002</v>
      </c>
      <c r="F215" s="31">
        <v>0</v>
      </c>
      <c r="G215" s="139"/>
    </row>
    <row r="216" spans="1:28" s="15" customFormat="1" x14ac:dyDescent="0.25">
      <c r="A216" s="141">
        <v>18</v>
      </c>
      <c r="B216" s="30" t="s">
        <v>205</v>
      </c>
      <c r="C216" s="16">
        <v>20890.964</v>
      </c>
      <c r="D216" s="16">
        <v>20890.964</v>
      </c>
      <c r="E216" s="16">
        <v>20890.964</v>
      </c>
      <c r="F216" s="31">
        <v>0</v>
      </c>
      <c r="G216" s="139">
        <v>1</v>
      </c>
    </row>
    <row r="217" spans="1:28" s="15" customFormat="1" ht="31.5" x14ac:dyDescent="0.25">
      <c r="A217" s="141">
        <v>18</v>
      </c>
      <c r="B217" s="30" t="s">
        <v>206</v>
      </c>
      <c r="C217" s="16">
        <v>3736.6019999999999</v>
      </c>
      <c r="D217" s="16">
        <v>3736.6019999999999</v>
      </c>
      <c r="E217" s="16">
        <v>3495.6329999999998</v>
      </c>
      <c r="F217" s="31">
        <v>0</v>
      </c>
      <c r="G217" s="139">
        <v>1</v>
      </c>
    </row>
    <row r="218" spans="1:28" s="15" customFormat="1" ht="31.5" x14ac:dyDescent="0.25">
      <c r="A218" s="141">
        <v>18</v>
      </c>
      <c r="B218" s="30" t="s">
        <v>207</v>
      </c>
      <c r="C218" s="16">
        <v>14111</v>
      </c>
      <c r="D218" s="16">
        <v>14111</v>
      </c>
      <c r="E218" s="16">
        <v>14110.591</v>
      </c>
      <c r="F218" s="31">
        <v>0</v>
      </c>
      <c r="G218" s="139"/>
    </row>
    <row r="219" spans="1:28" s="15" customFormat="1" ht="50.25" customHeight="1" x14ac:dyDescent="0.25">
      <c r="A219" s="141">
        <v>18</v>
      </c>
      <c r="B219" s="30" t="s">
        <v>208</v>
      </c>
      <c r="C219" s="16">
        <v>2296.1390000000001</v>
      </c>
      <c r="D219" s="16">
        <v>2296.1390000000001</v>
      </c>
      <c r="E219" s="16">
        <v>2296.1390000000001</v>
      </c>
      <c r="F219" s="31">
        <v>0</v>
      </c>
      <c r="G219" s="139">
        <v>1</v>
      </c>
    </row>
    <row r="220" spans="1:28" s="15" customFormat="1" ht="63" x14ac:dyDescent="0.25">
      <c r="A220" s="141">
        <v>18</v>
      </c>
      <c r="B220" s="30" t="s">
        <v>209</v>
      </c>
      <c r="C220" s="16">
        <v>532.58699999999999</v>
      </c>
      <c r="D220" s="16">
        <v>532.58699999999999</v>
      </c>
      <c r="E220" s="16">
        <v>529.745</v>
      </c>
      <c r="F220" s="31">
        <v>0</v>
      </c>
      <c r="G220" s="139">
        <v>1</v>
      </c>
    </row>
    <row r="221" spans="1:28" s="15" customFormat="1" x14ac:dyDescent="0.25">
      <c r="A221" s="141">
        <v>18</v>
      </c>
      <c r="B221" s="30" t="s">
        <v>210</v>
      </c>
      <c r="C221" s="16">
        <v>10959.168</v>
      </c>
      <c r="D221" s="16">
        <v>10959.168</v>
      </c>
      <c r="E221" s="16">
        <v>10903.633</v>
      </c>
      <c r="F221" s="31">
        <v>0</v>
      </c>
      <c r="G221" s="139"/>
    </row>
    <row r="222" spans="1:28" s="15" customFormat="1" ht="31.5" x14ac:dyDescent="0.25">
      <c r="A222" s="141">
        <v>18</v>
      </c>
      <c r="B222" s="30" t="s">
        <v>211</v>
      </c>
      <c r="C222" s="16">
        <v>12000</v>
      </c>
      <c r="D222" s="16">
        <v>12000</v>
      </c>
      <c r="E222" s="16">
        <v>10173.502</v>
      </c>
      <c r="F222" s="31">
        <v>0</v>
      </c>
      <c r="G222" s="139"/>
    </row>
    <row r="223" spans="1:28" s="15" customFormat="1" ht="31.5" x14ac:dyDescent="0.25">
      <c r="A223" s="141">
        <v>18</v>
      </c>
      <c r="B223" s="30" t="s">
        <v>212</v>
      </c>
      <c r="C223" s="16">
        <v>15790.575999999999</v>
      </c>
      <c r="D223" s="16">
        <v>1600.0129999999999</v>
      </c>
      <c r="E223" s="16">
        <v>1600.0129999999999</v>
      </c>
      <c r="F223" s="31">
        <v>0</v>
      </c>
      <c r="G223" s="139"/>
    </row>
    <row r="224" spans="1:28" s="15" customFormat="1" ht="18" customHeight="1" x14ac:dyDescent="0.25">
      <c r="A224" s="141">
        <v>18</v>
      </c>
      <c r="B224" s="48" t="s">
        <v>213</v>
      </c>
      <c r="C224" s="16">
        <v>9083.3970000000008</v>
      </c>
      <c r="D224" s="16">
        <v>9083.3970000000008</v>
      </c>
      <c r="E224" s="16">
        <v>8442.5910000000003</v>
      </c>
      <c r="F224" s="31">
        <v>0</v>
      </c>
      <c r="G224" s="139">
        <v>1</v>
      </c>
    </row>
    <row r="225" spans="1:28" s="15" customFormat="1" x14ac:dyDescent="0.25">
      <c r="A225" s="141">
        <v>18</v>
      </c>
      <c r="B225" s="30" t="s">
        <v>214</v>
      </c>
      <c r="C225" s="16">
        <v>5614.8789999999999</v>
      </c>
      <c r="D225" s="16">
        <v>5614.8789999999999</v>
      </c>
      <c r="E225" s="16">
        <v>3507.13</v>
      </c>
      <c r="F225" s="31">
        <v>0</v>
      </c>
      <c r="G225" s="139"/>
    </row>
    <row r="226" spans="1:28" s="15" customFormat="1" ht="31.5" x14ac:dyDescent="0.25">
      <c r="A226" s="141">
        <v>18</v>
      </c>
      <c r="B226" s="30" t="s">
        <v>215</v>
      </c>
      <c r="C226" s="16">
        <v>597.65499999999997</v>
      </c>
      <c r="D226" s="16">
        <v>597.65499999999997</v>
      </c>
      <c r="E226" s="16">
        <v>597.65499999999997</v>
      </c>
      <c r="F226" s="31">
        <v>0</v>
      </c>
      <c r="G226" s="139">
        <v>1</v>
      </c>
    </row>
    <row r="227" spans="1:28" s="15" customFormat="1" ht="33.75" customHeight="1" x14ac:dyDescent="0.25">
      <c r="A227" s="141">
        <v>18</v>
      </c>
      <c r="B227" s="30" t="s">
        <v>216</v>
      </c>
      <c r="C227" s="16">
        <v>5869.6440000000002</v>
      </c>
      <c r="D227" s="16">
        <v>5869.6440000000002</v>
      </c>
      <c r="E227" s="16">
        <v>5470.5110000000004</v>
      </c>
      <c r="F227" s="31">
        <v>0</v>
      </c>
      <c r="G227" s="139"/>
    </row>
    <row r="228" spans="1:28" s="15" customFormat="1" ht="47.25" x14ac:dyDescent="0.25">
      <c r="A228" s="141">
        <v>18</v>
      </c>
      <c r="B228" s="30" t="s">
        <v>217</v>
      </c>
      <c r="C228" s="16">
        <v>2229.7370000000001</v>
      </c>
      <c r="D228" s="16">
        <v>2229.7370000000001</v>
      </c>
      <c r="E228" s="16">
        <v>2229.7150000000001</v>
      </c>
      <c r="F228" s="31">
        <v>0</v>
      </c>
      <c r="G228" s="139">
        <v>1</v>
      </c>
    </row>
    <row r="229" spans="1:28" s="15" customFormat="1" ht="31.5" x14ac:dyDescent="0.25">
      <c r="A229" s="141">
        <v>18</v>
      </c>
      <c r="B229" s="30" t="s">
        <v>218</v>
      </c>
      <c r="C229" s="16">
        <v>10477.971</v>
      </c>
      <c r="D229" s="16">
        <v>10477.971</v>
      </c>
      <c r="E229" s="16">
        <v>10477.971</v>
      </c>
      <c r="F229" s="31">
        <v>0</v>
      </c>
      <c r="G229" s="139"/>
    </row>
    <row r="230" spans="1:28" s="15" customFormat="1" ht="31.5" x14ac:dyDescent="0.25">
      <c r="A230" s="141">
        <v>18</v>
      </c>
      <c r="B230" s="43" t="s">
        <v>219</v>
      </c>
      <c r="C230" s="16">
        <v>4663.0860000000002</v>
      </c>
      <c r="D230" s="16">
        <v>4663.0860000000002</v>
      </c>
      <c r="E230" s="16">
        <v>4549.9219999999996</v>
      </c>
      <c r="F230" s="31">
        <v>0</v>
      </c>
      <c r="G230" s="139">
        <v>1</v>
      </c>
    </row>
    <row r="231" spans="1:28" s="15" customFormat="1" ht="47.25" x14ac:dyDescent="0.25">
      <c r="A231" s="141">
        <v>18</v>
      </c>
      <c r="B231" s="40" t="s">
        <v>328</v>
      </c>
      <c r="C231" s="16">
        <v>9307.4120000000003</v>
      </c>
      <c r="D231" s="16">
        <v>9307.4120000000003</v>
      </c>
      <c r="E231" s="16">
        <v>5782.96</v>
      </c>
      <c r="F231" s="31">
        <v>0</v>
      </c>
      <c r="G231" s="139"/>
    </row>
    <row r="232" spans="1:28" s="15" customFormat="1" ht="31.5" x14ac:dyDescent="0.25">
      <c r="A232" s="141">
        <v>18</v>
      </c>
      <c r="B232" s="40" t="s">
        <v>329</v>
      </c>
      <c r="C232" s="16">
        <v>15504.572</v>
      </c>
      <c r="D232" s="16">
        <v>15504.572</v>
      </c>
      <c r="E232" s="16">
        <v>15504.572</v>
      </c>
      <c r="F232" s="31">
        <v>0</v>
      </c>
      <c r="G232" s="139"/>
    </row>
    <row r="233" spans="1:28" s="15" customFormat="1" ht="31.5" x14ac:dyDescent="0.25">
      <c r="A233" s="141">
        <v>18</v>
      </c>
      <c r="B233" s="40" t="s">
        <v>330</v>
      </c>
      <c r="C233" s="16">
        <v>1000</v>
      </c>
      <c r="D233" s="16">
        <v>0</v>
      </c>
      <c r="E233" s="16">
        <v>0</v>
      </c>
      <c r="F233" s="31">
        <v>0</v>
      </c>
      <c r="G233" s="139"/>
    </row>
    <row r="234" spans="1:28" s="15" customFormat="1" ht="32.25" customHeight="1" x14ac:dyDescent="0.25">
      <c r="A234" s="141">
        <v>18</v>
      </c>
      <c r="B234" s="60" t="s">
        <v>340</v>
      </c>
      <c r="C234" s="16">
        <v>12359.853999999999</v>
      </c>
      <c r="D234" s="16">
        <v>12359.853999999999</v>
      </c>
      <c r="E234" s="16">
        <v>12356.619000000001</v>
      </c>
      <c r="F234" s="31">
        <v>0</v>
      </c>
      <c r="G234" s="139"/>
    </row>
    <row r="235" spans="1:28" s="8" customFormat="1" x14ac:dyDescent="0.25">
      <c r="A235" s="104">
        <v>19</v>
      </c>
      <c r="B235" s="64" t="s">
        <v>28</v>
      </c>
      <c r="C235" s="66">
        <f t="shared" ref="C235:G235" si="17">SUM(C236:C259)</f>
        <v>142170.13800000001</v>
      </c>
      <c r="D235" s="66">
        <f>SUM(D236:D259)</f>
        <v>142170.13800000001</v>
      </c>
      <c r="E235" s="66">
        <f t="shared" si="17"/>
        <v>139981.56158000001</v>
      </c>
      <c r="F235" s="66">
        <f t="shared" si="17"/>
        <v>0</v>
      </c>
      <c r="G235" s="138">
        <f t="shared" si="17"/>
        <v>16</v>
      </c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s="15" customFormat="1" ht="31.5" x14ac:dyDescent="0.25">
      <c r="A236" s="141">
        <v>19</v>
      </c>
      <c r="B236" s="30" t="s">
        <v>220</v>
      </c>
      <c r="C236" s="31">
        <v>15766.092000000001</v>
      </c>
      <c r="D236" s="16">
        <v>15766.092000000001</v>
      </c>
      <c r="E236" s="16">
        <v>15766.091999999999</v>
      </c>
      <c r="F236" s="112">
        <v>0</v>
      </c>
      <c r="G236" s="139">
        <v>1</v>
      </c>
    </row>
    <row r="237" spans="1:28" s="15" customFormat="1" ht="31.5" x14ac:dyDescent="0.25">
      <c r="A237" s="141">
        <v>19</v>
      </c>
      <c r="B237" s="30" t="s">
        <v>221</v>
      </c>
      <c r="C237" s="31">
        <v>5080.4859999999999</v>
      </c>
      <c r="D237" s="16">
        <v>5080.4859999999999</v>
      </c>
      <c r="E237" s="16">
        <v>4424.6629999999996</v>
      </c>
      <c r="F237" s="112">
        <v>0</v>
      </c>
      <c r="G237" s="139">
        <v>1</v>
      </c>
    </row>
    <row r="238" spans="1:28" s="15" customFormat="1" ht="31.5" x14ac:dyDescent="0.25">
      <c r="A238" s="141">
        <v>19</v>
      </c>
      <c r="B238" s="30" t="s">
        <v>222</v>
      </c>
      <c r="C238" s="31">
        <v>1387</v>
      </c>
      <c r="D238" s="16">
        <v>1387</v>
      </c>
      <c r="E238" s="16">
        <v>1377.846</v>
      </c>
      <c r="F238" s="112">
        <v>0</v>
      </c>
      <c r="G238" s="139"/>
    </row>
    <row r="239" spans="1:28" s="15" customFormat="1" ht="18" customHeight="1" x14ac:dyDescent="0.25">
      <c r="A239" s="141">
        <v>19</v>
      </c>
      <c r="B239" s="30" t="s">
        <v>223</v>
      </c>
      <c r="C239" s="31">
        <v>22995.991000000002</v>
      </c>
      <c r="D239" s="16">
        <v>22995.991000000002</v>
      </c>
      <c r="E239" s="16">
        <v>22995.99</v>
      </c>
      <c r="F239" s="112">
        <v>0</v>
      </c>
      <c r="G239" s="139">
        <v>1</v>
      </c>
    </row>
    <row r="240" spans="1:28" s="15" customFormat="1" ht="47.25" x14ac:dyDescent="0.25">
      <c r="A240" s="141">
        <v>19</v>
      </c>
      <c r="B240" s="30" t="s">
        <v>224</v>
      </c>
      <c r="C240" s="31">
        <v>8550.2620000000006</v>
      </c>
      <c r="D240" s="16">
        <v>8550.2620000000006</v>
      </c>
      <c r="E240" s="16">
        <v>8036.2449999999999</v>
      </c>
      <c r="F240" s="112">
        <v>0</v>
      </c>
      <c r="G240" s="139">
        <v>1</v>
      </c>
    </row>
    <row r="241" spans="1:7" s="15" customFormat="1" ht="31.5" x14ac:dyDescent="0.25">
      <c r="A241" s="141">
        <v>19</v>
      </c>
      <c r="B241" s="30" t="s">
        <v>225</v>
      </c>
      <c r="C241" s="31">
        <v>3000</v>
      </c>
      <c r="D241" s="16">
        <v>3000</v>
      </c>
      <c r="E241" s="16">
        <v>2999.8319999999999</v>
      </c>
      <c r="F241" s="112">
        <v>0</v>
      </c>
      <c r="G241" s="139"/>
    </row>
    <row r="242" spans="1:7" s="15" customFormat="1" ht="31.5" x14ac:dyDescent="0.25">
      <c r="A242" s="141">
        <v>19</v>
      </c>
      <c r="B242" s="30" t="s">
        <v>226</v>
      </c>
      <c r="C242" s="31">
        <v>2875.473</v>
      </c>
      <c r="D242" s="16">
        <v>2875.473</v>
      </c>
      <c r="E242" s="16">
        <v>2875.4729199999997</v>
      </c>
      <c r="F242" s="112">
        <v>0</v>
      </c>
      <c r="G242" s="139">
        <v>1</v>
      </c>
    </row>
    <row r="243" spans="1:7" s="15" customFormat="1" ht="31.5" x14ac:dyDescent="0.25">
      <c r="A243" s="141">
        <v>19</v>
      </c>
      <c r="B243" s="30" t="s">
        <v>227</v>
      </c>
      <c r="C243" s="31">
        <v>9569.9779999999992</v>
      </c>
      <c r="D243" s="16">
        <v>9569.9779999999992</v>
      </c>
      <c r="E243" s="16">
        <v>9569.9777299999987</v>
      </c>
      <c r="F243" s="112">
        <v>0</v>
      </c>
      <c r="G243" s="139">
        <v>1</v>
      </c>
    </row>
    <row r="244" spans="1:7" s="15" customFormat="1" ht="50.25" customHeight="1" x14ac:dyDescent="0.25">
      <c r="A244" s="141">
        <v>19</v>
      </c>
      <c r="B244" s="30" t="s">
        <v>228</v>
      </c>
      <c r="C244" s="31">
        <v>4299.9390000000003</v>
      </c>
      <c r="D244" s="16">
        <v>4299.9390000000003</v>
      </c>
      <c r="E244" s="16">
        <v>4299.9390000000003</v>
      </c>
      <c r="F244" s="112">
        <v>0</v>
      </c>
      <c r="G244" s="139">
        <v>1</v>
      </c>
    </row>
    <row r="245" spans="1:7" s="15" customFormat="1" ht="50.25" customHeight="1" x14ac:dyDescent="0.25">
      <c r="A245" s="141">
        <v>19</v>
      </c>
      <c r="B245" s="30" t="s">
        <v>229</v>
      </c>
      <c r="C245" s="31">
        <v>8012.3860000000004</v>
      </c>
      <c r="D245" s="16">
        <v>8012.3860000000004</v>
      </c>
      <c r="E245" s="16">
        <v>8012.3860000000004</v>
      </c>
      <c r="F245" s="112">
        <v>0</v>
      </c>
      <c r="G245" s="139">
        <v>1</v>
      </c>
    </row>
    <row r="246" spans="1:7" s="15" customFormat="1" ht="34.5" customHeight="1" x14ac:dyDescent="0.25">
      <c r="A246" s="141">
        <v>19</v>
      </c>
      <c r="B246" s="30" t="s">
        <v>230</v>
      </c>
      <c r="C246" s="31">
        <v>1454.7539999999999</v>
      </c>
      <c r="D246" s="16">
        <v>1454.7539999999999</v>
      </c>
      <c r="E246" s="16">
        <v>1454.7539300000001</v>
      </c>
      <c r="F246" s="112">
        <v>0</v>
      </c>
      <c r="G246" s="139">
        <v>1</v>
      </c>
    </row>
    <row r="247" spans="1:7" s="15" customFormat="1" ht="31.5" x14ac:dyDescent="0.25">
      <c r="A247" s="141">
        <v>19</v>
      </c>
      <c r="B247" s="30" t="s">
        <v>231</v>
      </c>
      <c r="C247" s="31">
        <v>2157.7800000000002</v>
      </c>
      <c r="D247" s="16">
        <v>2157.7800000000002</v>
      </c>
      <c r="E247" s="16">
        <v>1594.087</v>
      </c>
      <c r="F247" s="112">
        <v>0</v>
      </c>
      <c r="G247" s="139">
        <v>1</v>
      </c>
    </row>
    <row r="248" spans="1:7" s="15" customFormat="1" ht="47.25" x14ac:dyDescent="0.25">
      <c r="A248" s="141">
        <v>19</v>
      </c>
      <c r="B248" s="30" t="s">
        <v>232</v>
      </c>
      <c r="C248" s="31">
        <v>2000</v>
      </c>
      <c r="D248" s="16">
        <v>2000</v>
      </c>
      <c r="E248" s="16">
        <v>1586.6679999999999</v>
      </c>
      <c r="F248" s="112">
        <v>0</v>
      </c>
      <c r="G248" s="139"/>
    </row>
    <row r="249" spans="1:7" s="15" customFormat="1" ht="31.5" x14ac:dyDescent="0.25">
      <c r="A249" s="141">
        <v>19</v>
      </c>
      <c r="B249" s="30" t="s">
        <v>233</v>
      </c>
      <c r="C249" s="31">
        <v>3252.5329999999999</v>
      </c>
      <c r="D249" s="16">
        <v>3252.5329999999999</v>
      </c>
      <c r="E249" s="16">
        <v>3252.5329999999999</v>
      </c>
      <c r="F249" s="112">
        <v>0</v>
      </c>
      <c r="G249" s="139">
        <v>1</v>
      </c>
    </row>
    <row r="250" spans="1:7" s="15" customFormat="1" ht="34.5" customHeight="1" x14ac:dyDescent="0.25">
      <c r="A250" s="141">
        <v>19</v>
      </c>
      <c r="B250" s="30" t="s">
        <v>234</v>
      </c>
      <c r="C250" s="31">
        <v>4470.7190000000001</v>
      </c>
      <c r="D250" s="16">
        <v>4470.7190000000001</v>
      </c>
      <c r="E250" s="16">
        <v>4470.5439999999999</v>
      </c>
      <c r="F250" s="112">
        <v>0</v>
      </c>
      <c r="G250" s="139">
        <v>1</v>
      </c>
    </row>
    <row r="251" spans="1:7" s="15" customFormat="1" x14ac:dyDescent="0.25">
      <c r="A251" s="141">
        <v>19</v>
      </c>
      <c r="B251" s="30" t="s">
        <v>235</v>
      </c>
      <c r="C251" s="31">
        <v>10399.200000000001</v>
      </c>
      <c r="D251" s="16">
        <v>10399.200000000001</v>
      </c>
      <c r="E251" s="16">
        <v>10399.200000000001</v>
      </c>
      <c r="F251" s="112">
        <v>0</v>
      </c>
      <c r="G251" s="139"/>
    </row>
    <row r="252" spans="1:7" s="15" customFormat="1" ht="33" customHeight="1" x14ac:dyDescent="0.25">
      <c r="A252" s="141">
        <v>19</v>
      </c>
      <c r="B252" s="30" t="s">
        <v>236</v>
      </c>
      <c r="C252" s="31">
        <v>5131.7389999999996</v>
      </c>
      <c r="D252" s="16">
        <v>5131.7389999999996</v>
      </c>
      <c r="E252" s="16">
        <v>5131.7389999999996</v>
      </c>
      <c r="F252" s="112">
        <v>0</v>
      </c>
      <c r="G252" s="139">
        <v>1</v>
      </c>
    </row>
    <row r="253" spans="1:7" s="15" customFormat="1" ht="47.25" x14ac:dyDescent="0.25">
      <c r="A253" s="141">
        <v>19</v>
      </c>
      <c r="B253" s="30" t="s">
        <v>237</v>
      </c>
      <c r="C253" s="31">
        <v>1715.2729999999999</v>
      </c>
      <c r="D253" s="16">
        <v>1715.2729999999999</v>
      </c>
      <c r="E253" s="16">
        <v>1715.2729999999999</v>
      </c>
      <c r="F253" s="112">
        <v>0</v>
      </c>
      <c r="G253" s="139"/>
    </row>
    <row r="254" spans="1:7" s="15" customFormat="1" ht="31.5" x14ac:dyDescent="0.25">
      <c r="A254" s="141">
        <v>19</v>
      </c>
      <c r="B254" s="30" t="s">
        <v>238</v>
      </c>
      <c r="C254" s="31">
        <v>3000</v>
      </c>
      <c r="D254" s="16">
        <v>3000</v>
      </c>
      <c r="E254" s="16">
        <v>2981.866</v>
      </c>
      <c r="F254" s="112">
        <v>0</v>
      </c>
      <c r="G254" s="139"/>
    </row>
    <row r="255" spans="1:7" s="15" customFormat="1" x14ac:dyDescent="0.25">
      <c r="A255" s="141">
        <v>19</v>
      </c>
      <c r="B255" s="30" t="s">
        <v>239</v>
      </c>
      <c r="C255" s="31">
        <v>8654.8150000000005</v>
      </c>
      <c r="D255" s="16">
        <v>8654.8150000000005</v>
      </c>
      <c r="E255" s="16">
        <v>8654.3829999999998</v>
      </c>
      <c r="F255" s="112">
        <v>0</v>
      </c>
      <c r="G255" s="139">
        <v>1</v>
      </c>
    </row>
    <row r="256" spans="1:7" s="15" customFormat="1" x14ac:dyDescent="0.25">
      <c r="A256" s="141">
        <v>19</v>
      </c>
      <c r="B256" s="30" t="s">
        <v>240</v>
      </c>
      <c r="C256" s="31">
        <v>5942.1869999999999</v>
      </c>
      <c r="D256" s="16">
        <v>5942.1869999999999</v>
      </c>
      <c r="E256" s="16">
        <v>5942.1869999999999</v>
      </c>
      <c r="F256" s="112">
        <v>0</v>
      </c>
      <c r="G256" s="139">
        <v>1</v>
      </c>
    </row>
    <row r="257" spans="1:28" s="15" customFormat="1" x14ac:dyDescent="0.25">
      <c r="A257" s="141">
        <v>19</v>
      </c>
      <c r="B257" s="30" t="s">
        <v>241</v>
      </c>
      <c r="C257" s="31">
        <v>2000</v>
      </c>
      <c r="D257" s="16">
        <v>2000</v>
      </c>
      <c r="E257" s="16">
        <v>2000</v>
      </c>
      <c r="F257" s="112">
        <v>0</v>
      </c>
      <c r="G257" s="139"/>
    </row>
    <row r="258" spans="1:28" s="15" customFormat="1" ht="33.75" customHeight="1" x14ac:dyDescent="0.25">
      <c r="A258" s="141">
        <v>19</v>
      </c>
      <c r="B258" s="30" t="s">
        <v>242</v>
      </c>
      <c r="C258" s="31">
        <v>6582.6090000000004</v>
      </c>
      <c r="D258" s="16">
        <v>6582.6090000000004</v>
      </c>
      <c r="E258" s="16">
        <v>6568.9620000000004</v>
      </c>
      <c r="F258" s="112">
        <v>0</v>
      </c>
      <c r="G258" s="139">
        <v>1</v>
      </c>
    </row>
    <row r="259" spans="1:28" s="15" customFormat="1" x14ac:dyDescent="0.25">
      <c r="A259" s="141">
        <v>19</v>
      </c>
      <c r="B259" s="30" t="s">
        <v>243</v>
      </c>
      <c r="C259" s="31">
        <v>3870.922</v>
      </c>
      <c r="D259" s="16">
        <v>3870.922</v>
      </c>
      <c r="E259" s="16">
        <v>3870.922</v>
      </c>
      <c r="F259" s="112">
        <v>0</v>
      </c>
      <c r="G259" s="139"/>
    </row>
    <row r="260" spans="1:28" s="8" customFormat="1" x14ac:dyDescent="0.25">
      <c r="A260" s="104">
        <v>20</v>
      </c>
      <c r="B260" s="64" t="s">
        <v>6</v>
      </c>
      <c r="C260" s="66">
        <f t="shared" ref="C260:G260" si="18">SUM(C261,C264,C265,C266,C267,C268,C269)</f>
        <v>228075.29599999997</v>
      </c>
      <c r="D260" s="66">
        <f t="shared" si="18"/>
        <v>228075.29599999997</v>
      </c>
      <c r="E260" s="66">
        <f t="shared" si="18"/>
        <v>211027.93700000001</v>
      </c>
      <c r="F260" s="66">
        <f t="shared" si="18"/>
        <v>0</v>
      </c>
      <c r="G260" s="138">
        <f t="shared" si="18"/>
        <v>3</v>
      </c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s="15" customFormat="1" ht="31.5" x14ac:dyDescent="0.25">
      <c r="A261" s="141">
        <v>20</v>
      </c>
      <c r="B261" s="49" t="s">
        <v>244</v>
      </c>
      <c r="C261" s="25">
        <f>C262+C263</f>
        <v>60818.675999999999</v>
      </c>
      <c r="D261" s="25">
        <v>60818.675999999999</v>
      </c>
      <c r="E261" s="25">
        <v>53812.65</v>
      </c>
      <c r="F261" s="25">
        <v>0</v>
      </c>
      <c r="G261" s="139"/>
    </row>
    <row r="262" spans="1:28" s="15" customFormat="1" ht="31.5" x14ac:dyDescent="0.25">
      <c r="A262" s="141">
        <v>20</v>
      </c>
      <c r="B262" s="50" t="s">
        <v>245</v>
      </c>
      <c r="C262" s="25">
        <v>56318.675999999999</v>
      </c>
      <c r="D262" s="16">
        <v>56318.675999999999</v>
      </c>
      <c r="E262" s="16">
        <v>53812.65</v>
      </c>
      <c r="F262" s="112">
        <v>0</v>
      </c>
      <c r="G262" s="139"/>
    </row>
    <row r="263" spans="1:28" s="15" customFormat="1" ht="31.5" x14ac:dyDescent="0.25">
      <c r="A263" s="141">
        <v>20</v>
      </c>
      <c r="B263" s="50" t="s">
        <v>343</v>
      </c>
      <c r="C263" s="25">
        <v>4500</v>
      </c>
      <c r="D263" s="16">
        <v>4500</v>
      </c>
      <c r="E263" s="16">
        <v>0</v>
      </c>
      <c r="F263" s="112">
        <v>0</v>
      </c>
      <c r="G263" s="139"/>
    </row>
    <row r="264" spans="1:28" s="15" customFormat="1" ht="31.5" x14ac:dyDescent="0.25">
      <c r="A264" s="141">
        <v>20</v>
      </c>
      <c r="B264" s="30" t="s">
        <v>246</v>
      </c>
      <c r="C264" s="25">
        <v>17375.466</v>
      </c>
      <c r="D264" s="16">
        <v>17375.466</v>
      </c>
      <c r="E264" s="16">
        <v>16939.634999999998</v>
      </c>
      <c r="F264" s="112">
        <v>0</v>
      </c>
      <c r="G264" s="139">
        <v>1</v>
      </c>
    </row>
    <row r="265" spans="1:28" s="15" customFormat="1" ht="33.75" customHeight="1" x14ac:dyDescent="0.25">
      <c r="A265" s="141">
        <v>20</v>
      </c>
      <c r="B265" s="30" t="s">
        <v>247</v>
      </c>
      <c r="C265" s="25">
        <v>14744.4</v>
      </c>
      <c r="D265" s="25">
        <v>14744.4</v>
      </c>
      <c r="E265" s="16">
        <v>14743.984</v>
      </c>
      <c r="F265" s="112">
        <v>0</v>
      </c>
      <c r="G265" s="139"/>
    </row>
    <row r="266" spans="1:28" s="15" customFormat="1" ht="31.5" x14ac:dyDescent="0.25">
      <c r="A266" s="141">
        <v>20</v>
      </c>
      <c r="B266" s="30" t="s">
        <v>248</v>
      </c>
      <c r="C266" s="25">
        <v>34537.635999999999</v>
      </c>
      <c r="D266" s="16">
        <v>34537.635999999999</v>
      </c>
      <c r="E266" s="16">
        <v>28258.92</v>
      </c>
      <c r="F266" s="112">
        <v>0</v>
      </c>
      <c r="G266" s="139"/>
    </row>
    <row r="267" spans="1:28" s="15" customFormat="1" ht="31.5" x14ac:dyDescent="0.25">
      <c r="A267" s="141">
        <v>20</v>
      </c>
      <c r="B267" s="30" t="s">
        <v>249</v>
      </c>
      <c r="C267" s="25">
        <v>43679.764000000003</v>
      </c>
      <c r="D267" s="16">
        <v>43679.764000000003</v>
      </c>
      <c r="E267" s="16">
        <v>42438.180999999997</v>
      </c>
      <c r="F267" s="112">
        <v>0</v>
      </c>
      <c r="G267" s="139">
        <v>1</v>
      </c>
    </row>
    <row r="268" spans="1:28" s="15" customFormat="1" x14ac:dyDescent="0.25">
      <c r="A268" s="141">
        <v>20</v>
      </c>
      <c r="B268" s="30" t="s">
        <v>250</v>
      </c>
      <c r="C268" s="25">
        <v>45919.353999999999</v>
      </c>
      <c r="D268" s="16">
        <v>45919.353999999999</v>
      </c>
      <c r="E268" s="16">
        <v>45824.239000000001</v>
      </c>
      <c r="F268" s="112">
        <v>0</v>
      </c>
      <c r="G268" s="139">
        <v>1</v>
      </c>
    </row>
    <row r="269" spans="1:28" s="15" customFormat="1" ht="47.25" x14ac:dyDescent="0.25">
      <c r="A269" s="141">
        <v>20</v>
      </c>
      <c r="B269" s="60" t="s">
        <v>344</v>
      </c>
      <c r="C269" s="25">
        <v>11000</v>
      </c>
      <c r="D269" s="16">
        <v>11000</v>
      </c>
      <c r="E269" s="16">
        <v>9010.3279999999995</v>
      </c>
      <c r="F269" s="109">
        <v>0</v>
      </c>
      <c r="G269" s="139"/>
    </row>
    <row r="270" spans="1:28" s="8" customFormat="1" x14ac:dyDescent="0.25">
      <c r="A270" s="113">
        <v>21</v>
      </c>
      <c r="B270" s="64" t="s">
        <v>27</v>
      </c>
      <c r="C270" s="81">
        <f t="shared" ref="C270:G270" si="19">C271+C272+C273+C274+C275+C276+C277+C278+C279+C280+C281+C282+C283+C284</f>
        <v>147553.592</v>
      </c>
      <c r="D270" s="81">
        <f>D271+D272+D273+D274+D275+D276+D277+D278+D279+D280+D281+D282+D283+D284</f>
        <v>147553.592</v>
      </c>
      <c r="E270" s="81">
        <f t="shared" si="19"/>
        <v>146574.50099999999</v>
      </c>
      <c r="F270" s="81">
        <f t="shared" si="19"/>
        <v>2.9540000000000002</v>
      </c>
      <c r="G270" s="138">
        <f t="shared" si="19"/>
        <v>10</v>
      </c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s="15" customFormat="1" ht="31.5" x14ac:dyDescent="0.25">
      <c r="A271" s="141">
        <v>21</v>
      </c>
      <c r="B271" s="35" t="s">
        <v>251</v>
      </c>
      <c r="C271" s="16">
        <v>25.388000000000002</v>
      </c>
      <c r="D271" s="69">
        <v>25.388000000000002</v>
      </c>
      <c r="E271" s="69">
        <v>25.388000000000002</v>
      </c>
      <c r="F271" s="69">
        <v>0</v>
      </c>
      <c r="G271" s="139">
        <v>1</v>
      </c>
    </row>
    <row r="272" spans="1:28" s="15" customFormat="1" ht="47.25" x14ac:dyDescent="0.25">
      <c r="A272" s="141">
        <v>21</v>
      </c>
      <c r="B272" s="35" t="s">
        <v>252</v>
      </c>
      <c r="C272" s="16">
        <v>20419.686000000002</v>
      </c>
      <c r="D272" s="69">
        <v>20419.686000000002</v>
      </c>
      <c r="E272" s="69">
        <v>20347.38</v>
      </c>
      <c r="F272" s="69">
        <v>2.9540000000000002</v>
      </c>
      <c r="G272" s="139">
        <v>1</v>
      </c>
    </row>
    <row r="273" spans="1:8" s="15" customFormat="1" ht="31.5" x14ac:dyDescent="0.25">
      <c r="A273" s="141">
        <v>21</v>
      </c>
      <c r="B273" s="35" t="s">
        <v>253</v>
      </c>
      <c r="C273" s="16">
        <v>8585.893</v>
      </c>
      <c r="D273" s="69">
        <v>8585.893</v>
      </c>
      <c r="E273" s="69">
        <v>8584.6869999999999</v>
      </c>
      <c r="F273" s="69">
        <v>0</v>
      </c>
      <c r="G273" s="139">
        <v>1</v>
      </c>
    </row>
    <row r="274" spans="1:8" s="15" customFormat="1" ht="47.25" x14ac:dyDescent="0.25">
      <c r="A274" s="141">
        <v>21</v>
      </c>
      <c r="B274" s="35" t="s">
        <v>254</v>
      </c>
      <c r="C274" s="16">
        <v>14639.624</v>
      </c>
      <c r="D274" s="69">
        <v>14639.624</v>
      </c>
      <c r="E274" s="69">
        <v>14639.624</v>
      </c>
      <c r="F274" s="69">
        <v>0</v>
      </c>
      <c r="G274" s="139"/>
    </row>
    <row r="275" spans="1:8" s="15" customFormat="1" ht="18" customHeight="1" x14ac:dyDescent="0.25">
      <c r="A275" s="141">
        <v>21</v>
      </c>
      <c r="B275" s="35" t="s">
        <v>255</v>
      </c>
      <c r="C275" s="16">
        <v>15737.519</v>
      </c>
      <c r="D275" s="69">
        <v>15737.519</v>
      </c>
      <c r="E275" s="69">
        <v>15317.802</v>
      </c>
      <c r="F275" s="69">
        <v>0</v>
      </c>
      <c r="G275" s="139">
        <v>1</v>
      </c>
    </row>
    <row r="276" spans="1:8" s="15" customFormat="1" ht="17.25" customHeight="1" x14ac:dyDescent="0.25">
      <c r="A276" s="141">
        <v>21</v>
      </c>
      <c r="B276" s="35" t="s">
        <v>256</v>
      </c>
      <c r="C276" s="16">
        <v>13078.147000000001</v>
      </c>
      <c r="D276" s="69">
        <v>13078.147000000001</v>
      </c>
      <c r="E276" s="69">
        <v>13078.147000000001</v>
      </c>
      <c r="F276" s="69">
        <v>0</v>
      </c>
      <c r="G276" s="139">
        <v>1</v>
      </c>
    </row>
    <row r="277" spans="1:8" s="15" customFormat="1" x14ac:dyDescent="0.25">
      <c r="A277" s="141">
        <v>21</v>
      </c>
      <c r="B277" s="35" t="s">
        <v>257</v>
      </c>
      <c r="C277" s="16">
        <v>10000</v>
      </c>
      <c r="D277" s="69">
        <v>10000</v>
      </c>
      <c r="E277" s="69">
        <v>10000</v>
      </c>
      <c r="F277" s="69">
        <v>0</v>
      </c>
      <c r="G277" s="139"/>
    </row>
    <row r="278" spans="1:8" s="15" customFormat="1" x14ac:dyDescent="0.25">
      <c r="A278" s="141">
        <v>21</v>
      </c>
      <c r="B278" s="35" t="s">
        <v>258</v>
      </c>
      <c r="C278" s="16">
        <v>15027.991</v>
      </c>
      <c r="D278" s="69">
        <v>15027.991</v>
      </c>
      <c r="E278" s="69">
        <v>14998.763000000001</v>
      </c>
      <c r="F278" s="69">
        <v>0</v>
      </c>
      <c r="G278" s="139">
        <v>1</v>
      </c>
    </row>
    <row r="279" spans="1:8" s="15" customFormat="1" ht="18.75" customHeight="1" x14ac:dyDescent="0.25">
      <c r="A279" s="141">
        <v>21</v>
      </c>
      <c r="B279" s="35" t="s">
        <v>259</v>
      </c>
      <c r="C279" s="16">
        <v>5747.0640000000003</v>
      </c>
      <c r="D279" s="69">
        <v>5747.0640000000003</v>
      </c>
      <c r="E279" s="69">
        <v>5747.0640000000003</v>
      </c>
      <c r="F279" s="69">
        <v>0</v>
      </c>
      <c r="G279" s="139">
        <v>1</v>
      </c>
    </row>
    <row r="280" spans="1:8" s="15" customFormat="1" x14ac:dyDescent="0.25">
      <c r="A280" s="141">
        <v>21</v>
      </c>
      <c r="B280" s="35" t="s">
        <v>260</v>
      </c>
      <c r="C280" s="16">
        <v>10273.273999999999</v>
      </c>
      <c r="D280" s="69">
        <v>10273.273999999999</v>
      </c>
      <c r="E280" s="69">
        <v>10273.273999999999</v>
      </c>
      <c r="F280" s="69">
        <v>0</v>
      </c>
      <c r="G280" s="139">
        <v>1</v>
      </c>
    </row>
    <row r="281" spans="1:8" s="15" customFormat="1" ht="47.25" x14ac:dyDescent="0.25">
      <c r="A281" s="141">
        <v>21</v>
      </c>
      <c r="B281" s="35" t="s">
        <v>261</v>
      </c>
      <c r="C281" s="16">
        <v>2780.4</v>
      </c>
      <c r="D281" s="69">
        <v>2780.4</v>
      </c>
      <c r="E281" s="69">
        <v>2776.3429999999998</v>
      </c>
      <c r="F281" s="69">
        <v>0</v>
      </c>
      <c r="G281" s="139"/>
    </row>
    <row r="282" spans="1:8" s="15" customFormat="1" x14ac:dyDescent="0.25">
      <c r="A282" s="141">
        <v>21</v>
      </c>
      <c r="B282" s="35" t="s">
        <v>262</v>
      </c>
      <c r="C282" s="16">
        <v>16170.588</v>
      </c>
      <c r="D282" s="69">
        <v>16170.588</v>
      </c>
      <c r="E282" s="69">
        <v>15920.646000000001</v>
      </c>
      <c r="F282" s="69">
        <v>0</v>
      </c>
      <c r="G282" s="139">
        <v>1</v>
      </c>
    </row>
    <row r="283" spans="1:8" s="15" customFormat="1" ht="47.25" x14ac:dyDescent="0.25">
      <c r="A283" s="141">
        <v>21</v>
      </c>
      <c r="B283" s="35" t="s">
        <v>263</v>
      </c>
      <c r="C283" s="16">
        <v>1798.1569999999999</v>
      </c>
      <c r="D283" s="69">
        <v>1798.1569999999999</v>
      </c>
      <c r="E283" s="69">
        <v>1647.258</v>
      </c>
      <c r="F283" s="69">
        <v>0</v>
      </c>
      <c r="G283" s="139">
        <v>1</v>
      </c>
    </row>
    <row r="284" spans="1:8" s="15" customFormat="1" ht="18" customHeight="1" x14ac:dyDescent="0.25">
      <c r="A284" s="141">
        <v>21</v>
      </c>
      <c r="B284" s="35" t="s">
        <v>337</v>
      </c>
      <c r="C284" s="16">
        <v>13269.861000000001</v>
      </c>
      <c r="D284" s="69">
        <v>13269.861000000001</v>
      </c>
      <c r="E284" s="69">
        <v>13218.125</v>
      </c>
      <c r="F284" s="69">
        <v>0</v>
      </c>
      <c r="G284" s="139"/>
    </row>
    <row r="285" spans="1:8" s="15" customFormat="1" x14ac:dyDescent="0.25">
      <c r="A285" s="104">
        <v>22</v>
      </c>
      <c r="B285" s="64" t="s">
        <v>26</v>
      </c>
      <c r="C285" s="66">
        <f t="shared" ref="C285:G285" si="20">SUM(C286:C294)</f>
        <v>189244.76500000001</v>
      </c>
      <c r="D285" s="66">
        <f t="shared" si="20"/>
        <v>189244.76500000001</v>
      </c>
      <c r="E285" s="66">
        <f t="shared" si="20"/>
        <v>187281.02599999998</v>
      </c>
      <c r="F285" s="66">
        <f t="shared" si="20"/>
        <v>0</v>
      </c>
      <c r="G285" s="138">
        <f t="shared" si="20"/>
        <v>8</v>
      </c>
      <c r="H285" s="22"/>
    </row>
    <row r="286" spans="1:8" s="15" customFormat="1" ht="33" customHeight="1" x14ac:dyDescent="0.25">
      <c r="A286" s="142">
        <v>22</v>
      </c>
      <c r="B286" s="47" t="s">
        <v>311</v>
      </c>
      <c r="C286" s="83">
        <v>24100</v>
      </c>
      <c r="D286" s="84">
        <v>24100</v>
      </c>
      <c r="E286" s="85">
        <v>24100</v>
      </c>
      <c r="F286" s="112">
        <v>0</v>
      </c>
      <c r="G286" s="139">
        <v>1</v>
      </c>
    </row>
    <row r="287" spans="1:8" s="15" customFormat="1" ht="31.5" x14ac:dyDescent="0.25">
      <c r="A287" s="141">
        <v>22</v>
      </c>
      <c r="B287" s="30" t="s">
        <v>264</v>
      </c>
      <c r="C287" s="86">
        <v>4930.7160000000003</v>
      </c>
      <c r="D287" s="87">
        <v>4930.7160000000003</v>
      </c>
      <c r="E287" s="85">
        <v>4930.2889999999998</v>
      </c>
      <c r="F287" s="112">
        <v>0</v>
      </c>
      <c r="G287" s="139">
        <v>1</v>
      </c>
    </row>
    <row r="288" spans="1:8" s="15" customFormat="1" ht="31.5" x14ac:dyDescent="0.25">
      <c r="A288" s="141">
        <v>22</v>
      </c>
      <c r="B288" s="30" t="s">
        <v>265</v>
      </c>
      <c r="C288" s="86">
        <v>35531.697</v>
      </c>
      <c r="D288" s="87">
        <v>35531.697</v>
      </c>
      <c r="E288" s="88">
        <v>35531.697</v>
      </c>
      <c r="F288" s="112">
        <v>0</v>
      </c>
      <c r="G288" s="139">
        <v>1</v>
      </c>
    </row>
    <row r="289" spans="1:28" s="15" customFormat="1" ht="31.5" x14ac:dyDescent="0.25">
      <c r="A289" s="141">
        <v>22</v>
      </c>
      <c r="B289" s="30" t="s">
        <v>266</v>
      </c>
      <c r="C289" s="86">
        <v>6716.8220000000001</v>
      </c>
      <c r="D289" s="87">
        <v>6716.8220000000001</v>
      </c>
      <c r="E289" s="89">
        <v>6623.5379999999996</v>
      </c>
      <c r="F289" s="112">
        <v>0</v>
      </c>
      <c r="G289" s="139">
        <v>1</v>
      </c>
    </row>
    <row r="290" spans="1:28" s="15" customFormat="1" ht="31.5" x14ac:dyDescent="0.25">
      <c r="A290" s="141">
        <v>22</v>
      </c>
      <c r="B290" s="30" t="s">
        <v>267</v>
      </c>
      <c r="C290" s="86">
        <v>22299.699000000001</v>
      </c>
      <c r="D290" s="87">
        <v>22299.699000000001</v>
      </c>
      <c r="E290" s="90">
        <v>20736.706999999999</v>
      </c>
      <c r="F290" s="112">
        <v>0</v>
      </c>
      <c r="G290" s="139">
        <v>1</v>
      </c>
    </row>
    <row r="291" spans="1:28" s="15" customFormat="1" x14ac:dyDescent="0.25">
      <c r="A291" s="141">
        <v>22</v>
      </c>
      <c r="B291" s="30" t="s">
        <v>268</v>
      </c>
      <c r="C291" s="86">
        <v>6024.1130000000003</v>
      </c>
      <c r="D291" s="87">
        <v>6024.1130000000003</v>
      </c>
      <c r="E291" s="89">
        <v>6024.1130000000003</v>
      </c>
      <c r="F291" s="112">
        <v>0</v>
      </c>
      <c r="G291" s="139">
        <v>1</v>
      </c>
    </row>
    <row r="292" spans="1:28" s="15" customFormat="1" ht="31.5" x14ac:dyDescent="0.25">
      <c r="A292" s="141">
        <v>22</v>
      </c>
      <c r="B292" s="30" t="s">
        <v>269</v>
      </c>
      <c r="C292" s="86">
        <v>7162.6390000000001</v>
      </c>
      <c r="D292" s="87">
        <v>7162.6390000000001</v>
      </c>
      <c r="E292" s="89">
        <v>7162.6390000000001</v>
      </c>
      <c r="F292" s="112">
        <v>0</v>
      </c>
      <c r="G292" s="139">
        <v>1</v>
      </c>
    </row>
    <row r="293" spans="1:28" s="15" customFormat="1" ht="31.5" x14ac:dyDescent="0.25">
      <c r="A293" s="141">
        <v>22</v>
      </c>
      <c r="B293" s="30" t="s">
        <v>270</v>
      </c>
      <c r="C293" s="86">
        <v>9991.1790000000001</v>
      </c>
      <c r="D293" s="87">
        <v>9991.1790000000001</v>
      </c>
      <c r="E293" s="89">
        <v>9684.143</v>
      </c>
      <c r="F293" s="112">
        <v>0</v>
      </c>
      <c r="G293" s="139">
        <v>1</v>
      </c>
    </row>
    <row r="294" spans="1:28" s="15" customFormat="1" ht="31.5" x14ac:dyDescent="0.25">
      <c r="A294" s="141">
        <v>22</v>
      </c>
      <c r="B294" s="30" t="s">
        <v>271</v>
      </c>
      <c r="C294" s="86">
        <v>72487.899999999994</v>
      </c>
      <c r="D294" s="87">
        <v>72487.899999999994</v>
      </c>
      <c r="E294" s="85">
        <v>72487.899999999994</v>
      </c>
      <c r="F294" s="112">
        <v>0</v>
      </c>
      <c r="G294" s="139"/>
    </row>
    <row r="295" spans="1:28" s="8" customFormat="1" x14ac:dyDescent="0.25">
      <c r="A295" s="104">
        <v>23</v>
      </c>
      <c r="B295" s="64" t="s">
        <v>16</v>
      </c>
      <c r="C295" s="66">
        <f t="shared" ref="C295:G295" si="21">SUM(C296:C316)</f>
        <v>102102.546</v>
      </c>
      <c r="D295" s="66">
        <f t="shared" si="21"/>
        <v>102102.546</v>
      </c>
      <c r="E295" s="66">
        <f t="shared" si="21"/>
        <v>91776.337000000014</v>
      </c>
      <c r="F295" s="66">
        <f t="shared" si="21"/>
        <v>2039.5430000000001</v>
      </c>
      <c r="G295" s="138">
        <f t="shared" si="21"/>
        <v>16</v>
      </c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s="15" customFormat="1" ht="63" x14ac:dyDescent="0.25">
      <c r="A296" s="142">
        <v>23</v>
      </c>
      <c r="B296" s="51" t="s">
        <v>272</v>
      </c>
      <c r="C296" s="29">
        <v>1874.2809999999999</v>
      </c>
      <c r="D296" s="70">
        <v>1874.2809999999999</v>
      </c>
      <c r="E296" s="70">
        <v>1874.2809999999999</v>
      </c>
      <c r="F296" s="71">
        <v>0</v>
      </c>
      <c r="G296" s="139">
        <v>1</v>
      </c>
    </row>
    <row r="297" spans="1:28" s="15" customFormat="1" ht="31.5" x14ac:dyDescent="0.25">
      <c r="A297" s="141">
        <v>23</v>
      </c>
      <c r="B297" s="35" t="s">
        <v>273</v>
      </c>
      <c r="C297" s="28">
        <v>3911.9679999999998</v>
      </c>
      <c r="D297" s="70">
        <v>3911.9679999999998</v>
      </c>
      <c r="E297" s="70">
        <v>3911.9679999999998</v>
      </c>
      <c r="F297" s="70">
        <v>0</v>
      </c>
      <c r="G297" s="139">
        <v>1</v>
      </c>
    </row>
    <row r="298" spans="1:28" s="15" customFormat="1" ht="31.5" x14ac:dyDescent="0.25">
      <c r="A298" s="141">
        <v>23</v>
      </c>
      <c r="B298" s="35" t="s">
        <v>274</v>
      </c>
      <c r="C298" s="28">
        <v>100</v>
      </c>
      <c r="D298" s="70">
        <v>100</v>
      </c>
      <c r="E298" s="70">
        <v>100</v>
      </c>
      <c r="F298" s="70">
        <v>0</v>
      </c>
      <c r="G298" s="139">
        <v>1</v>
      </c>
    </row>
    <row r="299" spans="1:28" s="15" customFormat="1" ht="31.5" x14ac:dyDescent="0.25">
      <c r="A299" s="141">
        <v>23</v>
      </c>
      <c r="B299" s="35" t="s">
        <v>275</v>
      </c>
      <c r="C299" s="28">
        <v>271.55500000000001</v>
      </c>
      <c r="D299" s="70">
        <v>271.55500000000001</v>
      </c>
      <c r="E299" s="70">
        <v>0</v>
      </c>
      <c r="F299" s="70">
        <v>271.55500000000001</v>
      </c>
      <c r="G299" s="139"/>
    </row>
    <row r="300" spans="1:28" s="15" customFormat="1" ht="32.25" customHeight="1" x14ac:dyDescent="0.25">
      <c r="A300" s="141">
        <v>23</v>
      </c>
      <c r="B300" s="35" t="s">
        <v>276</v>
      </c>
      <c r="C300" s="28">
        <v>301.03699999999998</v>
      </c>
      <c r="D300" s="70">
        <v>301.03699999999998</v>
      </c>
      <c r="E300" s="70">
        <v>301.03699999999998</v>
      </c>
      <c r="F300" s="70">
        <v>0</v>
      </c>
      <c r="G300" s="139">
        <v>1</v>
      </c>
    </row>
    <row r="301" spans="1:28" s="15" customFormat="1" ht="36" customHeight="1" x14ac:dyDescent="0.25">
      <c r="A301" s="141">
        <v>23</v>
      </c>
      <c r="B301" s="35" t="s">
        <v>277</v>
      </c>
      <c r="C301" s="28">
        <v>268.98</v>
      </c>
      <c r="D301" s="70">
        <v>268.98</v>
      </c>
      <c r="E301" s="70">
        <v>268.98</v>
      </c>
      <c r="F301" s="70">
        <v>0</v>
      </c>
      <c r="G301" s="139">
        <v>1</v>
      </c>
    </row>
    <row r="302" spans="1:28" s="15" customFormat="1" ht="31.5" x14ac:dyDescent="0.25">
      <c r="A302" s="141">
        <v>23</v>
      </c>
      <c r="B302" s="35" t="s">
        <v>278</v>
      </c>
      <c r="C302" s="28">
        <v>49.722000000000001</v>
      </c>
      <c r="D302" s="70">
        <f>49.722</f>
        <v>49.722000000000001</v>
      </c>
      <c r="E302" s="70">
        <v>49.720999999999997</v>
      </c>
      <c r="F302" s="70">
        <v>0</v>
      </c>
      <c r="G302" s="139">
        <v>1</v>
      </c>
    </row>
    <row r="303" spans="1:28" s="15" customFormat="1" ht="67.5" customHeight="1" x14ac:dyDescent="0.25">
      <c r="A303" s="141">
        <v>23</v>
      </c>
      <c r="B303" s="35" t="s">
        <v>279</v>
      </c>
      <c r="C303" s="28">
        <v>1473.4639999999999</v>
      </c>
      <c r="D303" s="70">
        <v>1473.4639999999999</v>
      </c>
      <c r="E303" s="70">
        <v>1473.4639999999999</v>
      </c>
      <c r="F303" s="70">
        <v>0</v>
      </c>
      <c r="G303" s="139">
        <v>1</v>
      </c>
    </row>
    <row r="304" spans="1:28" s="15" customFormat="1" x14ac:dyDescent="0.25">
      <c r="A304" s="141">
        <v>23</v>
      </c>
      <c r="B304" s="35" t="s">
        <v>280</v>
      </c>
      <c r="C304" s="28">
        <v>3390.87</v>
      </c>
      <c r="D304" s="70">
        <v>3390.87</v>
      </c>
      <c r="E304" s="70">
        <v>1754.8320000000001</v>
      </c>
      <c r="F304" s="70">
        <v>0</v>
      </c>
      <c r="G304" s="139"/>
    </row>
    <row r="305" spans="1:28" s="15" customFormat="1" ht="33.75" customHeight="1" x14ac:dyDescent="0.25">
      <c r="A305" s="141">
        <v>23</v>
      </c>
      <c r="B305" s="35" t="s">
        <v>312</v>
      </c>
      <c r="C305" s="28">
        <v>11707.794</v>
      </c>
      <c r="D305" s="70">
        <v>11707.794</v>
      </c>
      <c r="E305" s="70">
        <v>11028.058000000001</v>
      </c>
      <c r="F305" s="70">
        <v>584.67600000000004</v>
      </c>
      <c r="G305" s="139">
        <v>1</v>
      </c>
    </row>
    <row r="306" spans="1:28" s="15" customFormat="1" ht="17.25" customHeight="1" x14ac:dyDescent="0.25">
      <c r="A306" s="143">
        <v>23</v>
      </c>
      <c r="B306" s="52" t="s">
        <v>313</v>
      </c>
      <c r="C306" s="53">
        <v>23500</v>
      </c>
      <c r="D306" s="70">
        <v>23500</v>
      </c>
      <c r="E306" s="70">
        <v>23488.184000000001</v>
      </c>
      <c r="F306" s="70">
        <v>0</v>
      </c>
      <c r="G306" s="139"/>
    </row>
    <row r="307" spans="1:28" s="15" customFormat="1" ht="31.5" x14ac:dyDescent="0.25">
      <c r="A307" s="141">
        <v>23</v>
      </c>
      <c r="B307" s="27" t="s">
        <v>281</v>
      </c>
      <c r="C307" s="28">
        <v>3023.42</v>
      </c>
      <c r="D307" s="70">
        <v>3023.42</v>
      </c>
      <c r="E307" s="70">
        <v>3023.42</v>
      </c>
      <c r="F307" s="70">
        <v>0</v>
      </c>
      <c r="G307" s="139">
        <v>1</v>
      </c>
    </row>
    <row r="308" spans="1:28" s="15" customFormat="1" ht="47.25" x14ac:dyDescent="0.25">
      <c r="A308" s="141">
        <v>23</v>
      </c>
      <c r="B308" s="27" t="s">
        <v>282</v>
      </c>
      <c r="C308" s="28">
        <v>3773.8380000000002</v>
      </c>
      <c r="D308" s="70">
        <v>3773.8380000000002</v>
      </c>
      <c r="E308" s="70">
        <v>3613.0419999999999</v>
      </c>
      <c r="F308" s="70">
        <v>159.97</v>
      </c>
      <c r="G308" s="139">
        <v>1</v>
      </c>
    </row>
    <row r="309" spans="1:28" s="15" customFormat="1" ht="17.25" customHeight="1" x14ac:dyDescent="0.25">
      <c r="A309" s="141">
        <v>23</v>
      </c>
      <c r="B309" s="27" t="s">
        <v>331</v>
      </c>
      <c r="C309" s="28">
        <v>11666.544</v>
      </c>
      <c r="D309" s="70">
        <v>11666.544</v>
      </c>
      <c r="E309" s="70">
        <v>10185.433999999999</v>
      </c>
      <c r="F309" s="70">
        <v>0</v>
      </c>
      <c r="G309" s="139"/>
    </row>
    <row r="310" spans="1:28" s="15" customFormat="1" ht="31.5" x14ac:dyDescent="0.25">
      <c r="A310" s="141">
        <v>23</v>
      </c>
      <c r="B310" s="27" t="s">
        <v>283</v>
      </c>
      <c r="C310" s="28">
        <v>3191.42</v>
      </c>
      <c r="D310" s="70">
        <v>3191.42</v>
      </c>
      <c r="E310" s="70">
        <v>3191.42</v>
      </c>
      <c r="F310" s="70">
        <v>0</v>
      </c>
      <c r="G310" s="139">
        <v>1</v>
      </c>
    </row>
    <row r="311" spans="1:28" s="15" customFormat="1" ht="51.75" customHeight="1" x14ac:dyDescent="0.25">
      <c r="A311" s="141">
        <v>23</v>
      </c>
      <c r="B311" s="27" t="s">
        <v>314</v>
      </c>
      <c r="C311" s="28">
        <v>6732.9920000000002</v>
      </c>
      <c r="D311" s="70">
        <v>6732.9920000000002</v>
      </c>
      <c r="E311" s="70">
        <v>6731.3530000000001</v>
      </c>
      <c r="F311" s="70">
        <v>0</v>
      </c>
      <c r="G311" s="139">
        <v>1</v>
      </c>
    </row>
    <row r="312" spans="1:28" s="15" customFormat="1" ht="36" customHeight="1" x14ac:dyDescent="0.25">
      <c r="A312" s="141">
        <v>23</v>
      </c>
      <c r="B312" s="27" t="s">
        <v>284</v>
      </c>
      <c r="C312" s="28">
        <v>4642.5749999999998</v>
      </c>
      <c r="D312" s="70">
        <f>514.332+420+420.765+1155.152+2132.326</f>
        <v>4642.5749999999998</v>
      </c>
      <c r="E312" s="70">
        <v>4642.5749999999998</v>
      </c>
      <c r="F312" s="70">
        <v>0</v>
      </c>
      <c r="G312" s="139">
        <v>1</v>
      </c>
    </row>
    <row r="313" spans="1:28" s="15" customFormat="1" ht="31.5" x14ac:dyDescent="0.25">
      <c r="A313" s="141">
        <v>23</v>
      </c>
      <c r="B313" s="27" t="s">
        <v>285</v>
      </c>
      <c r="C313" s="28">
        <v>3703.8739999999998</v>
      </c>
      <c r="D313" s="70">
        <v>3703.8739999999998</v>
      </c>
      <c r="E313" s="70">
        <v>1410.566</v>
      </c>
      <c r="F313" s="70">
        <v>0</v>
      </c>
      <c r="G313" s="139"/>
    </row>
    <row r="314" spans="1:28" s="15" customFormat="1" ht="31.5" x14ac:dyDescent="0.25">
      <c r="A314" s="141">
        <v>23</v>
      </c>
      <c r="B314" s="27" t="s">
        <v>286</v>
      </c>
      <c r="C314" s="70">
        <v>11875.128000000001</v>
      </c>
      <c r="D314" s="70">
        <v>11875.128000000001</v>
      </c>
      <c r="E314" s="70">
        <v>8308.2060000000001</v>
      </c>
      <c r="F314" s="70">
        <v>810.95</v>
      </c>
      <c r="G314" s="139">
        <v>1</v>
      </c>
    </row>
    <row r="315" spans="1:28" s="15" customFormat="1" x14ac:dyDescent="0.25">
      <c r="A315" s="141">
        <v>23</v>
      </c>
      <c r="B315" s="27" t="s">
        <v>332</v>
      </c>
      <c r="C315" s="70">
        <v>4152.3770000000004</v>
      </c>
      <c r="D315" s="70">
        <f>3330.822+821.555</f>
        <v>4152.3770000000004</v>
      </c>
      <c r="E315" s="70">
        <v>4152.2969999999996</v>
      </c>
      <c r="F315" s="70">
        <v>0</v>
      </c>
      <c r="G315" s="139">
        <v>1</v>
      </c>
    </row>
    <row r="316" spans="1:28" s="15" customFormat="1" ht="47.25" x14ac:dyDescent="0.25">
      <c r="A316" s="141">
        <v>23</v>
      </c>
      <c r="B316" s="27" t="s">
        <v>333</v>
      </c>
      <c r="C316" s="70">
        <v>2490.7069999999999</v>
      </c>
      <c r="D316" s="70">
        <v>2490.7069999999999</v>
      </c>
      <c r="E316" s="70">
        <v>2267.4989999999998</v>
      </c>
      <c r="F316" s="70">
        <v>212.392</v>
      </c>
      <c r="G316" s="139">
        <v>1</v>
      </c>
    </row>
    <row r="317" spans="1:28" s="8" customFormat="1" x14ac:dyDescent="0.25">
      <c r="A317" s="104">
        <v>24</v>
      </c>
      <c r="B317" s="64" t="s">
        <v>17</v>
      </c>
      <c r="C317" s="66">
        <f t="shared" ref="C317:G317" si="22">SUM(C318:C333)</f>
        <v>114111.31099999999</v>
      </c>
      <c r="D317" s="66">
        <f t="shared" si="22"/>
        <v>114111.31099999999</v>
      </c>
      <c r="E317" s="66">
        <f t="shared" si="22"/>
        <v>112668.88</v>
      </c>
      <c r="F317" s="66">
        <f t="shared" si="22"/>
        <v>1318.0250000000001</v>
      </c>
      <c r="G317" s="138">
        <f t="shared" si="22"/>
        <v>13</v>
      </c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s="15" customFormat="1" ht="31.5" x14ac:dyDescent="0.25">
      <c r="A318" s="141">
        <v>24</v>
      </c>
      <c r="B318" s="54" t="s">
        <v>287</v>
      </c>
      <c r="C318" s="69">
        <v>445.68</v>
      </c>
      <c r="D318" s="69">
        <v>445.68</v>
      </c>
      <c r="E318" s="69">
        <v>445.67899999999997</v>
      </c>
      <c r="F318" s="69">
        <v>0</v>
      </c>
      <c r="G318" s="139">
        <v>1</v>
      </c>
    </row>
    <row r="319" spans="1:28" s="15" customFormat="1" ht="34.5" customHeight="1" x14ac:dyDescent="0.25">
      <c r="A319" s="141">
        <v>24</v>
      </c>
      <c r="B319" s="30" t="s">
        <v>315</v>
      </c>
      <c r="C319" s="69">
        <v>1168.07</v>
      </c>
      <c r="D319" s="69">
        <v>1168.07</v>
      </c>
      <c r="E319" s="69">
        <v>1168.069</v>
      </c>
      <c r="F319" s="69">
        <v>0</v>
      </c>
      <c r="G319" s="139">
        <v>1</v>
      </c>
    </row>
    <row r="320" spans="1:28" s="15" customFormat="1" ht="31.5" x14ac:dyDescent="0.25">
      <c r="A320" s="141">
        <v>24</v>
      </c>
      <c r="B320" s="30" t="s">
        <v>288</v>
      </c>
      <c r="C320" s="69">
        <v>1478.364</v>
      </c>
      <c r="D320" s="69">
        <v>1478.364</v>
      </c>
      <c r="E320" s="69">
        <v>1478.3630000000001</v>
      </c>
      <c r="F320" s="69">
        <v>0</v>
      </c>
      <c r="G320" s="139">
        <v>1</v>
      </c>
    </row>
    <row r="321" spans="1:28" s="15" customFormat="1" ht="31.5" x14ac:dyDescent="0.25">
      <c r="A321" s="141">
        <v>24</v>
      </c>
      <c r="B321" s="30" t="s">
        <v>289</v>
      </c>
      <c r="C321" s="69">
        <v>2817.29</v>
      </c>
      <c r="D321" s="69">
        <v>2817.29</v>
      </c>
      <c r="E321" s="69">
        <v>2817.29</v>
      </c>
      <c r="F321" s="69">
        <v>0</v>
      </c>
      <c r="G321" s="139">
        <v>1</v>
      </c>
    </row>
    <row r="322" spans="1:28" s="15" customFormat="1" ht="31.5" x14ac:dyDescent="0.25">
      <c r="A322" s="141">
        <v>24</v>
      </c>
      <c r="B322" s="30" t="s">
        <v>290</v>
      </c>
      <c r="C322" s="69">
        <v>2000</v>
      </c>
      <c r="D322" s="69">
        <v>2000</v>
      </c>
      <c r="E322" s="69">
        <v>2000</v>
      </c>
      <c r="F322" s="69">
        <v>0</v>
      </c>
      <c r="G322" s="139">
        <v>1</v>
      </c>
    </row>
    <row r="323" spans="1:28" s="15" customFormat="1" ht="31.5" x14ac:dyDescent="0.25">
      <c r="A323" s="141">
        <v>24</v>
      </c>
      <c r="B323" s="30" t="s">
        <v>291</v>
      </c>
      <c r="C323" s="69">
        <v>1978.576</v>
      </c>
      <c r="D323" s="69">
        <v>1978.576</v>
      </c>
      <c r="E323" s="69">
        <v>1917.4670000000001</v>
      </c>
      <c r="F323" s="69">
        <v>0</v>
      </c>
      <c r="G323" s="139">
        <v>1</v>
      </c>
    </row>
    <row r="324" spans="1:28" s="15" customFormat="1" x14ac:dyDescent="0.25">
      <c r="A324" s="141">
        <v>24</v>
      </c>
      <c r="B324" s="30" t="s">
        <v>292</v>
      </c>
      <c r="C324" s="69">
        <v>4990</v>
      </c>
      <c r="D324" s="69">
        <v>4990</v>
      </c>
      <c r="E324" s="69">
        <v>4990</v>
      </c>
      <c r="F324" s="69">
        <v>0</v>
      </c>
      <c r="G324" s="139"/>
    </row>
    <row r="325" spans="1:28" s="15" customFormat="1" ht="18.75" customHeight="1" x14ac:dyDescent="0.25">
      <c r="A325" s="141">
        <v>24</v>
      </c>
      <c r="B325" s="30" t="s">
        <v>293</v>
      </c>
      <c r="C325" s="69">
        <v>4184.4269999999997</v>
      </c>
      <c r="D325" s="69">
        <v>4184.4269999999997</v>
      </c>
      <c r="E325" s="69">
        <v>4144.5770000000002</v>
      </c>
      <c r="F325" s="69">
        <v>39.85</v>
      </c>
      <c r="G325" s="139">
        <v>1</v>
      </c>
    </row>
    <row r="326" spans="1:28" s="15" customFormat="1" ht="31.5" x14ac:dyDescent="0.25">
      <c r="A326" s="141">
        <v>24</v>
      </c>
      <c r="B326" s="43" t="s">
        <v>294</v>
      </c>
      <c r="C326" s="69">
        <v>4545.9809999999998</v>
      </c>
      <c r="D326" s="69">
        <v>4545.9809999999998</v>
      </c>
      <c r="E326" s="69">
        <v>4545.8310000000001</v>
      </c>
      <c r="F326" s="69">
        <v>0</v>
      </c>
      <c r="G326" s="139">
        <v>1</v>
      </c>
    </row>
    <row r="327" spans="1:28" s="15" customFormat="1" ht="36" customHeight="1" x14ac:dyDescent="0.25">
      <c r="A327" s="141">
        <v>24</v>
      </c>
      <c r="B327" s="40" t="s">
        <v>316</v>
      </c>
      <c r="C327" s="69">
        <v>35915.868999999999</v>
      </c>
      <c r="D327" s="69">
        <v>35915.868999999999</v>
      </c>
      <c r="E327" s="69">
        <v>35468.248</v>
      </c>
      <c r="F327" s="69">
        <v>446.666</v>
      </c>
      <c r="G327" s="139"/>
    </row>
    <row r="328" spans="1:28" s="15" customFormat="1" ht="33" customHeight="1" x14ac:dyDescent="0.25">
      <c r="A328" s="141">
        <v>24</v>
      </c>
      <c r="B328" s="40" t="s">
        <v>317</v>
      </c>
      <c r="C328" s="69">
        <v>13857.378000000001</v>
      </c>
      <c r="D328" s="69">
        <v>13857.378000000001</v>
      </c>
      <c r="E328" s="69">
        <v>13857.264999999999</v>
      </c>
      <c r="F328" s="69">
        <v>0</v>
      </c>
      <c r="G328" s="139">
        <v>1</v>
      </c>
    </row>
    <row r="329" spans="1:28" s="15" customFormat="1" ht="33" customHeight="1" x14ac:dyDescent="0.25">
      <c r="A329" s="141">
        <v>24</v>
      </c>
      <c r="B329" s="40" t="s">
        <v>318</v>
      </c>
      <c r="C329" s="69">
        <v>6755.8190000000004</v>
      </c>
      <c r="D329" s="69">
        <v>6755.8190000000004</v>
      </c>
      <c r="E329" s="69">
        <v>6755.8190000000004</v>
      </c>
      <c r="F329" s="69">
        <v>0</v>
      </c>
      <c r="G329" s="139">
        <v>1</v>
      </c>
    </row>
    <row r="330" spans="1:28" s="15" customFormat="1" x14ac:dyDescent="0.25">
      <c r="A330" s="141">
        <v>24</v>
      </c>
      <c r="B330" s="40" t="s">
        <v>295</v>
      </c>
      <c r="C330" s="69">
        <v>11383.46</v>
      </c>
      <c r="D330" s="69">
        <v>11383.46</v>
      </c>
      <c r="E330" s="69">
        <v>10823.236000000001</v>
      </c>
      <c r="F330" s="69">
        <v>560.22400000000005</v>
      </c>
      <c r="G330" s="139">
        <v>1</v>
      </c>
    </row>
    <row r="331" spans="1:28" s="15" customFormat="1" x14ac:dyDescent="0.25">
      <c r="A331" s="141">
        <v>24</v>
      </c>
      <c r="B331" s="40" t="s">
        <v>296</v>
      </c>
      <c r="C331" s="69">
        <v>6863.067</v>
      </c>
      <c r="D331" s="69">
        <v>6863.067</v>
      </c>
      <c r="E331" s="69">
        <v>6846.8950000000004</v>
      </c>
      <c r="F331" s="69">
        <v>5.5549999999999997</v>
      </c>
      <c r="G331" s="139"/>
    </row>
    <row r="332" spans="1:28" s="15" customFormat="1" ht="18.75" customHeight="1" x14ac:dyDescent="0.25">
      <c r="A332" s="141">
        <v>24</v>
      </c>
      <c r="B332" s="40" t="s">
        <v>297</v>
      </c>
      <c r="C332" s="69">
        <v>7018.2759999999998</v>
      </c>
      <c r="D332" s="69">
        <v>7018.2759999999998</v>
      </c>
      <c r="E332" s="69">
        <v>6752.5460000000003</v>
      </c>
      <c r="F332" s="69">
        <v>265.73</v>
      </c>
      <c r="G332" s="139">
        <v>1</v>
      </c>
    </row>
    <row r="333" spans="1:28" s="15" customFormat="1" ht="30.75" customHeight="1" x14ac:dyDescent="0.25">
      <c r="A333" s="141">
        <v>24</v>
      </c>
      <c r="B333" s="30" t="s">
        <v>338</v>
      </c>
      <c r="C333" s="69">
        <v>8709.0540000000001</v>
      </c>
      <c r="D333" s="69">
        <v>8709.0540000000001</v>
      </c>
      <c r="E333" s="69">
        <v>8657.5949999999993</v>
      </c>
      <c r="F333" s="69">
        <v>0</v>
      </c>
      <c r="G333" s="139">
        <v>1</v>
      </c>
    </row>
    <row r="334" spans="1:28" s="8" customFormat="1" x14ac:dyDescent="0.25">
      <c r="A334" s="104">
        <v>25</v>
      </c>
      <c r="B334" s="64" t="s">
        <v>18</v>
      </c>
      <c r="C334" s="66">
        <f t="shared" ref="C334:G334" si="23">SUM(C335:C342)</f>
        <v>84688.631000000008</v>
      </c>
      <c r="D334" s="66">
        <f t="shared" si="23"/>
        <v>84688.631000000008</v>
      </c>
      <c r="E334" s="66">
        <f t="shared" si="23"/>
        <v>64854.261000000006</v>
      </c>
      <c r="F334" s="66">
        <f t="shared" si="23"/>
        <v>0</v>
      </c>
      <c r="G334" s="138">
        <f t="shared" si="23"/>
        <v>5</v>
      </c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s="15" customFormat="1" ht="31.5" x14ac:dyDescent="0.25">
      <c r="A335" s="141">
        <v>25</v>
      </c>
      <c r="B335" s="40" t="s">
        <v>339</v>
      </c>
      <c r="C335" s="25">
        <v>26686.046999999999</v>
      </c>
      <c r="D335" s="16">
        <v>26686.046999999999</v>
      </c>
      <c r="E335" s="69">
        <v>10132.252</v>
      </c>
      <c r="F335" s="16">
        <v>0</v>
      </c>
      <c r="G335" s="139"/>
    </row>
    <row r="336" spans="1:28" s="15" customFormat="1" ht="31.5" x14ac:dyDescent="0.25">
      <c r="A336" s="141">
        <v>25</v>
      </c>
      <c r="B336" s="40" t="s">
        <v>298</v>
      </c>
      <c r="C336" s="25">
        <v>9161.1890000000003</v>
      </c>
      <c r="D336" s="16">
        <v>9161.1890000000003</v>
      </c>
      <c r="E336" s="69">
        <v>9142.4320000000007</v>
      </c>
      <c r="F336" s="16">
        <v>0</v>
      </c>
      <c r="G336" s="139">
        <v>1</v>
      </c>
    </row>
    <row r="337" spans="1:28" s="15" customFormat="1" ht="31.5" x14ac:dyDescent="0.25">
      <c r="A337" s="141">
        <v>25</v>
      </c>
      <c r="B337" s="40" t="s">
        <v>299</v>
      </c>
      <c r="C337" s="25">
        <v>5702.3469999999998</v>
      </c>
      <c r="D337" s="16">
        <v>5702.3469999999998</v>
      </c>
      <c r="E337" s="69">
        <v>5697.982</v>
      </c>
      <c r="F337" s="16">
        <v>0</v>
      </c>
      <c r="G337" s="139">
        <v>1</v>
      </c>
    </row>
    <row r="338" spans="1:28" s="15" customFormat="1" ht="47.25" x14ac:dyDescent="0.25">
      <c r="A338" s="141">
        <v>25</v>
      </c>
      <c r="B338" s="40" t="s">
        <v>300</v>
      </c>
      <c r="C338" s="25">
        <v>7136.9979999999996</v>
      </c>
      <c r="D338" s="16">
        <v>7136.9979999999996</v>
      </c>
      <c r="E338" s="69">
        <v>7134.4809999999998</v>
      </c>
      <c r="F338" s="16">
        <v>0</v>
      </c>
      <c r="G338" s="139">
        <v>1</v>
      </c>
    </row>
    <row r="339" spans="1:28" s="15" customFormat="1" ht="81" customHeight="1" x14ac:dyDescent="0.25">
      <c r="A339" s="141">
        <v>25</v>
      </c>
      <c r="B339" s="47" t="s">
        <v>319</v>
      </c>
      <c r="C339" s="73">
        <v>4160.0129999999999</v>
      </c>
      <c r="D339" s="46">
        <v>4160.0129999999999</v>
      </c>
      <c r="E339" s="74">
        <v>4157.259</v>
      </c>
      <c r="F339" s="16">
        <v>0</v>
      </c>
      <c r="G339" s="139">
        <v>1</v>
      </c>
    </row>
    <row r="340" spans="1:28" s="15" customFormat="1" ht="49.5" customHeight="1" x14ac:dyDescent="0.25">
      <c r="A340" s="141">
        <v>25</v>
      </c>
      <c r="B340" s="60" t="s">
        <v>334</v>
      </c>
      <c r="C340" s="75">
        <v>19885.133999999998</v>
      </c>
      <c r="D340" s="75">
        <v>19885.133999999998</v>
      </c>
      <c r="E340" s="75">
        <v>19537.857</v>
      </c>
      <c r="F340" s="25">
        <v>0</v>
      </c>
      <c r="G340" s="139">
        <v>1</v>
      </c>
    </row>
    <row r="341" spans="1:28" s="15" customFormat="1" ht="46.5" customHeight="1" x14ac:dyDescent="0.25">
      <c r="A341" s="141">
        <v>25</v>
      </c>
      <c r="B341" s="40" t="s">
        <v>335</v>
      </c>
      <c r="C341" s="75">
        <v>6756.2250000000004</v>
      </c>
      <c r="D341" s="118">
        <v>6756.2250000000004</v>
      </c>
      <c r="E341" s="119">
        <v>3851.32</v>
      </c>
      <c r="F341" s="25">
        <v>0</v>
      </c>
      <c r="G341" s="139"/>
    </row>
    <row r="342" spans="1:28" s="15" customFormat="1" ht="79.5" customHeight="1" x14ac:dyDescent="0.25">
      <c r="A342" s="141">
        <v>25</v>
      </c>
      <c r="B342" s="60" t="s">
        <v>336</v>
      </c>
      <c r="C342" s="75">
        <v>5200.6779999999999</v>
      </c>
      <c r="D342" s="118">
        <v>5200.6779999999999</v>
      </c>
      <c r="E342" s="120">
        <v>5200.6779999999999</v>
      </c>
      <c r="F342" s="25">
        <v>0</v>
      </c>
      <c r="G342" s="139"/>
    </row>
    <row r="343" spans="1:28" s="8" customFormat="1" x14ac:dyDescent="0.25">
      <c r="A343" s="104">
        <v>26</v>
      </c>
      <c r="B343" s="64" t="s">
        <v>19</v>
      </c>
      <c r="C343" s="66">
        <f t="shared" ref="C343:G343" si="24">SUM(C344:C347)</f>
        <v>256102.82800000001</v>
      </c>
      <c r="D343" s="66">
        <f t="shared" si="24"/>
        <v>256102.82800000001</v>
      </c>
      <c r="E343" s="66">
        <f t="shared" si="24"/>
        <v>235915.25700000001</v>
      </c>
      <c r="F343" s="66">
        <f t="shared" si="24"/>
        <v>0</v>
      </c>
      <c r="G343" s="138">
        <f t="shared" si="24"/>
        <v>0</v>
      </c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s="15" customFormat="1" ht="31.5" x14ac:dyDescent="0.25">
      <c r="A344" s="141">
        <v>26</v>
      </c>
      <c r="B344" s="30" t="s">
        <v>301</v>
      </c>
      <c r="C344" s="42">
        <v>175897.546</v>
      </c>
      <c r="D344" s="28">
        <v>175897.546</v>
      </c>
      <c r="E344" s="28">
        <v>175897.546</v>
      </c>
      <c r="F344" s="16">
        <v>0</v>
      </c>
      <c r="G344" s="139"/>
    </row>
    <row r="345" spans="1:28" s="15" customFormat="1" ht="31.5" x14ac:dyDescent="0.25">
      <c r="A345" s="141">
        <v>26</v>
      </c>
      <c r="B345" s="30" t="s">
        <v>302</v>
      </c>
      <c r="C345" s="42">
        <v>10000</v>
      </c>
      <c r="D345" s="28">
        <v>10000</v>
      </c>
      <c r="E345" s="28">
        <v>10000</v>
      </c>
      <c r="F345" s="28">
        <v>0</v>
      </c>
      <c r="G345" s="139"/>
    </row>
    <row r="346" spans="1:28" s="15" customFormat="1" ht="31.5" x14ac:dyDescent="0.25">
      <c r="A346" s="143">
        <v>26</v>
      </c>
      <c r="B346" s="43" t="s">
        <v>303</v>
      </c>
      <c r="C346" s="99">
        <v>44595</v>
      </c>
      <c r="D346" s="53">
        <v>44595</v>
      </c>
      <c r="E346" s="53">
        <v>44595</v>
      </c>
      <c r="F346" s="53">
        <v>0</v>
      </c>
      <c r="G346" s="139"/>
    </row>
    <row r="347" spans="1:28" s="15" customFormat="1" x14ac:dyDescent="0.25">
      <c r="A347" s="141">
        <v>26</v>
      </c>
      <c r="B347" s="100" t="s">
        <v>304</v>
      </c>
      <c r="C347" s="42">
        <v>25610.281999999999</v>
      </c>
      <c r="D347" s="28">
        <v>25610.281999999999</v>
      </c>
      <c r="E347" s="28">
        <v>5422.7110000000002</v>
      </c>
      <c r="F347" s="28">
        <v>0</v>
      </c>
      <c r="G347" s="139"/>
    </row>
    <row r="348" spans="1:28" x14ac:dyDescent="0.25"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spans="1:28" x14ac:dyDescent="0.25">
      <c r="A349" s="121"/>
      <c r="B349" s="121"/>
      <c r="C349" s="121"/>
      <c r="D349" s="121"/>
      <c r="E349" s="121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spans="1:28" x14ac:dyDescent="0.25">
      <c r="E350" s="21"/>
      <c r="F350" s="21"/>
      <c r="G350" s="63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spans="1:28" x14ac:dyDescent="0.25">
      <c r="E351" s="21"/>
      <c r="F351" s="26"/>
      <c r="G351" s="63"/>
    </row>
    <row r="352" spans="1:28" x14ac:dyDescent="0.25">
      <c r="E352" s="21"/>
      <c r="F352" s="21"/>
      <c r="G352" s="63"/>
    </row>
  </sheetData>
  <mergeCells count="12">
    <mergeCell ref="E5:E6"/>
    <mergeCell ref="F5:F6"/>
    <mergeCell ref="A4:G4"/>
    <mergeCell ref="A3:G3"/>
    <mergeCell ref="A2:G2"/>
    <mergeCell ref="A1:G1"/>
    <mergeCell ref="A349:E349"/>
    <mergeCell ref="G5:G6"/>
    <mergeCell ref="A5:A6"/>
    <mergeCell ref="B5:B6"/>
    <mergeCell ref="C5:C6"/>
    <mergeCell ref="D5:D6"/>
  </mergeCells>
  <printOptions horizontalCentered="1"/>
  <pageMargins left="0.31496062992125984" right="0.11811023622047245" top="0.35433070866141736" bottom="0.35433070866141736" header="0.31496062992125984" footer="0.31496062992125984"/>
  <pageSetup paperSize="9" scale="61"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</vt:i4>
      </vt:variant>
    </vt:vector>
  </HeadingPairs>
  <TitlesOfParts>
    <vt:vector size="3" baseType="lpstr">
      <vt:lpstr>01.01.2022 </vt:lpstr>
      <vt:lpstr>'01.01.2022 '!Заголовки_для_друку</vt:lpstr>
      <vt:lpstr>'01.01.2022 '!Область_друку</vt:lpstr>
    </vt:vector>
  </TitlesOfParts>
  <Company>DKU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2800-DarmostukL</dc:creator>
  <cp:lastModifiedBy>Діденко Леся Петрівна</cp:lastModifiedBy>
  <cp:lastPrinted>2021-12-23T09:47:30Z</cp:lastPrinted>
  <dcterms:created xsi:type="dcterms:W3CDTF">2016-07-05T13:25:13Z</dcterms:created>
  <dcterms:modified xsi:type="dcterms:W3CDTF">2022-09-29T14:38:26Z</dcterms:modified>
</cp:coreProperties>
</file>